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Madhavi 2017\"/>
    </mc:Choice>
  </mc:AlternateContent>
  <xr:revisionPtr revIDLastSave="0" documentId="13_ncr:1_{779F66B2-9F48-494C-8033-9C26C1273364}" xr6:coauthVersionLast="47" xr6:coauthVersionMax="47" xr10:uidLastSave="{00000000-0000-0000-0000-000000000000}"/>
  <bookViews>
    <workbookView xWindow="-108" yWindow="-108" windowWidth="23256" windowHeight="12576" firstSheet="64" activeTab="64" xr2:uid="{00000000-000D-0000-FFFF-FFFF00000000}"/>
  </bookViews>
  <sheets>
    <sheet name="APRIL-2018" sheetId="2" r:id="rId1"/>
    <sheet name="MAY-2018" sheetId="4" r:id="rId2"/>
    <sheet name="JUNE-2018" sheetId="6" r:id="rId3"/>
    <sheet name="JULY-2018" sheetId="7" r:id="rId4"/>
    <sheet name="AUGUST-2018" sheetId="8" r:id="rId5"/>
    <sheet name="SEP-2018" sheetId="9" r:id="rId6"/>
    <sheet name="OCT-2018" sheetId="10" r:id="rId7"/>
    <sheet name="NOV 2018" sheetId="11" r:id="rId8"/>
    <sheet name="DEC-2018" sheetId="12" r:id="rId9"/>
    <sheet name="JAN 2019" sheetId="13" r:id="rId10"/>
    <sheet name="FEB 2019" sheetId="14" r:id="rId11"/>
    <sheet name="MARCH 2019" sheetId="15" r:id="rId12"/>
    <sheet name="APRIL 2019" sheetId="16" r:id="rId13"/>
    <sheet name="MAY 2019" sheetId="17" r:id="rId14"/>
    <sheet name="JUN 2019" sheetId="18" r:id="rId15"/>
    <sheet name="JULY 2019" sheetId="19" r:id="rId16"/>
    <sheet name="AUGUST 2019" sheetId="20" r:id="rId17"/>
    <sheet name="SEP 2019" sheetId="21" r:id="rId18"/>
    <sheet name="OCTOBER 2019" sheetId="22" r:id="rId19"/>
    <sheet name="NOV 2019" sheetId="23" r:id="rId20"/>
    <sheet name="DEC 2019" sheetId="24" r:id="rId21"/>
    <sheet name="JAN 2020" sheetId="25" r:id="rId22"/>
    <sheet name="FEB 2020" sheetId="26" r:id="rId23"/>
    <sheet name="MARCH 2020" sheetId="27" r:id="rId24"/>
    <sheet name="APRIL 2020" sheetId="28" r:id="rId25"/>
    <sheet name="MAY 2020" sheetId="29" r:id="rId26"/>
    <sheet name="JUNE 2020" sheetId="30" r:id="rId27"/>
    <sheet name="JULY 2020" sheetId="31" r:id="rId28"/>
    <sheet name="AUGUST 2020" sheetId="32" r:id="rId29"/>
    <sheet name="SEP 2020" sheetId="33" r:id="rId30"/>
    <sheet name="OCT 2020" sheetId="34" r:id="rId31"/>
    <sheet name="NOV 2020" sheetId="35" r:id="rId32"/>
    <sheet name="DEC 2020" sheetId="36" r:id="rId33"/>
    <sheet name="JAN 2021" sheetId="37" r:id="rId34"/>
    <sheet name="FEB 2021" sheetId="38" r:id="rId35"/>
    <sheet name="MAR 2021" sheetId="39" r:id="rId36"/>
    <sheet name="APRIL 2021" sheetId="40" r:id="rId37"/>
    <sheet name="MAY 2021" sheetId="41" r:id="rId38"/>
    <sheet name="JUNE 2021" sheetId="42" r:id="rId39"/>
    <sheet name="JULY 2021" sheetId="43" r:id="rId40"/>
    <sheet name="AUGUST 2021" sheetId="44" r:id="rId41"/>
    <sheet name="SEP 2021" sheetId="45" r:id="rId42"/>
    <sheet name="OCT 2021" sheetId="46" r:id="rId43"/>
    <sheet name="NOV 2021" sheetId="47" r:id="rId44"/>
    <sheet name="DEC 2021" sheetId="48" r:id="rId45"/>
    <sheet name="JAN 2022" sheetId="49" r:id="rId46"/>
    <sheet name="FEB 2022" sheetId="50" r:id="rId47"/>
    <sheet name="MARCH 2022" sheetId="51" r:id="rId48"/>
    <sheet name="APRIL 2022" sheetId="52" r:id="rId49"/>
    <sheet name="MAY 2022" sheetId="53" r:id="rId50"/>
    <sheet name="JUN 2022" sheetId="54" r:id="rId51"/>
    <sheet name="JULY 2022" sheetId="55" r:id="rId52"/>
    <sheet name="AUGUST 2022" sheetId="56" r:id="rId53"/>
    <sheet name="SEP 2022" sheetId="57" r:id="rId54"/>
    <sheet name="OCT 2022" sheetId="58" r:id="rId55"/>
    <sheet name="NOV 2022" sheetId="59" r:id="rId56"/>
    <sheet name="DEC 2022" sheetId="60" r:id="rId57"/>
    <sheet name="JAN 2023" sheetId="61" r:id="rId58"/>
    <sheet name="FEB 2023" sheetId="62" r:id="rId59"/>
    <sheet name="MARCH 2023" sheetId="63" r:id="rId60"/>
    <sheet name="APRIL 2023" sheetId="64" r:id="rId61"/>
    <sheet name="MAY2023" sheetId="65" r:id="rId62"/>
    <sheet name="JUN 2023" sheetId="66" r:id="rId63"/>
    <sheet name="JULY 2023" sheetId="67" r:id="rId64"/>
    <sheet name="AUGUST 2023" sheetId="68" r:id="rId65"/>
    <sheet name="SEP 2023" sheetId="69" r:id="rId66"/>
    <sheet name="OCT 2023" sheetId="71" r:id="rId67"/>
    <sheet name="NOV 2023" sheetId="72" r:id="rId68"/>
    <sheet name="DEC 2023" sheetId="73" r:id="rId69"/>
    <sheet name="JAN 2024" sheetId="74" r:id="rId70"/>
    <sheet name="FEB 2024" sheetId="75" r:id="rId71"/>
    <sheet name="MARCH 2024" sheetId="76" r:id="rId72"/>
    <sheet name="MASTER " sheetId="5" r:id="rId73"/>
  </sheets>
  <definedNames>
    <definedName name="_xlnm._FilterDatabase" localSheetId="12" hidden="1">'APRIL 2019'!$A$5:$AA$192</definedName>
    <definedName name="_xlnm._FilterDatabase" localSheetId="24" hidden="1">'APRIL 2020'!$Y$5:$AA$192</definedName>
    <definedName name="_xlnm._FilterDatabase" localSheetId="36" hidden="1">'APRIL 2021'!$Y$5:$AA$192</definedName>
    <definedName name="_xlnm._FilterDatabase" localSheetId="48" hidden="1">'APRIL 2022'!$Y$5:$AA$192</definedName>
    <definedName name="_xlnm._FilterDatabase" localSheetId="60" hidden="1">'APRIL 2023'!$Y$5:$AA$192</definedName>
    <definedName name="_xlnm._FilterDatabase" localSheetId="16" hidden="1">'AUGUST 2019'!$A$5:$AA$191</definedName>
    <definedName name="_xlnm._FilterDatabase" localSheetId="28" hidden="1">'AUGUST 2020'!$Y$5:$AA$192</definedName>
    <definedName name="_xlnm._FilterDatabase" localSheetId="40" hidden="1">'AUGUST 2021'!$Y$5:$AA$192</definedName>
    <definedName name="_xlnm._FilterDatabase" localSheetId="52" hidden="1">'AUGUST 2022'!$Y$5:$AA$192</definedName>
    <definedName name="_xlnm._FilterDatabase" localSheetId="64" hidden="1">'AUGUST 2023'!$Y$5:$AA$192</definedName>
    <definedName name="_xlnm._FilterDatabase" localSheetId="4" hidden="1">'AUGUST-2018'!$A$5:$Y$193</definedName>
    <definedName name="_xlnm._FilterDatabase" localSheetId="20" hidden="1">'DEC 2019'!$A$5:$AA$192</definedName>
    <definedName name="_xlnm._FilterDatabase" localSheetId="32" hidden="1">'DEC 2020'!$Y$5:$AA$192</definedName>
    <definedName name="_xlnm._FilterDatabase" localSheetId="44" hidden="1">'DEC 2021'!$Y$5:$AA$192</definedName>
    <definedName name="_xlnm._FilterDatabase" localSheetId="56" hidden="1">'DEC 2022'!$Y$5:$AA$192</definedName>
    <definedName name="_xlnm._FilterDatabase" localSheetId="68" hidden="1">'DEC 2023'!$A$5:$AA$191</definedName>
    <definedName name="_xlnm._FilterDatabase" localSheetId="8" hidden="1">'DEC-2018'!$A$5:$Y$193</definedName>
    <definedName name="_xlnm._FilterDatabase" localSheetId="10" hidden="1">'FEB 2019'!$A$5:$AA$192</definedName>
    <definedName name="_xlnm._FilterDatabase" localSheetId="22" hidden="1">'FEB 2020'!$A$5:$AA$192</definedName>
    <definedName name="_xlnm._FilterDatabase" localSheetId="34" hidden="1">'FEB 2021'!$Y$5:$AA$192</definedName>
    <definedName name="_xlnm._FilterDatabase" localSheetId="46" hidden="1">'FEB 2022'!$Y$5:$AA$192</definedName>
    <definedName name="_xlnm._FilterDatabase" localSheetId="58" hidden="1">'FEB 2023'!$Y$5:$AA$192</definedName>
    <definedName name="_xlnm._FilterDatabase" localSheetId="70" hidden="1">'FEB 2024'!$A$5:$AA$191</definedName>
    <definedName name="_xlnm._FilterDatabase" localSheetId="9" hidden="1">'JAN 2019'!$A$5:$AA$193</definedName>
    <definedName name="_xlnm._FilterDatabase" localSheetId="21" hidden="1">'JAN 2020'!$A$5:$AA$192</definedName>
    <definedName name="_xlnm._FilterDatabase" localSheetId="33" hidden="1">'JAN 2021'!$Y$5:$AA$192</definedName>
    <definedName name="_xlnm._FilterDatabase" localSheetId="45" hidden="1">'JAN 2022'!$Y$5:$AA$192</definedName>
    <definedName name="_xlnm._FilterDatabase" localSheetId="57" hidden="1">'JAN 2023'!$Y$5:$AA$192</definedName>
    <definedName name="_xlnm._FilterDatabase" localSheetId="69" hidden="1">'JAN 2024'!$A$5:$AA$191</definedName>
    <definedName name="_xlnm._FilterDatabase" localSheetId="15" hidden="1">'JULY 2019'!$A$5:$AA$191</definedName>
    <definedName name="_xlnm._FilterDatabase" localSheetId="27" hidden="1">'JULY 2020'!$Y$5:$AA$192</definedName>
    <definedName name="_xlnm._FilterDatabase" localSheetId="39" hidden="1">'JULY 2021'!$Y$5:$AA$192</definedName>
    <definedName name="_xlnm._FilterDatabase" localSheetId="51" hidden="1">'JULY 2022'!$Y$5:$AA$192</definedName>
    <definedName name="_xlnm._FilterDatabase" localSheetId="63" hidden="1">'JULY 2023'!$Y$5:$AA$192</definedName>
    <definedName name="_xlnm._FilterDatabase" localSheetId="3" hidden="1">'JULY-2018'!$A$5:$Y$5</definedName>
    <definedName name="_xlnm._FilterDatabase" localSheetId="14" hidden="1">'JUN 2019'!$A$5:$AA$191</definedName>
    <definedName name="_xlnm._FilterDatabase" localSheetId="50" hidden="1">'JUN 2022'!$Y$5:$AA$192</definedName>
    <definedName name="_xlnm._FilterDatabase" localSheetId="62" hidden="1">'JUN 2023'!$Y$5:$AA$192</definedName>
    <definedName name="_xlnm._FilterDatabase" localSheetId="26" hidden="1">'JUNE 2020'!$Y$5:$AA$192</definedName>
    <definedName name="_xlnm._FilterDatabase" localSheetId="38" hidden="1">'JUNE 2021'!$Y$5:$AA$192</definedName>
    <definedName name="_xlnm._FilterDatabase" localSheetId="2" hidden="1">'JUNE-2018'!$B$5:$Y$186</definedName>
    <definedName name="_xlnm._FilterDatabase" localSheetId="35" hidden="1">'MAR 2021'!$Y$5:$AA$192</definedName>
    <definedName name="_xlnm._FilterDatabase" localSheetId="11" hidden="1">'MARCH 2019'!$A$5:$AA$192</definedName>
    <definedName name="_xlnm._FilterDatabase" localSheetId="23" hidden="1">'MARCH 2020'!$A$5:$AA$192</definedName>
    <definedName name="_xlnm._FilterDatabase" localSheetId="47" hidden="1">'MARCH 2022'!$Y$5:$AA$192</definedName>
    <definedName name="_xlnm._FilterDatabase" localSheetId="59" hidden="1">'MARCH 2023'!$Y$5:$AA$192</definedName>
    <definedName name="_xlnm._FilterDatabase" localSheetId="71" hidden="1">'MARCH 2024'!$A$5:$AA$191</definedName>
    <definedName name="_xlnm._FilterDatabase" localSheetId="13" hidden="1">'MAY 2019'!$A$5:$AA$192</definedName>
    <definedName name="_xlnm._FilterDatabase" localSheetId="25" hidden="1">'MAY 2020'!$Y$5:$AA$192</definedName>
    <definedName name="_xlnm._FilterDatabase" localSheetId="37" hidden="1">'MAY 2021'!$Y$5:$AA$192</definedName>
    <definedName name="_xlnm._FilterDatabase" localSheetId="49" hidden="1">'MAY 2022'!$Y$5:$AA$192</definedName>
    <definedName name="_xlnm._FilterDatabase" localSheetId="1" hidden="1">'MAY-2018'!$A$5:$X$5</definedName>
    <definedName name="_xlnm._FilterDatabase" localSheetId="61" hidden="1">'MAY2023'!$Y$5:$AA$192</definedName>
    <definedName name="_xlnm._FilterDatabase" localSheetId="7" hidden="1">'NOV 2018'!$A$5:$Y$193</definedName>
    <definedName name="_xlnm._FilterDatabase" localSheetId="19" hidden="1">'NOV 2019'!$A$5:$AA$191</definedName>
    <definedName name="_xlnm._FilterDatabase" localSheetId="31" hidden="1">'NOV 2020'!$Y$5:$AA$192</definedName>
    <definedName name="_xlnm._FilterDatabase" localSheetId="43" hidden="1">'NOV 2021'!$Y$5:$AA$192</definedName>
    <definedName name="_xlnm._FilterDatabase" localSheetId="55" hidden="1">'NOV 2022'!$Y$5:$AA$192</definedName>
    <definedName name="_xlnm._FilterDatabase" localSheetId="67" hidden="1">'NOV 2023'!$A$5:$AA$191</definedName>
    <definedName name="_xlnm._FilterDatabase" localSheetId="30" hidden="1">'OCT 2020'!$Y$5:$AA$192</definedName>
    <definedName name="_xlnm._FilterDatabase" localSheetId="42" hidden="1">'OCT 2021'!$Y$5:$AA$192</definedName>
    <definedName name="_xlnm._FilterDatabase" localSheetId="54" hidden="1">'OCT 2022'!$Y$5:$AA$192</definedName>
    <definedName name="_xlnm._FilterDatabase" localSheetId="66" hidden="1">'OCT 2023'!$A$5:$AA$191</definedName>
    <definedName name="_xlnm._FilterDatabase" localSheetId="6" hidden="1">'OCT-2018'!$A$5:$Y$193</definedName>
    <definedName name="_xlnm._FilterDatabase" localSheetId="18" hidden="1">'OCTOBER 2019'!$A$5:$AA$191</definedName>
    <definedName name="_xlnm._FilterDatabase" localSheetId="17" hidden="1">'SEP 2019'!$A$5:$AA$191</definedName>
    <definedName name="_xlnm._FilterDatabase" localSheetId="29" hidden="1">'SEP 2020'!$Y$5:$AA$192</definedName>
    <definedName name="_xlnm._FilterDatabase" localSheetId="41" hidden="1">'SEP 2021'!$Y$5:$AA$192</definedName>
    <definedName name="_xlnm._FilterDatabase" localSheetId="53" hidden="1">'SEP 2022'!$Y$5:$AA$192</definedName>
    <definedName name="_xlnm._FilterDatabase" localSheetId="65" hidden="1">'SEP 2023'!$Y$5:$AA$192</definedName>
    <definedName name="_xlnm._FilterDatabase" localSheetId="5" hidden="1">'SEP-2018'!$A$5:$Y$193</definedName>
  </definedNames>
  <calcPr calcId="181029"/>
</workbook>
</file>

<file path=xl/calcChain.xml><?xml version="1.0" encoding="utf-8"?>
<calcChain xmlns="http://schemas.openxmlformats.org/spreadsheetml/2006/main">
  <c r="J6" i="74" l="1"/>
  <c r="K37" i="73"/>
  <c r="K39" i="73"/>
  <c r="K20" i="73" l="1"/>
  <c r="J20" i="73"/>
  <c r="K13" i="74"/>
  <c r="J13" i="74"/>
  <c r="K32" i="75"/>
  <c r="K33" i="75"/>
  <c r="J33" i="75"/>
  <c r="J32" i="75"/>
  <c r="K26" i="75"/>
  <c r="J26" i="75"/>
  <c r="K17" i="75"/>
  <c r="J17" i="75"/>
  <c r="J11" i="75"/>
  <c r="K6" i="75"/>
  <c r="J6" i="75"/>
  <c r="J8" i="76"/>
  <c r="K8" i="76"/>
  <c r="J12" i="76"/>
  <c r="K12" i="76"/>
  <c r="J14" i="76"/>
  <c r="K14" i="76"/>
  <c r="J15" i="76"/>
  <c r="M15" i="76" s="1"/>
  <c r="K15" i="76"/>
  <c r="J16" i="76"/>
  <c r="K16" i="76"/>
  <c r="J17" i="76"/>
  <c r="K17" i="76"/>
  <c r="M17" i="76" s="1"/>
  <c r="Z17" i="76" s="1"/>
  <c r="J18" i="76"/>
  <c r="K18" i="76"/>
  <c r="J19" i="76"/>
  <c r="M19" i="76" s="1"/>
  <c r="Z19" i="76" s="1"/>
  <c r="K19" i="76"/>
  <c r="J20" i="76"/>
  <c r="K20" i="76"/>
  <c r="J21" i="76"/>
  <c r="K21" i="76"/>
  <c r="M21" i="76" s="1"/>
  <c r="Z21" i="76" s="1"/>
  <c r="J22" i="76"/>
  <c r="K22" i="76"/>
  <c r="K13" i="76"/>
  <c r="J13" i="76"/>
  <c r="J10" i="76"/>
  <c r="K10" i="76"/>
  <c r="J11" i="76"/>
  <c r="M11" i="76" s="1"/>
  <c r="Z11" i="76" s="1"/>
  <c r="K11" i="76"/>
  <c r="K9" i="76"/>
  <c r="J9" i="76"/>
  <c r="J7" i="76"/>
  <c r="K7" i="76"/>
  <c r="K6" i="76"/>
  <c r="J6" i="76"/>
  <c r="AA190" i="76"/>
  <c r="M190" i="76"/>
  <c r="L190" i="76"/>
  <c r="AA189" i="76"/>
  <c r="M189" i="76"/>
  <c r="Z189" i="76" s="1"/>
  <c r="L189" i="76"/>
  <c r="AA188" i="76"/>
  <c r="M188" i="76"/>
  <c r="L188" i="76"/>
  <c r="AA187" i="76"/>
  <c r="M187" i="76"/>
  <c r="Z187" i="76" s="1"/>
  <c r="L187" i="76"/>
  <c r="AA186" i="76"/>
  <c r="M186" i="76"/>
  <c r="L186" i="76"/>
  <c r="AA185" i="76"/>
  <c r="M185" i="76"/>
  <c r="Z185" i="76" s="1"/>
  <c r="L185" i="76"/>
  <c r="AA184" i="76"/>
  <c r="M184" i="76"/>
  <c r="L184" i="76"/>
  <c r="AA183" i="76"/>
  <c r="M183" i="76"/>
  <c r="Z183" i="76" s="1"/>
  <c r="L183" i="76"/>
  <c r="AA182" i="76"/>
  <c r="M182" i="76"/>
  <c r="L182" i="76"/>
  <c r="AA181" i="76"/>
  <c r="M181" i="76"/>
  <c r="Z181" i="76" s="1"/>
  <c r="L181" i="76"/>
  <c r="AA180" i="76"/>
  <c r="M180" i="76"/>
  <c r="L180" i="76"/>
  <c r="AA179" i="76"/>
  <c r="M179" i="76"/>
  <c r="Z179" i="76" s="1"/>
  <c r="L179" i="76"/>
  <c r="AA178" i="76"/>
  <c r="M178" i="76"/>
  <c r="L178" i="76"/>
  <c r="AA177" i="76"/>
  <c r="M177" i="76"/>
  <c r="Z177" i="76" s="1"/>
  <c r="L177" i="76"/>
  <c r="AA176" i="76"/>
  <c r="M176" i="76"/>
  <c r="L176" i="76"/>
  <c r="AA175" i="76"/>
  <c r="M175" i="76"/>
  <c r="Z175" i="76" s="1"/>
  <c r="L175" i="76"/>
  <c r="AA174" i="76"/>
  <c r="M174" i="76"/>
  <c r="L174" i="76"/>
  <c r="AA173" i="76"/>
  <c r="M173" i="76"/>
  <c r="Z173" i="76" s="1"/>
  <c r="L173" i="76"/>
  <c r="AA172" i="76"/>
  <c r="M172" i="76"/>
  <c r="L172" i="76"/>
  <c r="AA171" i="76"/>
  <c r="M171" i="76"/>
  <c r="Z171" i="76" s="1"/>
  <c r="L171" i="76"/>
  <c r="AA170" i="76"/>
  <c r="M170" i="76"/>
  <c r="L170" i="76"/>
  <c r="AA169" i="76"/>
  <c r="M169" i="76"/>
  <c r="Z169" i="76" s="1"/>
  <c r="L169" i="76"/>
  <c r="AA168" i="76"/>
  <c r="M168" i="76"/>
  <c r="L168" i="76"/>
  <c r="AA167" i="76"/>
  <c r="M167" i="76"/>
  <c r="Z167" i="76" s="1"/>
  <c r="L167" i="76"/>
  <c r="AA166" i="76"/>
  <c r="M166" i="76"/>
  <c r="L166" i="76"/>
  <c r="AA165" i="76"/>
  <c r="M165" i="76"/>
  <c r="Z165" i="76" s="1"/>
  <c r="L165" i="76"/>
  <c r="AA164" i="76"/>
  <c r="M164" i="76"/>
  <c r="L164" i="76"/>
  <c r="AA163" i="76"/>
  <c r="M163" i="76"/>
  <c r="Z163" i="76" s="1"/>
  <c r="L163" i="76"/>
  <c r="AA162" i="76"/>
  <c r="M162" i="76"/>
  <c r="L162" i="76"/>
  <c r="AA161" i="76"/>
  <c r="M161" i="76"/>
  <c r="Z161" i="76" s="1"/>
  <c r="L161" i="76"/>
  <c r="AA160" i="76"/>
  <c r="M160" i="76"/>
  <c r="L160" i="76"/>
  <c r="AA159" i="76"/>
  <c r="M159" i="76"/>
  <c r="Z159" i="76" s="1"/>
  <c r="L159" i="76"/>
  <c r="AA158" i="76"/>
  <c r="M158" i="76"/>
  <c r="L158" i="76"/>
  <c r="AA157" i="76"/>
  <c r="M157" i="76"/>
  <c r="Z157" i="76" s="1"/>
  <c r="L157" i="76"/>
  <c r="AA156" i="76"/>
  <c r="M156" i="76"/>
  <c r="Z156" i="76" s="1"/>
  <c r="L156" i="76"/>
  <c r="AA155" i="76"/>
  <c r="M155" i="76"/>
  <c r="Z155" i="76" s="1"/>
  <c r="L155" i="76"/>
  <c r="AA154" i="76"/>
  <c r="M154" i="76"/>
  <c r="L154" i="76"/>
  <c r="AA153" i="76"/>
  <c r="M153" i="76"/>
  <c r="Z153" i="76" s="1"/>
  <c r="L153" i="76"/>
  <c r="AA152" i="76"/>
  <c r="M152" i="76"/>
  <c r="Z152" i="76" s="1"/>
  <c r="L152" i="76"/>
  <c r="AA151" i="76"/>
  <c r="M151" i="76"/>
  <c r="Z151" i="76" s="1"/>
  <c r="L151" i="76"/>
  <c r="AA150" i="76"/>
  <c r="M150" i="76"/>
  <c r="L150" i="76"/>
  <c r="AA149" i="76"/>
  <c r="M149" i="76"/>
  <c r="Z149" i="76" s="1"/>
  <c r="L149" i="76"/>
  <c r="AA148" i="76"/>
  <c r="M148" i="76"/>
  <c r="Z148" i="76" s="1"/>
  <c r="L148" i="76"/>
  <c r="AA147" i="76"/>
  <c r="M147" i="76"/>
  <c r="Z147" i="76" s="1"/>
  <c r="L147" i="76"/>
  <c r="AA146" i="76"/>
  <c r="M146" i="76"/>
  <c r="L146" i="76"/>
  <c r="AA145" i="76"/>
  <c r="M145" i="76"/>
  <c r="Z145" i="76" s="1"/>
  <c r="L145" i="76"/>
  <c r="AA144" i="76"/>
  <c r="M144" i="76"/>
  <c r="Z144" i="76" s="1"/>
  <c r="L144" i="76"/>
  <c r="AA143" i="76"/>
  <c r="M143" i="76"/>
  <c r="Z143" i="76" s="1"/>
  <c r="L143" i="76"/>
  <c r="AA142" i="76"/>
  <c r="M142" i="76"/>
  <c r="L142" i="76"/>
  <c r="AA141" i="76"/>
  <c r="M141" i="76"/>
  <c r="Z141" i="76" s="1"/>
  <c r="L141" i="76"/>
  <c r="AA140" i="76"/>
  <c r="M140" i="76"/>
  <c r="Z140" i="76" s="1"/>
  <c r="L140" i="76"/>
  <c r="AA139" i="76"/>
  <c r="Y139" i="76"/>
  <c r="M139" i="76"/>
  <c r="Z139" i="76" s="1"/>
  <c r="L139" i="76"/>
  <c r="AA138" i="76"/>
  <c r="M138" i="76"/>
  <c r="L138" i="76"/>
  <c r="AA137" i="76"/>
  <c r="Y137" i="76"/>
  <c r="M137" i="76"/>
  <c r="Z137" i="76" s="1"/>
  <c r="L137" i="76"/>
  <c r="AA136" i="76"/>
  <c r="Y136" i="76"/>
  <c r="M136" i="76"/>
  <c r="Z136" i="76" s="1"/>
  <c r="L136" i="76"/>
  <c r="AA135" i="76"/>
  <c r="M135" i="76"/>
  <c r="Z135" i="76" s="1"/>
  <c r="L135" i="76"/>
  <c r="AA134" i="76"/>
  <c r="M134" i="76"/>
  <c r="L134" i="76"/>
  <c r="AA133" i="76"/>
  <c r="M133" i="76"/>
  <c r="Z133" i="76" s="1"/>
  <c r="L133" i="76"/>
  <c r="AA132" i="76"/>
  <c r="M132" i="76"/>
  <c r="Z132" i="76" s="1"/>
  <c r="L132" i="76"/>
  <c r="AA131" i="76"/>
  <c r="M131" i="76"/>
  <c r="Z131" i="76" s="1"/>
  <c r="L131" i="76"/>
  <c r="AA130" i="76"/>
  <c r="M130" i="76"/>
  <c r="L130" i="76"/>
  <c r="AA129" i="76"/>
  <c r="M129" i="76"/>
  <c r="Z129" i="76" s="1"/>
  <c r="L129" i="76"/>
  <c r="AA128" i="76"/>
  <c r="M128" i="76"/>
  <c r="Z128" i="76" s="1"/>
  <c r="L128" i="76"/>
  <c r="AA127" i="76"/>
  <c r="M127" i="76"/>
  <c r="Z127" i="76" s="1"/>
  <c r="L127" i="76"/>
  <c r="AA126" i="76"/>
  <c r="M126" i="76"/>
  <c r="L126" i="76"/>
  <c r="AA125" i="76"/>
  <c r="M125" i="76"/>
  <c r="Z125" i="76" s="1"/>
  <c r="L125" i="76"/>
  <c r="AA124" i="76"/>
  <c r="M124" i="76"/>
  <c r="Z124" i="76" s="1"/>
  <c r="L124" i="76"/>
  <c r="AA123" i="76"/>
  <c r="Y123" i="76"/>
  <c r="M123" i="76"/>
  <c r="Z123" i="76" s="1"/>
  <c r="L123" i="76"/>
  <c r="AA122" i="76"/>
  <c r="M122" i="76"/>
  <c r="L122" i="76"/>
  <c r="AA121" i="76"/>
  <c r="Y121" i="76"/>
  <c r="M121" i="76"/>
  <c r="Z121" i="76" s="1"/>
  <c r="L121" i="76"/>
  <c r="AA120" i="76"/>
  <c r="Y120" i="76"/>
  <c r="M120" i="76"/>
  <c r="Z120" i="76" s="1"/>
  <c r="L120" i="76"/>
  <c r="AA119" i="76"/>
  <c r="Z119" i="76"/>
  <c r="M119" i="76"/>
  <c r="Y119" i="76" s="1"/>
  <c r="L119" i="76"/>
  <c r="AA118" i="76"/>
  <c r="M118" i="76"/>
  <c r="L118" i="76"/>
  <c r="AA117" i="76"/>
  <c r="Z117" i="76"/>
  <c r="M117" i="76"/>
  <c r="Y117" i="76" s="1"/>
  <c r="L117" i="76"/>
  <c r="AA116" i="76"/>
  <c r="M116" i="76"/>
  <c r="Z116" i="76" s="1"/>
  <c r="L116" i="76"/>
  <c r="AA115" i="76"/>
  <c r="M115" i="76"/>
  <c r="Z115" i="76" s="1"/>
  <c r="L115" i="76"/>
  <c r="AA114" i="76"/>
  <c r="M114" i="76"/>
  <c r="L114" i="76"/>
  <c r="AA113" i="76"/>
  <c r="M113" i="76"/>
  <c r="Z113" i="76" s="1"/>
  <c r="L113" i="76"/>
  <c r="AA112" i="76"/>
  <c r="M112" i="76"/>
  <c r="Z112" i="76" s="1"/>
  <c r="L112" i="76"/>
  <c r="AA111" i="76"/>
  <c r="M111" i="76"/>
  <c r="Z111" i="76" s="1"/>
  <c r="L111" i="76"/>
  <c r="AA110" i="76"/>
  <c r="M110" i="76"/>
  <c r="L110" i="76"/>
  <c r="AA109" i="76"/>
  <c r="M109" i="76"/>
  <c r="Z109" i="76" s="1"/>
  <c r="L109" i="76"/>
  <c r="AA108" i="76"/>
  <c r="M108" i="76"/>
  <c r="Z108" i="76" s="1"/>
  <c r="L108" i="76"/>
  <c r="AA107" i="76"/>
  <c r="Y107" i="76"/>
  <c r="M107" i="76"/>
  <c r="Z107" i="76" s="1"/>
  <c r="L107" i="76"/>
  <c r="AA106" i="76"/>
  <c r="Y106" i="76"/>
  <c r="M106" i="76"/>
  <c r="Z106" i="76" s="1"/>
  <c r="L106" i="76"/>
  <c r="AA105" i="76"/>
  <c r="Z105" i="76"/>
  <c r="M105" i="76"/>
  <c r="Y105" i="76" s="1"/>
  <c r="L105" i="76"/>
  <c r="AA104" i="76"/>
  <c r="M104" i="76"/>
  <c r="Z104" i="76" s="1"/>
  <c r="L104" i="76"/>
  <c r="AA103" i="76"/>
  <c r="M103" i="76"/>
  <c r="Z103" i="76" s="1"/>
  <c r="L103" i="76"/>
  <c r="AA102" i="76"/>
  <c r="M102" i="76"/>
  <c r="Z102" i="76" s="1"/>
  <c r="L102" i="76"/>
  <c r="AA101" i="76"/>
  <c r="M101" i="76"/>
  <c r="Z101" i="76" s="1"/>
  <c r="L101" i="76"/>
  <c r="AA100" i="76"/>
  <c r="M100" i="76"/>
  <c r="Z100" i="76" s="1"/>
  <c r="L100" i="76"/>
  <c r="AA99" i="76"/>
  <c r="Y99" i="76"/>
  <c r="M99" i="76"/>
  <c r="Z99" i="76" s="1"/>
  <c r="L99" i="76"/>
  <c r="AA98" i="76"/>
  <c r="Y98" i="76"/>
  <c r="M98" i="76"/>
  <c r="Z98" i="76" s="1"/>
  <c r="L98" i="76"/>
  <c r="AA97" i="76"/>
  <c r="M97" i="76"/>
  <c r="Z97" i="76" s="1"/>
  <c r="L97" i="76"/>
  <c r="AA96" i="76"/>
  <c r="M96" i="76"/>
  <c r="Z96" i="76" s="1"/>
  <c r="L96" i="76"/>
  <c r="AA95" i="76"/>
  <c r="M95" i="76"/>
  <c r="Z95" i="76" s="1"/>
  <c r="L95" i="76"/>
  <c r="AA94" i="76"/>
  <c r="M94" i="76"/>
  <c r="Z94" i="76" s="1"/>
  <c r="L94" i="76"/>
  <c r="AA93" i="76"/>
  <c r="M93" i="76"/>
  <c r="Y93" i="76" s="1"/>
  <c r="L93" i="76"/>
  <c r="AA92" i="76"/>
  <c r="M92" i="76"/>
  <c r="Z92" i="76" s="1"/>
  <c r="L92" i="76"/>
  <c r="AA91" i="76"/>
  <c r="Y91" i="76"/>
  <c r="M91" i="76"/>
  <c r="Z91" i="76" s="1"/>
  <c r="L91" i="76"/>
  <c r="AA90" i="76"/>
  <c r="Y90" i="76"/>
  <c r="M90" i="76"/>
  <c r="Z90" i="76" s="1"/>
  <c r="L90" i="76"/>
  <c r="AA89" i="76"/>
  <c r="Z89" i="76"/>
  <c r="M89" i="76"/>
  <c r="Y89" i="76" s="1"/>
  <c r="L89" i="76"/>
  <c r="AA88" i="76"/>
  <c r="M88" i="76"/>
  <c r="Z88" i="76" s="1"/>
  <c r="L88" i="76"/>
  <c r="AA87" i="76"/>
  <c r="M87" i="76"/>
  <c r="Z87" i="76" s="1"/>
  <c r="L87" i="76"/>
  <c r="AA86" i="76"/>
  <c r="M86" i="76"/>
  <c r="Z86" i="76" s="1"/>
  <c r="L86" i="76"/>
  <c r="AA85" i="76"/>
  <c r="M85" i="76"/>
  <c r="Z85" i="76" s="1"/>
  <c r="L85" i="76"/>
  <c r="AA84" i="76"/>
  <c r="M84" i="76"/>
  <c r="Z84" i="76" s="1"/>
  <c r="L84" i="76"/>
  <c r="AA83" i="76"/>
  <c r="Y83" i="76"/>
  <c r="M83" i="76"/>
  <c r="Z83" i="76" s="1"/>
  <c r="L83" i="76"/>
  <c r="AA82" i="76"/>
  <c r="Y82" i="76"/>
  <c r="M82" i="76"/>
  <c r="Z82" i="76" s="1"/>
  <c r="L82" i="76"/>
  <c r="AA81" i="76"/>
  <c r="M81" i="76"/>
  <c r="Z81" i="76" s="1"/>
  <c r="L81" i="76"/>
  <c r="AA80" i="76"/>
  <c r="M80" i="76"/>
  <c r="Z80" i="76" s="1"/>
  <c r="L80" i="76"/>
  <c r="AA79" i="76"/>
  <c r="M79" i="76"/>
  <c r="Z79" i="76" s="1"/>
  <c r="L79" i="76"/>
  <c r="AA78" i="76"/>
  <c r="M78" i="76"/>
  <c r="Z78" i="76" s="1"/>
  <c r="L78" i="76"/>
  <c r="AA77" i="76"/>
  <c r="M77" i="76"/>
  <c r="Z77" i="76" s="1"/>
  <c r="L77" i="76"/>
  <c r="AA76" i="76"/>
  <c r="M76" i="76"/>
  <c r="Z76" i="76" s="1"/>
  <c r="L76" i="76"/>
  <c r="AA75" i="76"/>
  <c r="Y75" i="76"/>
  <c r="M75" i="76"/>
  <c r="Z75" i="76" s="1"/>
  <c r="L75" i="76"/>
  <c r="AA74" i="76"/>
  <c r="Y74" i="76"/>
  <c r="M74" i="76"/>
  <c r="Z74" i="76" s="1"/>
  <c r="L74" i="76"/>
  <c r="AA73" i="76"/>
  <c r="Z73" i="76"/>
  <c r="M73" i="76"/>
  <c r="Y73" i="76" s="1"/>
  <c r="L73" i="76"/>
  <c r="AA72" i="76"/>
  <c r="M72" i="76"/>
  <c r="Z72" i="76" s="1"/>
  <c r="L72" i="76"/>
  <c r="AA71" i="76"/>
  <c r="M71" i="76"/>
  <c r="Z71" i="76" s="1"/>
  <c r="L71" i="76"/>
  <c r="AA70" i="76"/>
  <c r="M70" i="76"/>
  <c r="Z70" i="76" s="1"/>
  <c r="L70" i="76"/>
  <c r="AA69" i="76"/>
  <c r="M69" i="76"/>
  <c r="Z69" i="76" s="1"/>
  <c r="L69" i="76"/>
  <c r="AA68" i="76"/>
  <c r="M68" i="76"/>
  <c r="Z68" i="76" s="1"/>
  <c r="L68" i="76"/>
  <c r="AA67" i="76"/>
  <c r="Y67" i="76"/>
  <c r="M67" i="76"/>
  <c r="Z67" i="76" s="1"/>
  <c r="L67" i="76"/>
  <c r="AA66" i="76"/>
  <c r="Y66" i="76"/>
  <c r="M66" i="76"/>
  <c r="Z66" i="76" s="1"/>
  <c r="L66" i="76"/>
  <c r="AA65" i="76"/>
  <c r="M65" i="76"/>
  <c r="Z65" i="76" s="1"/>
  <c r="L65" i="76"/>
  <c r="AA64" i="76"/>
  <c r="M64" i="76"/>
  <c r="Z64" i="76" s="1"/>
  <c r="L64" i="76"/>
  <c r="AA63" i="76"/>
  <c r="M63" i="76"/>
  <c r="Z63" i="76" s="1"/>
  <c r="L63" i="76"/>
  <c r="AA62" i="76"/>
  <c r="M62" i="76"/>
  <c r="Z62" i="76" s="1"/>
  <c r="L62" i="76"/>
  <c r="AA61" i="76"/>
  <c r="M61" i="76"/>
  <c r="Z61" i="76" s="1"/>
  <c r="L61" i="76"/>
  <c r="AA60" i="76"/>
  <c r="M60" i="76"/>
  <c r="Z60" i="76" s="1"/>
  <c r="L60" i="76"/>
  <c r="AA59" i="76"/>
  <c r="Y59" i="76"/>
  <c r="M59" i="76"/>
  <c r="Z59" i="76" s="1"/>
  <c r="L59" i="76"/>
  <c r="AA58" i="76"/>
  <c r="Y58" i="76"/>
  <c r="M58" i="76"/>
  <c r="Z58" i="76" s="1"/>
  <c r="L58" i="76"/>
  <c r="AA57" i="76"/>
  <c r="Z57" i="76"/>
  <c r="M57" i="76"/>
  <c r="Y57" i="76" s="1"/>
  <c r="L57" i="76"/>
  <c r="AA56" i="76"/>
  <c r="M56" i="76"/>
  <c r="Z56" i="76" s="1"/>
  <c r="L56" i="76"/>
  <c r="AA55" i="76"/>
  <c r="M55" i="76"/>
  <c r="Z55" i="76" s="1"/>
  <c r="S12" i="76" s="1"/>
  <c r="L55" i="76"/>
  <c r="AA54" i="76"/>
  <c r="M54" i="76"/>
  <c r="Z54" i="76" s="1"/>
  <c r="L54" i="76"/>
  <c r="AA53" i="76"/>
  <c r="M53" i="76"/>
  <c r="Y53" i="76" s="1"/>
  <c r="L53" i="76"/>
  <c r="AA52" i="76"/>
  <c r="M52" i="76"/>
  <c r="Z52" i="76" s="1"/>
  <c r="L52" i="76"/>
  <c r="AA51" i="76"/>
  <c r="M51" i="76"/>
  <c r="Y51" i="76" s="1"/>
  <c r="L51" i="76"/>
  <c r="AA50" i="76"/>
  <c r="M50" i="76"/>
  <c r="Z50" i="76" s="1"/>
  <c r="L50" i="76"/>
  <c r="AA49" i="76"/>
  <c r="M49" i="76"/>
  <c r="Y49" i="76" s="1"/>
  <c r="L49" i="76"/>
  <c r="AA48" i="76"/>
  <c r="M48" i="76"/>
  <c r="Z48" i="76" s="1"/>
  <c r="L48" i="76"/>
  <c r="AA47" i="76"/>
  <c r="M47" i="76"/>
  <c r="Y47" i="76" s="1"/>
  <c r="L47" i="76"/>
  <c r="AA46" i="76"/>
  <c r="M46" i="76"/>
  <c r="Z46" i="76" s="1"/>
  <c r="L46" i="76"/>
  <c r="AA45" i="76"/>
  <c r="M45" i="76"/>
  <c r="Y45" i="76" s="1"/>
  <c r="L45" i="76"/>
  <c r="AA44" i="76"/>
  <c r="M44" i="76"/>
  <c r="Z44" i="76" s="1"/>
  <c r="L44" i="76"/>
  <c r="AA43" i="76"/>
  <c r="M43" i="76"/>
  <c r="Y43" i="76" s="1"/>
  <c r="L43" i="76"/>
  <c r="AA42" i="76"/>
  <c r="M42" i="76"/>
  <c r="Z42" i="76" s="1"/>
  <c r="L42" i="76"/>
  <c r="AA41" i="76"/>
  <c r="Z41" i="76"/>
  <c r="M41" i="76"/>
  <c r="Y41" i="76" s="1"/>
  <c r="L41" i="76"/>
  <c r="AA40" i="76"/>
  <c r="M40" i="76"/>
  <c r="Z40" i="76" s="1"/>
  <c r="L40" i="76"/>
  <c r="AA39" i="76"/>
  <c r="M39" i="76"/>
  <c r="Y39" i="76" s="1"/>
  <c r="L39" i="76"/>
  <c r="AA38" i="76"/>
  <c r="M38" i="76"/>
  <c r="Z38" i="76" s="1"/>
  <c r="L38" i="76"/>
  <c r="AA37" i="76"/>
  <c r="M37" i="76"/>
  <c r="Z37" i="76" s="1"/>
  <c r="L37" i="76"/>
  <c r="AA36" i="76"/>
  <c r="M36" i="76"/>
  <c r="Z36" i="76" s="1"/>
  <c r="L36" i="76"/>
  <c r="AA35" i="76"/>
  <c r="M35" i="76"/>
  <c r="Z35" i="76" s="1"/>
  <c r="L35" i="76"/>
  <c r="AA34" i="76"/>
  <c r="M34" i="76"/>
  <c r="Z34" i="76" s="1"/>
  <c r="L34" i="76"/>
  <c r="AA33" i="76"/>
  <c r="M33" i="76"/>
  <c r="Z33" i="76" s="1"/>
  <c r="L33" i="76"/>
  <c r="AA32" i="76"/>
  <c r="M32" i="76"/>
  <c r="Y32" i="76" s="1"/>
  <c r="L32" i="76"/>
  <c r="AA31" i="76"/>
  <c r="M31" i="76"/>
  <c r="Z31" i="76" s="1"/>
  <c r="L31" i="76"/>
  <c r="AA30" i="76"/>
  <c r="M30" i="76"/>
  <c r="Z30" i="76" s="1"/>
  <c r="L30" i="76"/>
  <c r="AA29" i="76"/>
  <c r="M29" i="76"/>
  <c r="Z29" i="76" s="1"/>
  <c r="L29" i="76"/>
  <c r="AA28" i="76"/>
  <c r="M28" i="76"/>
  <c r="Z28" i="76" s="1"/>
  <c r="L28" i="76"/>
  <c r="AA27" i="76"/>
  <c r="M27" i="76"/>
  <c r="Z27" i="76" s="1"/>
  <c r="L27" i="76"/>
  <c r="AA26" i="76"/>
  <c r="Z26" i="76"/>
  <c r="M26" i="76"/>
  <c r="Y26" i="76" s="1"/>
  <c r="L26" i="76"/>
  <c r="AA25" i="76"/>
  <c r="M25" i="76"/>
  <c r="Z25" i="76" s="1"/>
  <c r="L25" i="76"/>
  <c r="AA24" i="76"/>
  <c r="M24" i="76"/>
  <c r="Z24" i="76" s="1"/>
  <c r="L24" i="76"/>
  <c r="AA23" i="76"/>
  <c r="M23" i="76"/>
  <c r="Z23" i="76" s="1"/>
  <c r="L23" i="76"/>
  <c r="AA22" i="76"/>
  <c r="M22" i="76"/>
  <c r="Z22" i="76" s="1"/>
  <c r="L22" i="76"/>
  <c r="AA21" i="76"/>
  <c r="L21" i="76"/>
  <c r="AA20" i="76"/>
  <c r="M20" i="76"/>
  <c r="Z20" i="76" s="1"/>
  <c r="L20" i="76"/>
  <c r="AA19" i="76"/>
  <c r="L19" i="76"/>
  <c r="AA18" i="76"/>
  <c r="M18" i="76"/>
  <c r="Z18" i="76" s="1"/>
  <c r="L18" i="76"/>
  <c r="AA17" i="76"/>
  <c r="L17" i="76"/>
  <c r="AA16" i="76"/>
  <c r="L16" i="76"/>
  <c r="M16" i="76"/>
  <c r="AA15" i="76"/>
  <c r="L15" i="76"/>
  <c r="AA14" i="76"/>
  <c r="L14" i="76"/>
  <c r="M14" i="76"/>
  <c r="AA13" i="76"/>
  <c r="L13" i="76"/>
  <c r="M13" i="76"/>
  <c r="AA12" i="76"/>
  <c r="U12" i="76"/>
  <c r="S14" i="76" s="1"/>
  <c r="L12" i="76"/>
  <c r="M12" i="76"/>
  <c r="AA11" i="76"/>
  <c r="L11" i="76"/>
  <c r="AA10" i="76"/>
  <c r="L10" i="76"/>
  <c r="M10" i="76"/>
  <c r="AA9" i="76"/>
  <c r="Z9" i="76"/>
  <c r="M9" i="76"/>
  <c r="Y9" i="76" s="1"/>
  <c r="L9" i="76"/>
  <c r="AA8" i="76"/>
  <c r="L8" i="76"/>
  <c r="M8" i="76"/>
  <c r="AA7" i="76"/>
  <c r="L7" i="76"/>
  <c r="M7" i="76"/>
  <c r="B7" i="76"/>
  <c r="B8" i="76" s="1"/>
  <c r="B9" i="76" s="1"/>
  <c r="B10" i="76" s="1"/>
  <c r="B11" i="76" s="1"/>
  <c r="B12" i="76" s="1"/>
  <c r="B13" i="76" s="1"/>
  <c r="B14" i="76" s="1"/>
  <c r="B15" i="76" s="1"/>
  <c r="B16" i="76" s="1"/>
  <c r="B17" i="76" s="1"/>
  <c r="B18" i="76" s="1"/>
  <c r="B19" i="76" s="1"/>
  <c r="B20" i="76" s="1"/>
  <c r="B21" i="76" s="1"/>
  <c r="B22" i="76" s="1"/>
  <c r="B23" i="76" s="1"/>
  <c r="B24" i="76" s="1"/>
  <c r="B25" i="76" s="1"/>
  <c r="B26" i="76" s="1"/>
  <c r="B27" i="76" s="1"/>
  <c r="B28" i="76" s="1"/>
  <c r="B29" i="76" s="1"/>
  <c r="B30" i="76" s="1"/>
  <c r="B31" i="76" s="1"/>
  <c r="B32" i="76" s="1"/>
  <c r="B33" i="76" s="1"/>
  <c r="B34" i="76" s="1"/>
  <c r="B35" i="76" s="1"/>
  <c r="B36" i="76" s="1"/>
  <c r="B37" i="76" s="1"/>
  <c r="B38" i="76" s="1"/>
  <c r="B39" i="76" s="1"/>
  <c r="B40" i="76" s="1"/>
  <c r="B41" i="76" s="1"/>
  <c r="B42" i="76" s="1"/>
  <c r="B43" i="76" s="1"/>
  <c r="B44" i="76" s="1"/>
  <c r="B45" i="76" s="1"/>
  <c r="B46" i="76" s="1"/>
  <c r="B47" i="76" s="1"/>
  <c r="B48" i="76" s="1"/>
  <c r="B49" i="76" s="1"/>
  <c r="B50" i="76" s="1"/>
  <c r="B51" i="76" s="1"/>
  <c r="B52" i="76" s="1"/>
  <c r="B53" i="76" s="1"/>
  <c r="B54" i="76" s="1"/>
  <c r="B55" i="76" s="1"/>
  <c r="B56" i="76" s="1"/>
  <c r="B57" i="76" s="1"/>
  <c r="B58" i="76" s="1"/>
  <c r="B59" i="76" s="1"/>
  <c r="B60" i="76" s="1"/>
  <c r="B61" i="76" s="1"/>
  <c r="B62" i="76" s="1"/>
  <c r="B63" i="76" s="1"/>
  <c r="B64" i="76" s="1"/>
  <c r="B65" i="76" s="1"/>
  <c r="B66" i="76" s="1"/>
  <c r="B67" i="76" s="1"/>
  <c r="B68" i="76" s="1"/>
  <c r="B69" i="76" s="1"/>
  <c r="B70" i="76" s="1"/>
  <c r="B71" i="76" s="1"/>
  <c r="B72" i="76" s="1"/>
  <c r="B73" i="76" s="1"/>
  <c r="B74" i="76" s="1"/>
  <c r="B75" i="76" s="1"/>
  <c r="B76" i="76" s="1"/>
  <c r="B77" i="76" s="1"/>
  <c r="B78" i="76" s="1"/>
  <c r="B79" i="76" s="1"/>
  <c r="B80" i="76" s="1"/>
  <c r="B81" i="76" s="1"/>
  <c r="B82" i="76" s="1"/>
  <c r="B83" i="76" s="1"/>
  <c r="B84" i="76" s="1"/>
  <c r="B85" i="76" s="1"/>
  <c r="B86" i="76" s="1"/>
  <c r="B87" i="76" s="1"/>
  <c r="B88" i="76" s="1"/>
  <c r="B89" i="76" s="1"/>
  <c r="B90" i="76" s="1"/>
  <c r="B91" i="76" s="1"/>
  <c r="B92" i="76" s="1"/>
  <c r="B93" i="76" s="1"/>
  <c r="B94" i="76" s="1"/>
  <c r="B95" i="76" s="1"/>
  <c r="B96" i="76" s="1"/>
  <c r="B97" i="76" s="1"/>
  <c r="B98" i="76" s="1"/>
  <c r="B99" i="76" s="1"/>
  <c r="B100" i="76" s="1"/>
  <c r="B101" i="76" s="1"/>
  <c r="B102" i="76" s="1"/>
  <c r="B103" i="76" s="1"/>
  <c r="B104" i="76" s="1"/>
  <c r="B105" i="76" s="1"/>
  <c r="B106" i="76" s="1"/>
  <c r="B107" i="76" s="1"/>
  <c r="B108" i="76" s="1"/>
  <c r="B109" i="76" s="1"/>
  <c r="B110" i="76" s="1"/>
  <c r="B111" i="76" s="1"/>
  <c r="B112" i="76" s="1"/>
  <c r="B113" i="76" s="1"/>
  <c r="B114" i="76" s="1"/>
  <c r="B115" i="76" s="1"/>
  <c r="B116" i="76" s="1"/>
  <c r="B117" i="76" s="1"/>
  <c r="B118" i="76" s="1"/>
  <c r="B119" i="76" s="1"/>
  <c r="B120" i="76" s="1"/>
  <c r="B121" i="76" s="1"/>
  <c r="B122" i="76" s="1"/>
  <c r="B123" i="76" s="1"/>
  <c r="B124" i="76" s="1"/>
  <c r="B125" i="76" s="1"/>
  <c r="B126" i="76" s="1"/>
  <c r="B127" i="76" s="1"/>
  <c r="B128" i="76" s="1"/>
  <c r="B129" i="76" s="1"/>
  <c r="B130" i="76" s="1"/>
  <c r="B131" i="76" s="1"/>
  <c r="B132" i="76" s="1"/>
  <c r="B133" i="76" s="1"/>
  <c r="B134" i="76" s="1"/>
  <c r="B135" i="76" s="1"/>
  <c r="B136" i="76" s="1"/>
  <c r="B137" i="76" s="1"/>
  <c r="B138" i="76" s="1"/>
  <c r="B139" i="76" s="1"/>
  <c r="B140" i="76" s="1"/>
  <c r="B141" i="76" s="1"/>
  <c r="B142" i="76" s="1"/>
  <c r="B143" i="76" s="1"/>
  <c r="B144" i="76" s="1"/>
  <c r="B145" i="76" s="1"/>
  <c r="B146" i="76" s="1"/>
  <c r="B147" i="76" s="1"/>
  <c r="B148" i="76" s="1"/>
  <c r="B149" i="76" s="1"/>
  <c r="B150" i="76" s="1"/>
  <c r="B151" i="76" s="1"/>
  <c r="B152" i="76" s="1"/>
  <c r="B153" i="76" s="1"/>
  <c r="B154" i="76" s="1"/>
  <c r="B155" i="76" s="1"/>
  <c r="B156" i="76" s="1"/>
  <c r="B157" i="76" s="1"/>
  <c r="B158" i="76" s="1"/>
  <c r="B159" i="76" s="1"/>
  <c r="B160" i="76" s="1"/>
  <c r="B161" i="76" s="1"/>
  <c r="B162" i="76" s="1"/>
  <c r="B163" i="76" s="1"/>
  <c r="B164" i="76" s="1"/>
  <c r="B165" i="76" s="1"/>
  <c r="B166" i="76" s="1"/>
  <c r="B167" i="76" s="1"/>
  <c r="B168" i="76" s="1"/>
  <c r="B169" i="76" s="1"/>
  <c r="B170" i="76" s="1"/>
  <c r="B171" i="76" s="1"/>
  <c r="B172" i="76" s="1"/>
  <c r="B173" i="76" s="1"/>
  <c r="B174" i="76" s="1"/>
  <c r="B175" i="76" s="1"/>
  <c r="B176" i="76" s="1"/>
  <c r="B177" i="76" s="1"/>
  <c r="B178" i="76" s="1"/>
  <c r="B179" i="76" s="1"/>
  <c r="B180" i="76" s="1"/>
  <c r="B181" i="76" s="1"/>
  <c r="B182" i="76" s="1"/>
  <c r="B183" i="76" s="1"/>
  <c r="B184" i="76" s="1"/>
  <c r="B185" i="76" s="1"/>
  <c r="B186" i="76" s="1"/>
  <c r="B187" i="76" s="1"/>
  <c r="B188" i="76" s="1"/>
  <c r="B189" i="76" s="1"/>
  <c r="B190" i="76" s="1"/>
  <c r="AA6" i="76"/>
  <c r="M6" i="76"/>
  <c r="Z6" i="76" s="1"/>
  <c r="L6" i="76"/>
  <c r="J13" i="75"/>
  <c r="K13" i="75"/>
  <c r="J14" i="75"/>
  <c r="K14" i="75"/>
  <c r="J15" i="75"/>
  <c r="K15" i="75"/>
  <c r="J16" i="75"/>
  <c r="K16" i="75"/>
  <c r="J19" i="75"/>
  <c r="K19" i="75"/>
  <c r="J20" i="75"/>
  <c r="K20" i="75"/>
  <c r="J21" i="75"/>
  <c r="K21" i="75"/>
  <c r="J22" i="75"/>
  <c r="K22" i="75"/>
  <c r="J23" i="75"/>
  <c r="K23" i="75"/>
  <c r="J24" i="75"/>
  <c r="K24" i="75"/>
  <c r="J25" i="75"/>
  <c r="K25" i="75"/>
  <c r="J35" i="75"/>
  <c r="K35" i="75"/>
  <c r="J36" i="75"/>
  <c r="K36" i="75"/>
  <c r="J37" i="75"/>
  <c r="K37" i="75"/>
  <c r="J38" i="75"/>
  <c r="K38" i="75"/>
  <c r="J29" i="75"/>
  <c r="K29" i="75"/>
  <c r="J30" i="75"/>
  <c r="K30" i="75"/>
  <c r="J31" i="75"/>
  <c r="K31" i="75"/>
  <c r="K34" i="75"/>
  <c r="J34" i="75"/>
  <c r="K28" i="75"/>
  <c r="J28" i="75"/>
  <c r="K18" i="75"/>
  <c r="J18" i="75"/>
  <c r="K12" i="75"/>
  <c r="J12" i="75"/>
  <c r="K10" i="75"/>
  <c r="J10" i="75"/>
  <c r="J8" i="75"/>
  <c r="K8" i="75"/>
  <c r="K7" i="75"/>
  <c r="J7" i="75"/>
  <c r="Y6" i="76" l="1"/>
  <c r="Z49" i="76"/>
  <c r="Y64" i="76"/>
  <c r="Y65" i="76"/>
  <c r="Y80" i="76"/>
  <c r="Y81" i="76"/>
  <c r="Y96" i="76"/>
  <c r="Y97" i="76"/>
  <c r="Y132" i="76"/>
  <c r="Y133" i="76"/>
  <c r="Y135" i="76"/>
  <c r="Y185" i="76"/>
  <c r="Y187" i="76"/>
  <c r="Y189" i="76"/>
  <c r="Y56" i="76"/>
  <c r="Y72" i="76"/>
  <c r="Y88" i="76"/>
  <c r="Y104" i="76"/>
  <c r="Y60" i="76"/>
  <c r="Y61" i="76"/>
  <c r="Y69" i="76"/>
  <c r="Y77" i="76"/>
  <c r="Y84" i="76"/>
  <c r="Y85" i="76"/>
  <c r="Y92" i="76"/>
  <c r="Y100" i="76"/>
  <c r="Y101" i="76"/>
  <c r="Y108" i="76"/>
  <c r="Y109" i="76"/>
  <c r="Y111" i="76"/>
  <c r="Y124" i="76"/>
  <c r="Y125" i="76"/>
  <c r="Y127" i="76"/>
  <c r="Y140" i="76"/>
  <c r="Y141" i="76"/>
  <c r="Y143" i="76"/>
  <c r="Z45" i="76"/>
  <c r="Z53" i="76"/>
  <c r="Y54" i="76"/>
  <c r="Y55" i="76"/>
  <c r="Y62" i="76"/>
  <c r="Y63" i="76"/>
  <c r="Y70" i="76"/>
  <c r="Y71" i="76"/>
  <c r="Y78" i="76"/>
  <c r="Y79" i="76"/>
  <c r="Y86" i="76"/>
  <c r="Y87" i="76"/>
  <c r="Z93" i="76"/>
  <c r="Y94" i="76"/>
  <c r="Y95" i="76"/>
  <c r="Y102" i="76"/>
  <c r="Y103" i="76"/>
  <c r="Y112" i="76"/>
  <c r="Y113" i="76"/>
  <c r="Y115" i="76"/>
  <c r="Y128" i="76"/>
  <c r="Y129" i="76"/>
  <c r="Y131" i="76"/>
  <c r="Y144" i="76"/>
  <c r="Y145" i="76"/>
  <c r="Y147" i="76"/>
  <c r="Y149" i="76"/>
  <c r="Y151" i="76"/>
  <c r="Y153" i="76"/>
  <c r="Y155" i="76"/>
  <c r="Y157" i="76"/>
  <c r="Y159" i="76"/>
  <c r="Y161" i="76"/>
  <c r="Y163" i="76"/>
  <c r="Y165" i="76"/>
  <c r="Y167" i="76"/>
  <c r="Y169" i="76"/>
  <c r="Y171" i="76"/>
  <c r="Y173" i="76"/>
  <c r="Y175" i="76"/>
  <c r="Y177" i="76"/>
  <c r="Y179" i="76"/>
  <c r="Y181" i="76"/>
  <c r="Y183" i="76"/>
  <c r="Z47" i="76"/>
  <c r="Y68" i="76"/>
  <c r="Y76" i="76"/>
  <c r="Z43" i="76"/>
  <c r="Z51" i="76"/>
  <c r="Y116" i="76"/>
  <c r="Z39" i="76"/>
  <c r="Y11" i="76"/>
  <c r="Z32" i="76"/>
  <c r="Z13" i="76"/>
  <c r="Y13" i="76"/>
  <c r="Y8" i="76"/>
  <c r="Z8" i="76"/>
  <c r="Z10" i="76"/>
  <c r="Y10" i="76"/>
  <c r="Z12" i="76"/>
  <c r="Y12" i="76"/>
  <c r="Y15" i="76"/>
  <c r="Z15" i="76"/>
  <c r="Y16" i="76"/>
  <c r="Z16" i="76"/>
  <c r="Y14" i="76"/>
  <c r="Z14" i="76"/>
  <c r="Y7" i="76"/>
  <c r="Z7" i="76"/>
  <c r="Z172" i="76"/>
  <c r="Y172" i="76"/>
  <c r="Y17" i="76"/>
  <c r="Y18" i="76"/>
  <c r="Y19" i="76"/>
  <c r="Y20" i="76"/>
  <c r="Y21" i="76"/>
  <c r="Y22" i="76"/>
  <c r="Y23" i="76"/>
  <c r="Y24" i="76"/>
  <c r="Y25" i="76"/>
  <c r="Y27" i="76"/>
  <c r="Y28" i="76"/>
  <c r="Y29" i="76"/>
  <c r="Y30" i="76"/>
  <c r="Y31" i="76"/>
  <c r="Y33" i="76"/>
  <c r="Y34" i="76"/>
  <c r="Y35" i="76"/>
  <c r="Y36" i="76"/>
  <c r="Y37" i="76"/>
  <c r="Y38" i="76"/>
  <c r="Y40" i="76"/>
  <c r="Y42" i="76"/>
  <c r="Y44" i="76"/>
  <c r="Y46" i="76"/>
  <c r="Y48" i="76"/>
  <c r="Y50" i="76"/>
  <c r="Y52" i="76"/>
  <c r="Z110" i="76"/>
  <c r="Y110" i="76"/>
  <c r="Z126" i="76"/>
  <c r="Y126" i="76"/>
  <c r="Z142" i="76"/>
  <c r="Y142" i="76"/>
  <c r="Z180" i="76"/>
  <c r="Y180" i="76"/>
  <c r="Z122" i="76"/>
  <c r="Y122" i="76"/>
  <c r="AA191" i="76"/>
  <c r="Z114" i="76"/>
  <c r="Y114" i="76"/>
  <c r="Z130" i="76"/>
  <c r="Y130" i="76"/>
  <c r="Z146" i="76"/>
  <c r="Y146" i="76"/>
  <c r="Z150" i="76"/>
  <c r="Y150" i="76"/>
  <c r="Z154" i="76"/>
  <c r="Y154" i="76"/>
  <c r="Z158" i="76"/>
  <c r="Y158" i="76"/>
  <c r="Z188" i="76"/>
  <c r="Y188" i="76"/>
  <c r="Z138" i="76"/>
  <c r="Y138" i="76"/>
  <c r="M191" i="76"/>
  <c r="Z118" i="76"/>
  <c r="Y118" i="76"/>
  <c r="Z134" i="76"/>
  <c r="Y134" i="76"/>
  <c r="Z164" i="76"/>
  <c r="Y164" i="76"/>
  <c r="Z166" i="76"/>
  <c r="Y166" i="76"/>
  <c r="Z174" i="76"/>
  <c r="Y174" i="76"/>
  <c r="Z182" i="76"/>
  <c r="Y182" i="76"/>
  <c r="Z190" i="76"/>
  <c r="Y190" i="76"/>
  <c r="Z160" i="76"/>
  <c r="Y160" i="76"/>
  <c r="Z168" i="76"/>
  <c r="Y168" i="76"/>
  <c r="Z176" i="76"/>
  <c r="Y176" i="76"/>
  <c r="Z184" i="76"/>
  <c r="Y184" i="76"/>
  <c r="Y148" i="76"/>
  <c r="Y152" i="76"/>
  <c r="Y156" i="76"/>
  <c r="Z162" i="76"/>
  <c r="Y162" i="76"/>
  <c r="Z170" i="76"/>
  <c r="Y170" i="76"/>
  <c r="Z178" i="76"/>
  <c r="Y178" i="76"/>
  <c r="Z186" i="76"/>
  <c r="Y186" i="76"/>
  <c r="K32" i="74"/>
  <c r="J32" i="74"/>
  <c r="K36" i="74"/>
  <c r="J36" i="74"/>
  <c r="AA190" i="75"/>
  <c r="M190" i="75"/>
  <c r="L190" i="75"/>
  <c r="AA189" i="75"/>
  <c r="M189" i="75"/>
  <c r="Z189" i="75" s="1"/>
  <c r="L189" i="75"/>
  <c r="AA188" i="75"/>
  <c r="M188" i="75"/>
  <c r="L188" i="75"/>
  <c r="AA187" i="75"/>
  <c r="M187" i="75"/>
  <c r="Z187" i="75" s="1"/>
  <c r="L187" i="75"/>
  <c r="AA186" i="75"/>
  <c r="M186" i="75"/>
  <c r="L186" i="75"/>
  <c r="AA185" i="75"/>
  <c r="M185" i="75"/>
  <c r="Z185" i="75" s="1"/>
  <c r="L185" i="75"/>
  <c r="AA184" i="75"/>
  <c r="M184" i="75"/>
  <c r="L184" i="75"/>
  <c r="AA183" i="75"/>
  <c r="M183" i="75"/>
  <c r="Z183" i="75" s="1"/>
  <c r="L183" i="75"/>
  <c r="AA182" i="75"/>
  <c r="M182" i="75"/>
  <c r="L182" i="75"/>
  <c r="AA181" i="75"/>
  <c r="M181" i="75"/>
  <c r="Z181" i="75" s="1"/>
  <c r="L181" i="75"/>
  <c r="AA180" i="75"/>
  <c r="M180" i="75"/>
  <c r="L180" i="75"/>
  <c r="AA179" i="75"/>
  <c r="M179" i="75"/>
  <c r="Z179" i="75" s="1"/>
  <c r="L179" i="75"/>
  <c r="AA178" i="75"/>
  <c r="M178" i="75"/>
  <c r="L178" i="75"/>
  <c r="AA177" i="75"/>
  <c r="M177" i="75"/>
  <c r="Z177" i="75" s="1"/>
  <c r="L177" i="75"/>
  <c r="AA176" i="75"/>
  <c r="M176" i="75"/>
  <c r="L176" i="75"/>
  <c r="AA175" i="75"/>
  <c r="M175" i="75"/>
  <c r="Z175" i="75" s="1"/>
  <c r="L175" i="75"/>
  <c r="AA174" i="75"/>
  <c r="M174" i="75"/>
  <c r="L174" i="75"/>
  <c r="AA173" i="75"/>
  <c r="M173" i="75"/>
  <c r="Z173" i="75" s="1"/>
  <c r="L173" i="75"/>
  <c r="AA172" i="75"/>
  <c r="M172" i="75"/>
  <c r="L172" i="75"/>
  <c r="AA171" i="75"/>
  <c r="M171" i="75"/>
  <c r="Z171" i="75" s="1"/>
  <c r="L171" i="75"/>
  <c r="AA170" i="75"/>
  <c r="M170" i="75"/>
  <c r="L170" i="75"/>
  <c r="AA169" i="75"/>
  <c r="M169" i="75"/>
  <c r="Z169" i="75" s="1"/>
  <c r="L169" i="75"/>
  <c r="AA168" i="75"/>
  <c r="M168" i="75"/>
  <c r="L168" i="75"/>
  <c r="AA167" i="75"/>
  <c r="M167" i="75"/>
  <c r="Z167" i="75" s="1"/>
  <c r="L167" i="75"/>
  <c r="AA166" i="75"/>
  <c r="M166" i="75"/>
  <c r="L166" i="75"/>
  <c r="AA165" i="75"/>
  <c r="M165" i="75"/>
  <c r="Z165" i="75" s="1"/>
  <c r="L165" i="75"/>
  <c r="AA164" i="75"/>
  <c r="M164" i="75"/>
  <c r="Z164" i="75" s="1"/>
  <c r="L164" i="75"/>
  <c r="AA163" i="75"/>
  <c r="M163" i="75"/>
  <c r="Z163" i="75" s="1"/>
  <c r="L163" i="75"/>
  <c r="AA162" i="75"/>
  <c r="M162" i="75"/>
  <c r="Z162" i="75" s="1"/>
  <c r="L162" i="75"/>
  <c r="AA161" i="75"/>
  <c r="M161" i="75"/>
  <c r="Z161" i="75" s="1"/>
  <c r="L161" i="75"/>
  <c r="AA160" i="75"/>
  <c r="M160" i="75"/>
  <c r="Z160" i="75" s="1"/>
  <c r="L160" i="75"/>
  <c r="AA159" i="75"/>
  <c r="M159" i="75"/>
  <c r="Z159" i="75" s="1"/>
  <c r="L159" i="75"/>
  <c r="AA158" i="75"/>
  <c r="M158" i="75"/>
  <c r="Z158" i="75" s="1"/>
  <c r="L158" i="75"/>
  <c r="AA157" i="75"/>
  <c r="M157" i="75"/>
  <c r="Z157" i="75" s="1"/>
  <c r="L157" i="75"/>
  <c r="AA156" i="75"/>
  <c r="M156" i="75"/>
  <c r="Z156" i="75" s="1"/>
  <c r="L156" i="75"/>
  <c r="AA155" i="75"/>
  <c r="M155" i="75"/>
  <c r="Z155" i="75" s="1"/>
  <c r="L155" i="75"/>
  <c r="AA154" i="75"/>
  <c r="M154" i="75"/>
  <c r="Z154" i="75" s="1"/>
  <c r="L154" i="75"/>
  <c r="AA153" i="75"/>
  <c r="M153" i="75"/>
  <c r="Z153" i="75" s="1"/>
  <c r="L153" i="75"/>
  <c r="AA152" i="75"/>
  <c r="M152" i="75"/>
  <c r="Z152" i="75" s="1"/>
  <c r="L152" i="75"/>
  <c r="AA151" i="75"/>
  <c r="M151" i="75"/>
  <c r="Z151" i="75" s="1"/>
  <c r="L151" i="75"/>
  <c r="AA150" i="75"/>
  <c r="M150" i="75"/>
  <c r="Z150" i="75" s="1"/>
  <c r="L150" i="75"/>
  <c r="AA149" i="75"/>
  <c r="M149" i="75"/>
  <c r="Z149" i="75" s="1"/>
  <c r="L149" i="75"/>
  <c r="AA148" i="75"/>
  <c r="M148" i="75"/>
  <c r="Z148" i="75" s="1"/>
  <c r="L148" i="75"/>
  <c r="AA147" i="75"/>
  <c r="M147" i="75"/>
  <c r="Z147" i="75" s="1"/>
  <c r="L147" i="75"/>
  <c r="AA146" i="75"/>
  <c r="M146" i="75"/>
  <c r="Z146" i="75" s="1"/>
  <c r="L146" i="75"/>
  <c r="AA145" i="75"/>
  <c r="M145" i="75"/>
  <c r="Z145" i="75" s="1"/>
  <c r="L145" i="75"/>
  <c r="AA144" i="75"/>
  <c r="M144" i="75"/>
  <c r="Z144" i="75" s="1"/>
  <c r="L144" i="75"/>
  <c r="AA143" i="75"/>
  <c r="M143" i="75"/>
  <c r="Z143" i="75" s="1"/>
  <c r="L143" i="75"/>
  <c r="AA142" i="75"/>
  <c r="M142" i="75"/>
  <c r="Z142" i="75" s="1"/>
  <c r="L142" i="75"/>
  <c r="AA141" i="75"/>
  <c r="M141" i="75"/>
  <c r="Z141" i="75" s="1"/>
  <c r="L141" i="75"/>
  <c r="AA140" i="75"/>
  <c r="M140" i="75"/>
  <c r="Z140" i="75" s="1"/>
  <c r="L140" i="75"/>
  <c r="AA139" i="75"/>
  <c r="M139" i="75"/>
  <c r="Z139" i="75" s="1"/>
  <c r="L139" i="75"/>
  <c r="AA138" i="75"/>
  <c r="M138" i="75"/>
  <c r="Z138" i="75" s="1"/>
  <c r="L138" i="75"/>
  <c r="AA137" i="75"/>
  <c r="M137" i="75"/>
  <c r="Z137" i="75" s="1"/>
  <c r="L137" i="75"/>
  <c r="AA136" i="75"/>
  <c r="M136" i="75"/>
  <c r="Z136" i="75" s="1"/>
  <c r="L136" i="75"/>
  <c r="AA135" i="75"/>
  <c r="M135" i="75"/>
  <c r="Z135" i="75" s="1"/>
  <c r="L135" i="75"/>
  <c r="AA134" i="75"/>
  <c r="M134" i="75"/>
  <c r="Z134" i="75" s="1"/>
  <c r="L134" i="75"/>
  <c r="AA133" i="75"/>
  <c r="M133" i="75"/>
  <c r="Z133" i="75" s="1"/>
  <c r="L133" i="75"/>
  <c r="AA132" i="75"/>
  <c r="M132" i="75"/>
  <c r="Z132" i="75" s="1"/>
  <c r="L132" i="75"/>
  <c r="AA131" i="75"/>
  <c r="M131" i="75"/>
  <c r="Z131" i="75" s="1"/>
  <c r="L131" i="75"/>
  <c r="AA130" i="75"/>
  <c r="M130" i="75"/>
  <c r="Z130" i="75" s="1"/>
  <c r="L130" i="75"/>
  <c r="AA129" i="75"/>
  <c r="M129" i="75"/>
  <c r="Z129" i="75" s="1"/>
  <c r="L129" i="75"/>
  <c r="AA128" i="75"/>
  <c r="M128" i="75"/>
  <c r="Z128" i="75" s="1"/>
  <c r="L128" i="75"/>
  <c r="AA127" i="75"/>
  <c r="M127" i="75"/>
  <c r="Z127" i="75" s="1"/>
  <c r="L127" i="75"/>
  <c r="AA126" i="75"/>
  <c r="M126" i="75"/>
  <c r="Z126" i="75" s="1"/>
  <c r="L126" i="75"/>
  <c r="AA125" i="75"/>
  <c r="M125" i="75"/>
  <c r="Z125" i="75" s="1"/>
  <c r="L125" i="75"/>
  <c r="AA124" i="75"/>
  <c r="M124" i="75"/>
  <c r="Z124" i="75" s="1"/>
  <c r="L124" i="75"/>
  <c r="AA123" i="75"/>
  <c r="M123" i="75"/>
  <c r="Z123" i="75" s="1"/>
  <c r="L123" i="75"/>
  <c r="AA122" i="75"/>
  <c r="M122" i="75"/>
  <c r="Z122" i="75" s="1"/>
  <c r="L122" i="75"/>
  <c r="AA121" i="75"/>
  <c r="M121" i="75"/>
  <c r="Z121" i="75" s="1"/>
  <c r="L121" i="75"/>
  <c r="AA120" i="75"/>
  <c r="M120" i="75"/>
  <c r="Z120" i="75" s="1"/>
  <c r="L120" i="75"/>
  <c r="AA119" i="75"/>
  <c r="M119" i="75"/>
  <c r="Z119" i="75" s="1"/>
  <c r="L119" i="75"/>
  <c r="AA118" i="75"/>
  <c r="M118" i="75"/>
  <c r="Z118" i="75" s="1"/>
  <c r="L118" i="75"/>
  <c r="AA117" i="75"/>
  <c r="M117" i="75"/>
  <c r="Z117" i="75" s="1"/>
  <c r="L117" i="75"/>
  <c r="AA116" i="75"/>
  <c r="M116" i="75"/>
  <c r="Z116" i="75" s="1"/>
  <c r="L116" i="75"/>
  <c r="AA115" i="75"/>
  <c r="M115" i="75"/>
  <c r="Z115" i="75" s="1"/>
  <c r="L115" i="75"/>
  <c r="AA114" i="75"/>
  <c r="M114" i="75"/>
  <c r="Z114" i="75" s="1"/>
  <c r="L114" i="75"/>
  <c r="AA113" i="75"/>
  <c r="M113" i="75"/>
  <c r="Z113" i="75" s="1"/>
  <c r="L113" i="75"/>
  <c r="AA112" i="75"/>
  <c r="M112" i="75"/>
  <c r="Z112" i="75" s="1"/>
  <c r="L112" i="75"/>
  <c r="AA111" i="75"/>
  <c r="M111" i="75"/>
  <c r="Z111" i="75" s="1"/>
  <c r="L111" i="75"/>
  <c r="AA110" i="75"/>
  <c r="M110" i="75"/>
  <c r="Z110" i="75" s="1"/>
  <c r="L110" i="75"/>
  <c r="AA109" i="75"/>
  <c r="M109" i="75"/>
  <c r="Z109" i="75" s="1"/>
  <c r="L109" i="75"/>
  <c r="AA108" i="75"/>
  <c r="M108" i="75"/>
  <c r="Z108" i="75" s="1"/>
  <c r="L108" i="75"/>
  <c r="AA107" i="75"/>
  <c r="M107" i="75"/>
  <c r="L107" i="75"/>
  <c r="AA106" i="75"/>
  <c r="M106" i="75"/>
  <c r="Y106" i="75" s="1"/>
  <c r="L106" i="75"/>
  <c r="AA105" i="75"/>
  <c r="M105" i="75"/>
  <c r="L105" i="75"/>
  <c r="AA104" i="75"/>
  <c r="Z104" i="75"/>
  <c r="M104" i="75"/>
  <c r="Y104" i="75" s="1"/>
  <c r="L104" i="75"/>
  <c r="AA103" i="75"/>
  <c r="M103" i="75"/>
  <c r="L103" i="75"/>
  <c r="AA102" i="75"/>
  <c r="M102" i="75"/>
  <c r="Y102" i="75" s="1"/>
  <c r="L102" i="75"/>
  <c r="AA101" i="75"/>
  <c r="M101" i="75"/>
  <c r="L101" i="75"/>
  <c r="AA100" i="75"/>
  <c r="Z100" i="75"/>
  <c r="M100" i="75"/>
  <c r="Y100" i="75" s="1"/>
  <c r="L100" i="75"/>
  <c r="AA99" i="75"/>
  <c r="M99" i="75"/>
  <c r="L99" i="75"/>
  <c r="AA98" i="75"/>
  <c r="M98" i="75"/>
  <c r="Y98" i="75" s="1"/>
  <c r="L98" i="75"/>
  <c r="AA97" i="75"/>
  <c r="M97" i="75"/>
  <c r="L97" i="75"/>
  <c r="AA96" i="75"/>
  <c r="Z96" i="75"/>
  <c r="M96" i="75"/>
  <c r="Y96" i="75" s="1"/>
  <c r="L96" i="75"/>
  <c r="AA95" i="75"/>
  <c r="M95" i="75"/>
  <c r="L95" i="75"/>
  <c r="AA94" i="75"/>
  <c r="M94" i="75"/>
  <c r="Y94" i="75" s="1"/>
  <c r="L94" i="75"/>
  <c r="AA93" i="75"/>
  <c r="M93" i="75"/>
  <c r="L93" i="75"/>
  <c r="AA92" i="75"/>
  <c r="Z92" i="75"/>
  <c r="M92" i="75"/>
  <c r="Y92" i="75" s="1"/>
  <c r="L92" i="75"/>
  <c r="AA91" i="75"/>
  <c r="M91" i="75"/>
  <c r="L91" i="75"/>
  <c r="AA90" i="75"/>
  <c r="M90" i="75"/>
  <c r="Y90" i="75" s="1"/>
  <c r="L90" i="75"/>
  <c r="AA89" i="75"/>
  <c r="M89" i="75"/>
  <c r="L89" i="75"/>
  <c r="AA88" i="75"/>
  <c r="Z88" i="75"/>
  <c r="M88" i="75"/>
  <c r="Y88" i="75" s="1"/>
  <c r="L88" i="75"/>
  <c r="AA87" i="75"/>
  <c r="M87" i="75"/>
  <c r="L87" i="75"/>
  <c r="AA86" i="75"/>
  <c r="M86" i="75"/>
  <c r="Y86" i="75" s="1"/>
  <c r="L86" i="75"/>
  <c r="AA85" i="75"/>
  <c r="M85" i="75"/>
  <c r="L85" i="75"/>
  <c r="AA84" i="75"/>
  <c r="Z84" i="75"/>
  <c r="M84" i="75"/>
  <c r="Y84" i="75" s="1"/>
  <c r="L84" i="75"/>
  <c r="AA83" i="75"/>
  <c r="M83" i="75"/>
  <c r="L83" i="75"/>
  <c r="AA82" i="75"/>
  <c r="M82" i="75"/>
  <c r="Y82" i="75" s="1"/>
  <c r="L82" i="75"/>
  <c r="AA81" i="75"/>
  <c r="M81" i="75"/>
  <c r="L81" i="75"/>
  <c r="AA80" i="75"/>
  <c r="Z80" i="75"/>
  <c r="M80" i="75"/>
  <c r="Y80" i="75" s="1"/>
  <c r="L80" i="75"/>
  <c r="AA79" i="75"/>
  <c r="M79" i="75"/>
  <c r="L79" i="75"/>
  <c r="AA78" i="75"/>
  <c r="M78" i="75"/>
  <c r="Y78" i="75" s="1"/>
  <c r="L78" i="75"/>
  <c r="AA77" i="75"/>
  <c r="M77" i="75"/>
  <c r="L77" i="75"/>
  <c r="AA76" i="75"/>
  <c r="Z76" i="75"/>
  <c r="M76" i="75"/>
  <c r="Y76" i="75" s="1"/>
  <c r="L76" i="75"/>
  <c r="AA75" i="75"/>
  <c r="M75" i="75"/>
  <c r="L75" i="75"/>
  <c r="AA74" i="75"/>
  <c r="M74" i="75"/>
  <c r="Y74" i="75" s="1"/>
  <c r="L74" i="75"/>
  <c r="AA73" i="75"/>
  <c r="M73" i="75"/>
  <c r="L73" i="75"/>
  <c r="AA72" i="75"/>
  <c r="Z72" i="75"/>
  <c r="M72" i="75"/>
  <c r="Y72" i="75" s="1"/>
  <c r="L72" i="75"/>
  <c r="AA71" i="75"/>
  <c r="M71" i="75"/>
  <c r="L71" i="75"/>
  <c r="AA70" i="75"/>
  <c r="M70" i="75"/>
  <c r="Y70" i="75" s="1"/>
  <c r="L70" i="75"/>
  <c r="AA69" i="75"/>
  <c r="M69" i="75"/>
  <c r="L69" i="75"/>
  <c r="AA68" i="75"/>
  <c r="Z68" i="75"/>
  <c r="M68" i="75"/>
  <c r="Y68" i="75" s="1"/>
  <c r="L68" i="75"/>
  <c r="AA67" i="75"/>
  <c r="M67" i="75"/>
  <c r="L67" i="75"/>
  <c r="AA66" i="75"/>
  <c r="M66" i="75"/>
  <c r="Y66" i="75" s="1"/>
  <c r="L66" i="75"/>
  <c r="AA65" i="75"/>
  <c r="M65" i="75"/>
  <c r="L65" i="75"/>
  <c r="AA64" i="75"/>
  <c r="Z64" i="75"/>
  <c r="M64" i="75"/>
  <c r="Y64" i="75" s="1"/>
  <c r="L64" i="75"/>
  <c r="AA63" i="75"/>
  <c r="M63" i="75"/>
  <c r="L63" i="75"/>
  <c r="AA62" i="75"/>
  <c r="M62" i="75"/>
  <c r="Y62" i="75" s="1"/>
  <c r="L62" i="75"/>
  <c r="AA61" i="75"/>
  <c r="M61" i="75"/>
  <c r="L61" i="75"/>
  <c r="AA60" i="75"/>
  <c r="Z60" i="75"/>
  <c r="M60" i="75"/>
  <c r="Y60" i="75" s="1"/>
  <c r="L60" i="75"/>
  <c r="AA59" i="75"/>
  <c r="M59" i="75"/>
  <c r="L59" i="75"/>
  <c r="AA58" i="75"/>
  <c r="M58" i="75"/>
  <c r="Y58" i="75" s="1"/>
  <c r="L58" i="75"/>
  <c r="AA57" i="75"/>
  <c r="M57" i="75"/>
  <c r="L57" i="75"/>
  <c r="AA56" i="75"/>
  <c r="M56" i="75"/>
  <c r="Z56" i="75" s="1"/>
  <c r="L56" i="75"/>
  <c r="AA55" i="75"/>
  <c r="Y55" i="75"/>
  <c r="M55" i="75"/>
  <c r="Z55" i="75" s="1"/>
  <c r="L55" i="75"/>
  <c r="AA54" i="75"/>
  <c r="M54" i="75"/>
  <c r="Z54" i="75" s="1"/>
  <c r="L54" i="75"/>
  <c r="AA53" i="75"/>
  <c r="Y53" i="75"/>
  <c r="M53" i="75"/>
  <c r="Z53" i="75" s="1"/>
  <c r="L53" i="75"/>
  <c r="AA52" i="75"/>
  <c r="M52" i="75"/>
  <c r="Z52" i="75" s="1"/>
  <c r="L52" i="75"/>
  <c r="AA51" i="75"/>
  <c r="Y51" i="75"/>
  <c r="M51" i="75"/>
  <c r="Z51" i="75" s="1"/>
  <c r="L51" i="75"/>
  <c r="AA50" i="75"/>
  <c r="M50" i="75"/>
  <c r="Z50" i="75" s="1"/>
  <c r="L50" i="75"/>
  <c r="AA49" i="75"/>
  <c r="Y49" i="75"/>
  <c r="M49" i="75"/>
  <c r="Z49" i="75" s="1"/>
  <c r="L49" i="75"/>
  <c r="AA48" i="75"/>
  <c r="M48" i="75"/>
  <c r="Z48" i="75" s="1"/>
  <c r="L48" i="75"/>
  <c r="AA47" i="75"/>
  <c r="Y47" i="75"/>
  <c r="M47" i="75"/>
  <c r="Z47" i="75" s="1"/>
  <c r="L47" i="75"/>
  <c r="AA46" i="75"/>
  <c r="M46" i="75"/>
  <c r="Z46" i="75" s="1"/>
  <c r="L46" i="75"/>
  <c r="AA45" i="75"/>
  <c r="Y45" i="75"/>
  <c r="M45" i="75"/>
  <c r="Z45" i="75" s="1"/>
  <c r="L45" i="75"/>
  <c r="AA44" i="75"/>
  <c r="M44" i="75"/>
  <c r="Z44" i="75" s="1"/>
  <c r="L44" i="75"/>
  <c r="AA43" i="75"/>
  <c r="Y43" i="75"/>
  <c r="M43" i="75"/>
  <c r="Z43" i="75" s="1"/>
  <c r="L43" i="75"/>
  <c r="AA42" i="75"/>
  <c r="M42" i="75"/>
  <c r="Z42" i="75" s="1"/>
  <c r="L42" i="75"/>
  <c r="AA41" i="75"/>
  <c r="Y41" i="75"/>
  <c r="M41" i="75"/>
  <c r="Z41" i="75" s="1"/>
  <c r="L41" i="75"/>
  <c r="AA40" i="75"/>
  <c r="M40" i="75"/>
  <c r="Z40" i="75" s="1"/>
  <c r="L40" i="75"/>
  <c r="AA39" i="75"/>
  <c r="Z39" i="75"/>
  <c r="M39" i="75"/>
  <c r="Y39" i="75" s="1"/>
  <c r="L39" i="75"/>
  <c r="AA38" i="75"/>
  <c r="M38" i="75"/>
  <c r="Z38" i="75" s="1"/>
  <c r="L38" i="75"/>
  <c r="AA37" i="75"/>
  <c r="M37" i="75"/>
  <c r="Z37" i="75" s="1"/>
  <c r="L37" i="75"/>
  <c r="AA36" i="75"/>
  <c r="M36" i="75"/>
  <c r="Z36" i="75" s="1"/>
  <c r="L36" i="75"/>
  <c r="AA35" i="75"/>
  <c r="L35" i="75"/>
  <c r="M35" i="75"/>
  <c r="AA34" i="75"/>
  <c r="L34" i="75"/>
  <c r="M34" i="75"/>
  <c r="AA33" i="75"/>
  <c r="L33" i="75"/>
  <c r="M33" i="75"/>
  <c r="AA32" i="75"/>
  <c r="M32" i="75"/>
  <c r="Z32" i="75" s="1"/>
  <c r="L32" i="75"/>
  <c r="AA31" i="75"/>
  <c r="M31" i="75"/>
  <c r="Z31" i="75" s="1"/>
  <c r="L31" i="75"/>
  <c r="AA30" i="75"/>
  <c r="M30" i="75"/>
  <c r="Z30" i="75" s="1"/>
  <c r="L30" i="75"/>
  <c r="AA29" i="75"/>
  <c r="M29" i="75"/>
  <c r="Z29" i="75" s="1"/>
  <c r="L29" i="75"/>
  <c r="AA28" i="75"/>
  <c r="M28" i="75"/>
  <c r="Z28" i="75" s="1"/>
  <c r="L28" i="75"/>
  <c r="AA27" i="75"/>
  <c r="M27" i="75"/>
  <c r="Z27" i="75" s="1"/>
  <c r="L27" i="75"/>
  <c r="AA26" i="75"/>
  <c r="M26" i="75"/>
  <c r="Z26" i="75" s="1"/>
  <c r="L26" i="75"/>
  <c r="AA25" i="75"/>
  <c r="M25" i="75"/>
  <c r="Z25" i="75" s="1"/>
  <c r="L25" i="75"/>
  <c r="AA24" i="75"/>
  <c r="M24" i="75"/>
  <c r="Z24" i="75" s="1"/>
  <c r="L24" i="75"/>
  <c r="AA23" i="75"/>
  <c r="M23" i="75"/>
  <c r="Z23" i="75" s="1"/>
  <c r="L23" i="75"/>
  <c r="AA22" i="75"/>
  <c r="M22" i="75"/>
  <c r="Z22" i="75" s="1"/>
  <c r="L22" i="75"/>
  <c r="AA21" i="75"/>
  <c r="M21" i="75"/>
  <c r="Z21" i="75" s="1"/>
  <c r="L21" i="75"/>
  <c r="AA20" i="75"/>
  <c r="L20" i="75"/>
  <c r="M20" i="75"/>
  <c r="Z20" i="75" s="1"/>
  <c r="AA19" i="75"/>
  <c r="L19" i="75"/>
  <c r="M19" i="75"/>
  <c r="Z19" i="75" s="1"/>
  <c r="AA18" i="75"/>
  <c r="L18" i="75"/>
  <c r="M18" i="75"/>
  <c r="Z18" i="75" s="1"/>
  <c r="AA17" i="75"/>
  <c r="M17" i="75"/>
  <c r="Z17" i="75" s="1"/>
  <c r="L17" i="75"/>
  <c r="AA16" i="75"/>
  <c r="L16" i="75"/>
  <c r="M16" i="75"/>
  <c r="Z16" i="75" s="1"/>
  <c r="AA15" i="75"/>
  <c r="L15" i="75"/>
  <c r="M15" i="75"/>
  <c r="Z15" i="75" s="1"/>
  <c r="AA14" i="75"/>
  <c r="M14" i="75"/>
  <c r="Z14" i="75" s="1"/>
  <c r="L14" i="75"/>
  <c r="AA13" i="75"/>
  <c r="M13" i="75"/>
  <c r="Z13" i="75" s="1"/>
  <c r="L13" i="75"/>
  <c r="AA12" i="75"/>
  <c r="U12" i="75"/>
  <c r="S14" i="75" s="1"/>
  <c r="L12" i="75"/>
  <c r="M12" i="75"/>
  <c r="Y12" i="75" s="1"/>
  <c r="AA11" i="75"/>
  <c r="L11" i="75"/>
  <c r="M11" i="75"/>
  <c r="Y11" i="75" s="1"/>
  <c r="AA10" i="75"/>
  <c r="M10" i="75"/>
  <c r="Z10" i="75" s="1"/>
  <c r="L10" i="75"/>
  <c r="AA9" i="75"/>
  <c r="L9" i="75"/>
  <c r="M9" i="75"/>
  <c r="Z9" i="75" s="1"/>
  <c r="AA8" i="75"/>
  <c r="L8" i="75"/>
  <c r="M8" i="75"/>
  <c r="Z8" i="75" s="1"/>
  <c r="AA7" i="75"/>
  <c r="L7" i="75"/>
  <c r="M7" i="75"/>
  <c r="Z7" i="75" s="1"/>
  <c r="B7" i="75"/>
  <c r="B8" i="75" s="1"/>
  <c r="B9" i="75" s="1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4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B103" i="75" s="1"/>
  <c r="B104" i="75" s="1"/>
  <c r="B105" i="75" s="1"/>
  <c r="B106" i="75" s="1"/>
  <c r="B107" i="75" s="1"/>
  <c r="B108" i="75" s="1"/>
  <c r="B109" i="75" s="1"/>
  <c r="B110" i="75" s="1"/>
  <c r="B111" i="75" s="1"/>
  <c r="B112" i="75" s="1"/>
  <c r="B113" i="75" s="1"/>
  <c r="B114" i="75" s="1"/>
  <c r="B115" i="75" s="1"/>
  <c r="B116" i="75" s="1"/>
  <c r="B117" i="75" s="1"/>
  <c r="B118" i="75" s="1"/>
  <c r="B119" i="75" s="1"/>
  <c r="B120" i="75" s="1"/>
  <c r="B121" i="75" s="1"/>
  <c r="B122" i="75" s="1"/>
  <c r="B123" i="75" s="1"/>
  <c r="B124" i="75" s="1"/>
  <c r="B125" i="75" s="1"/>
  <c r="B126" i="75" s="1"/>
  <c r="B127" i="75" s="1"/>
  <c r="B128" i="75" s="1"/>
  <c r="B129" i="75" s="1"/>
  <c r="B130" i="75" s="1"/>
  <c r="B131" i="75" s="1"/>
  <c r="B132" i="75" s="1"/>
  <c r="B133" i="75" s="1"/>
  <c r="B134" i="75" s="1"/>
  <c r="B135" i="75" s="1"/>
  <c r="B136" i="75" s="1"/>
  <c r="B137" i="75" s="1"/>
  <c r="B138" i="75" s="1"/>
  <c r="B139" i="75" s="1"/>
  <c r="B140" i="75" s="1"/>
  <c r="B141" i="75" s="1"/>
  <c r="B142" i="75" s="1"/>
  <c r="B143" i="75" s="1"/>
  <c r="B144" i="75" s="1"/>
  <c r="B145" i="75" s="1"/>
  <c r="B146" i="75" s="1"/>
  <c r="B147" i="75" s="1"/>
  <c r="B148" i="75" s="1"/>
  <c r="B149" i="75" s="1"/>
  <c r="B150" i="75" s="1"/>
  <c r="B151" i="75" s="1"/>
  <c r="B152" i="75" s="1"/>
  <c r="B153" i="75" s="1"/>
  <c r="B154" i="75" s="1"/>
  <c r="B155" i="75" s="1"/>
  <c r="B156" i="75" s="1"/>
  <c r="B157" i="75" s="1"/>
  <c r="B158" i="75" s="1"/>
  <c r="B159" i="75" s="1"/>
  <c r="B160" i="75" s="1"/>
  <c r="B161" i="75" s="1"/>
  <c r="B162" i="75" s="1"/>
  <c r="B163" i="75" s="1"/>
  <c r="B164" i="75" s="1"/>
  <c r="B165" i="75" s="1"/>
  <c r="B166" i="75" s="1"/>
  <c r="B167" i="75" s="1"/>
  <c r="B168" i="75" s="1"/>
  <c r="B169" i="75" s="1"/>
  <c r="B170" i="75" s="1"/>
  <c r="B171" i="75" s="1"/>
  <c r="B172" i="75" s="1"/>
  <c r="B173" i="75" s="1"/>
  <c r="B174" i="75" s="1"/>
  <c r="B175" i="75" s="1"/>
  <c r="B176" i="75" s="1"/>
  <c r="B177" i="75" s="1"/>
  <c r="B178" i="75" s="1"/>
  <c r="B179" i="75" s="1"/>
  <c r="B180" i="75" s="1"/>
  <c r="B181" i="75" s="1"/>
  <c r="B182" i="75" s="1"/>
  <c r="B183" i="75" s="1"/>
  <c r="B184" i="75" s="1"/>
  <c r="B185" i="75" s="1"/>
  <c r="B186" i="75" s="1"/>
  <c r="B187" i="75" s="1"/>
  <c r="B188" i="75" s="1"/>
  <c r="B189" i="75" s="1"/>
  <c r="B190" i="75" s="1"/>
  <c r="AA6" i="75"/>
  <c r="L6" i="75"/>
  <c r="M6" i="75"/>
  <c r="J38" i="74"/>
  <c r="M38" i="74" s="1"/>
  <c r="K38" i="74"/>
  <c r="K37" i="74"/>
  <c r="J37" i="74"/>
  <c r="J34" i="74"/>
  <c r="K34" i="74"/>
  <c r="J35" i="74"/>
  <c r="K35" i="74"/>
  <c r="K33" i="74"/>
  <c r="J33" i="74"/>
  <c r="J15" i="74"/>
  <c r="K15" i="74"/>
  <c r="J16" i="74"/>
  <c r="K16" i="74"/>
  <c r="J17" i="74"/>
  <c r="K17" i="74"/>
  <c r="J18" i="74"/>
  <c r="M18" i="74" s="1"/>
  <c r="Z18" i="74" s="1"/>
  <c r="K18" i="74"/>
  <c r="J19" i="74"/>
  <c r="M19" i="74" s="1"/>
  <c r="Z19" i="74" s="1"/>
  <c r="K19" i="74"/>
  <c r="J20" i="74"/>
  <c r="K20" i="74"/>
  <c r="J21" i="74"/>
  <c r="K21" i="74"/>
  <c r="J22" i="74"/>
  <c r="K22" i="74"/>
  <c r="J23" i="74"/>
  <c r="K23" i="74"/>
  <c r="J24" i="74"/>
  <c r="K24" i="74"/>
  <c r="J25" i="74"/>
  <c r="K25" i="74"/>
  <c r="J26" i="74"/>
  <c r="K26" i="74"/>
  <c r="J27" i="74"/>
  <c r="K27" i="74"/>
  <c r="J28" i="74"/>
  <c r="K28" i="74"/>
  <c r="J29" i="74"/>
  <c r="K29" i="74"/>
  <c r="J30" i="74"/>
  <c r="K30" i="74"/>
  <c r="J31" i="74"/>
  <c r="M31" i="74" s="1"/>
  <c r="Z31" i="74" s="1"/>
  <c r="K31" i="74"/>
  <c r="K14" i="74"/>
  <c r="J14" i="74"/>
  <c r="J8" i="74"/>
  <c r="K8" i="74"/>
  <c r="J9" i="74"/>
  <c r="K9" i="74"/>
  <c r="J10" i="74"/>
  <c r="K10" i="74"/>
  <c r="J11" i="74"/>
  <c r="K11" i="74"/>
  <c r="J12" i="74"/>
  <c r="K12" i="74"/>
  <c r="K7" i="74"/>
  <c r="J7" i="74"/>
  <c r="K6" i="74"/>
  <c r="K31" i="73"/>
  <c r="J31" i="73"/>
  <c r="L9" i="74"/>
  <c r="L10" i="74"/>
  <c r="L11" i="74"/>
  <c r="L12" i="74"/>
  <c r="L13" i="74"/>
  <c r="L14" i="74"/>
  <c r="L15" i="74"/>
  <c r="L16" i="74"/>
  <c r="L17" i="74"/>
  <c r="L18" i="74"/>
  <c r="L19" i="74"/>
  <c r="L20" i="74"/>
  <c r="L21" i="74"/>
  <c r="L22" i="74"/>
  <c r="L23" i="74"/>
  <c r="L24" i="74"/>
  <c r="L25" i="74"/>
  <c r="L26" i="74"/>
  <c r="L27" i="74"/>
  <c r="L28" i="74"/>
  <c r="L29" i="74"/>
  <c r="L30" i="74"/>
  <c r="L31" i="74"/>
  <c r="L32" i="74"/>
  <c r="L33" i="74"/>
  <c r="L34" i="74"/>
  <c r="L35" i="74"/>
  <c r="L36" i="74"/>
  <c r="L37" i="74"/>
  <c r="L38" i="74"/>
  <c r="L39" i="74"/>
  <c r="L40" i="74"/>
  <c r="L41" i="74"/>
  <c r="L42" i="74"/>
  <c r="L43" i="74"/>
  <c r="L44" i="74"/>
  <c r="L45" i="74"/>
  <c r="L46" i="74"/>
  <c r="L47" i="74"/>
  <c r="L48" i="74"/>
  <c r="L49" i="74"/>
  <c r="L50" i="74"/>
  <c r="L51" i="74"/>
  <c r="L52" i="74"/>
  <c r="L53" i="74"/>
  <c r="L54" i="74"/>
  <c r="L55" i="74"/>
  <c r="L56" i="74"/>
  <c r="L57" i="74"/>
  <c r="AA190" i="74"/>
  <c r="M190" i="74"/>
  <c r="Z190" i="74" s="1"/>
  <c r="L190" i="74"/>
  <c r="AA189" i="74"/>
  <c r="M189" i="74"/>
  <c r="Z189" i="74" s="1"/>
  <c r="L189" i="74"/>
  <c r="AA188" i="74"/>
  <c r="M188" i="74"/>
  <c r="Z188" i="74" s="1"/>
  <c r="L188" i="74"/>
  <c r="AA187" i="74"/>
  <c r="M187" i="74"/>
  <c r="Z187" i="74" s="1"/>
  <c r="L187" i="74"/>
  <c r="AA186" i="74"/>
  <c r="M186" i="74"/>
  <c r="Z186" i="74" s="1"/>
  <c r="L186" i="74"/>
  <c r="AA185" i="74"/>
  <c r="Y185" i="74"/>
  <c r="M185" i="74"/>
  <c r="Z185" i="74" s="1"/>
  <c r="L185" i="74"/>
  <c r="AA184" i="74"/>
  <c r="Y184" i="74"/>
  <c r="M184" i="74"/>
  <c r="Z184" i="74" s="1"/>
  <c r="L184" i="74"/>
  <c r="AA183" i="74"/>
  <c r="Z183" i="74"/>
  <c r="M183" i="74"/>
  <c r="Y183" i="74" s="1"/>
  <c r="L183" i="74"/>
  <c r="AA182" i="74"/>
  <c r="M182" i="74"/>
  <c r="Z182" i="74" s="1"/>
  <c r="L182" i="74"/>
  <c r="AA181" i="74"/>
  <c r="M181" i="74"/>
  <c r="Z181" i="74" s="1"/>
  <c r="L181" i="74"/>
  <c r="AA180" i="74"/>
  <c r="M180" i="74"/>
  <c r="Z180" i="74" s="1"/>
  <c r="L180" i="74"/>
  <c r="AA179" i="74"/>
  <c r="M179" i="74"/>
  <c r="Z179" i="74" s="1"/>
  <c r="L179" i="74"/>
  <c r="AA178" i="74"/>
  <c r="M178" i="74"/>
  <c r="Z178" i="74" s="1"/>
  <c r="L178" i="74"/>
  <c r="AA177" i="74"/>
  <c r="M177" i="74"/>
  <c r="Z177" i="74" s="1"/>
  <c r="L177" i="74"/>
  <c r="AA176" i="74"/>
  <c r="M176" i="74"/>
  <c r="Z176" i="74" s="1"/>
  <c r="L176" i="74"/>
  <c r="AA175" i="74"/>
  <c r="M175" i="74"/>
  <c r="Y175" i="74" s="1"/>
  <c r="L175" i="74"/>
  <c r="AA174" i="74"/>
  <c r="M174" i="74"/>
  <c r="Z174" i="74" s="1"/>
  <c r="L174" i="74"/>
  <c r="AA173" i="74"/>
  <c r="M173" i="74"/>
  <c r="Y173" i="74" s="1"/>
  <c r="L173" i="74"/>
  <c r="AA172" i="74"/>
  <c r="M172" i="74"/>
  <c r="Z172" i="74" s="1"/>
  <c r="L172" i="74"/>
  <c r="AA171" i="74"/>
  <c r="M171" i="74"/>
  <c r="Z171" i="74" s="1"/>
  <c r="L171" i="74"/>
  <c r="AA170" i="74"/>
  <c r="M170" i="74"/>
  <c r="Z170" i="74" s="1"/>
  <c r="L170" i="74"/>
  <c r="AA169" i="74"/>
  <c r="M169" i="74"/>
  <c r="Z169" i="74" s="1"/>
  <c r="L169" i="74"/>
  <c r="AA168" i="74"/>
  <c r="M168" i="74"/>
  <c r="Z168" i="74" s="1"/>
  <c r="L168" i="74"/>
  <c r="AA167" i="74"/>
  <c r="M167" i="74"/>
  <c r="Z167" i="74" s="1"/>
  <c r="L167" i="74"/>
  <c r="AA166" i="74"/>
  <c r="M166" i="74"/>
  <c r="Z166" i="74" s="1"/>
  <c r="L166" i="74"/>
  <c r="AA165" i="74"/>
  <c r="M165" i="74"/>
  <c r="Y165" i="74" s="1"/>
  <c r="L165" i="74"/>
  <c r="AA164" i="74"/>
  <c r="M164" i="74"/>
  <c r="Z164" i="74" s="1"/>
  <c r="L164" i="74"/>
  <c r="AA163" i="74"/>
  <c r="M163" i="74"/>
  <c r="Z163" i="74" s="1"/>
  <c r="L163" i="74"/>
  <c r="AA162" i="74"/>
  <c r="M162" i="74"/>
  <c r="Z162" i="74" s="1"/>
  <c r="L162" i="74"/>
  <c r="AA161" i="74"/>
  <c r="M161" i="74"/>
  <c r="Z161" i="74" s="1"/>
  <c r="L161" i="74"/>
  <c r="AA160" i="74"/>
  <c r="M160" i="74"/>
  <c r="Z160" i="74" s="1"/>
  <c r="L160" i="74"/>
  <c r="AA159" i="74"/>
  <c r="Y159" i="74"/>
  <c r="M159" i="74"/>
  <c r="Z159" i="74" s="1"/>
  <c r="L159" i="74"/>
  <c r="AA158" i="74"/>
  <c r="Y158" i="74"/>
  <c r="M158" i="74"/>
  <c r="Z158" i="74" s="1"/>
  <c r="L158" i="74"/>
  <c r="AA157" i="74"/>
  <c r="Z157" i="74"/>
  <c r="M157" i="74"/>
  <c r="Y157" i="74" s="1"/>
  <c r="L157" i="74"/>
  <c r="AA156" i="74"/>
  <c r="M156" i="74"/>
  <c r="Z156" i="74" s="1"/>
  <c r="L156" i="74"/>
  <c r="AA155" i="74"/>
  <c r="M155" i="74"/>
  <c r="Z155" i="74" s="1"/>
  <c r="L155" i="74"/>
  <c r="AA154" i="74"/>
  <c r="M154" i="74"/>
  <c r="Z154" i="74" s="1"/>
  <c r="L154" i="74"/>
  <c r="AA153" i="74"/>
  <c r="M153" i="74"/>
  <c r="Z153" i="74" s="1"/>
  <c r="L153" i="74"/>
  <c r="AA152" i="74"/>
  <c r="M152" i="74"/>
  <c r="Z152" i="74" s="1"/>
  <c r="L152" i="74"/>
  <c r="AA151" i="74"/>
  <c r="M151" i="74"/>
  <c r="Z151" i="74" s="1"/>
  <c r="L151" i="74"/>
  <c r="AA150" i="74"/>
  <c r="M150" i="74"/>
  <c r="Z150" i="74" s="1"/>
  <c r="L150" i="74"/>
  <c r="AA149" i="74"/>
  <c r="M149" i="74"/>
  <c r="Y149" i="74" s="1"/>
  <c r="L149" i="74"/>
  <c r="AA148" i="74"/>
  <c r="M148" i="74"/>
  <c r="Z148" i="74" s="1"/>
  <c r="L148" i="74"/>
  <c r="AA147" i="74"/>
  <c r="M147" i="74"/>
  <c r="Z147" i="74" s="1"/>
  <c r="L147" i="74"/>
  <c r="AA146" i="74"/>
  <c r="M146" i="74"/>
  <c r="Z146" i="74" s="1"/>
  <c r="L146" i="74"/>
  <c r="AA145" i="74"/>
  <c r="M145" i="74"/>
  <c r="Z145" i="74" s="1"/>
  <c r="L145" i="74"/>
  <c r="AA144" i="74"/>
  <c r="M144" i="74"/>
  <c r="Z144" i="74" s="1"/>
  <c r="L144" i="74"/>
  <c r="AA143" i="74"/>
  <c r="M143" i="74"/>
  <c r="Z143" i="74" s="1"/>
  <c r="L143" i="74"/>
  <c r="AA142" i="74"/>
  <c r="M142" i="74"/>
  <c r="Z142" i="74" s="1"/>
  <c r="L142" i="74"/>
  <c r="AA141" i="74"/>
  <c r="M141" i="74"/>
  <c r="Y141" i="74" s="1"/>
  <c r="L141" i="74"/>
  <c r="AA140" i="74"/>
  <c r="M140" i="74"/>
  <c r="Z140" i="74" s="1"/>
  <c r="L140" i="74"/>
  <c r="AA139" i="74"/>
  <c r="M139" i="74"/>
  <c r="Z139" i="74" s="1"/>
  <c r="L139" i="74"/>
  <c r="AA138" i="74"/>
  <c r="M138" i="74"/>
  <c r="Z138" i="74" s="1"/>
  <c r="L138" i="74"/>
  <c r="AA137" i="74"/>
  <c r="M137" i="74"/>
  <c r="Z137" i="74" s="1"/>
  <c r="L137" i="74"/>
  <c r="AA136" i="74"/>
  <c r="M136" i="74"/>
  <c r="Z136" i="74" s="1"/>
  <c r="L136" i="74"/>
  <c r="AA135" i="74"/>
  <c r="M135" i="74"/>
  <c r="Z135" i="74" s="1"/>
  <c r="L135" i="74"/>
  <c r="AA134" i="74"/>
  <c r="M134" i="74"/>
  <c r="Z134" i="74" s="1"/>
  <c r="L134" i="74"/>
  <c r="AA133" i="74"/>
  <c r="M133" i="74"/>
  <c r="Y133" i="74" s="1"/>
  <c r="L133" i="74"/>
  <c r="AA132" i="74"/>
  <c r="M132" i="74"/>
  <c r="Z132" i="74" s="1"/>
  <c r="L132" i="74"/>
  <c r="AA131" i="74"/>
  <c r="M131" i="74"/>
  <c r="Z131" i="74" s="1"/>
  <c r="L131" i="74"/>
  <c r="AA130" i="74"/>
  <c r="M130" i="74"/>
  <c r="Z130" i="74" s="1"/>
  <c r="L130" i="74"/>
  <c r="AA129" i="74"/>
  <c r="M129" i="74"/>
  <c r="Z129" i="74" s="1"/>
  <c r="L129" i="74"/>
  <c r="AA128" i="74"/>
  <c r="M128" i="74"/>
  <c r="Z128" i="74" s="1"/>
  <c r="L128" i="74"/>
  <c r="AA127" i="74"/>
  <c r="M127" i="74"/>
  <c r="Z127" i="74" s="1"/>
  <c r="L127" i="74"/>
  <c r="AA126" i="74"/>
  <c r="M126" i="74"/>
  <c r="Z126" i="74" s="1"/>
  <c r="L126" i="74"/>
  <c r="AA125" i="74"/>
  <c r="M125" i="74"/>
  <c r="Z125" i="74" s="1"/>
  <c r="L125" i="74"/>
  <c r="AA124" i="74"/>
  <c r="M124" i="74"/>
  <c r="Z124" i="74" s="1"/>
  <c r="L124" i="74"/>
  <c r="AA123" i="74"/>
  <c r="M123" i="74"/>
  <c r="Z123" i="74" s="1"/>
  <c r="L123" i="74"/>
  <c r="AA122" i="74"/>
  <c r="M122" i="74"/>
  <c r="Z122" i="74" s="1"/>
  <c r="L122" i="74"/>
  <c r="AA121" i="74"/>
  <c r="M121" i="74"/>
  <c r="Z121" i="74" s="1"/>
  <c r="L121" i="74"/>
  <c r="AA120" i="74"/>
  <c r="M120" i="74"/>
  <c r="Z120" i="74" s="1"/>
  <c r="L120" i="74"/>
  <c r="AA119" i="74"/>
  <c r="M119" i="74"/>
  <c r="Y119" i="74" s="1"/>
  <c r="L119" i="74"/>
  <c r="AA118" i="74"/>
  <c r="M118" i="74"/>
  <c r="Z118" i="74" s="1"/>
  <c r="L118" i="74"/>
  <c r="AA117" i="74"/>
  <c r="M117" i="74"/>
  <c r="Z117" i="74" s="1"/>
  <c r="L117" i="74"/>
  <c r="AA116" i="74"/>
  <c r="M116" i="74"/>
  <c r="Z116" i="74" s="1"/>
  <c r="L116" i="74"/>
  <c r="AA115" i="74"/>
  <c r="M115" i="74"/>
  <c r="Z115" i="74" s="1"/>
  <c r="L115" i="74"/>
  <c r="AA114" i="74"/>
  <c r="M114" i="74"/>
  <c r="Z114" i="74" s="1"/>
  <c r="L114" i="74"/>
  <c r="AA113" i="74"/>
  <c r="M113" i="74"/>
  <c r="Z113" i="74" s="1"/>
  <c r="L113" i="74"/>
  <c r="AA112" i="74"/>
  <c r="M112" i="74"/>
  <c r="Z112" i="74" s="1"/>
  <c r="L112" i="74"/>
  <c r="AA111" i="74"/>
  <c r="M111" i="74"/>
  <c r="Z111" i="74" s="1"/>
  <c r="L111" i="74"/>
  <c r="AA110" i="74"/>
  <c r="M110" i="74"/>
  <c r="Z110" i="74" s="1"/>
  <c r="L110" i="74"/>
  <c r="AA109" i="74"/>
  <c r="M109" i="74"/>
  <c r="Y109" i="74" s="1"/>
  <c r="L109" i="74"/>
  <c r="AA108" i="74"/>
  <c r="M108" i="74"/>
  <c r="Z108" i="74" s="1"/>
  <c r="L108" i="74"/>
  <c r="AA107" i="74"/>
  <c r="M107" i="74"/>
  <c r="Y107" i="74" s="1"/>
  <c r="L107" i="74"/>
  <c r="AA106" i="74"/>
  <c r="M106" i="74"/>
  <c r="Z106" i="74" s="1"/>
  <c r="L106" i="74"/>
  <c r="AA105" i="74"/>
  <c r="M105" i="74"/>
  <c r="Y105" i="74" s="1"/>
  <c r="L105" i="74"/>
  <c r="AA104" i="74"/>
  <c r="M104" i="74"/>
  <c r="Z104" i="74" s="1"/>
  <c r="L104" i="74"/>
  <c r="AA103" i="74"/>
  <c r="M103" i="74"/>
  <c r="Y103" i="74" s="1"/>
  <c r="L103" i="74"/>
  <c r="AA102" i="74"/>
  <c r="M102" i="74"/>
  <c r="Z102" i="74" s="1"/>
  <c r="L102" i="74"/>
  <c r="AA101" i="74"/>
  <c r="M101" i="74"/>
  <c r="Z101" i="74" s="1"/>
  <c r="L101" i="74"/>
  <c r="AA100" i="74"/>
  <c r="M100" i="74"/>
  <c r="Z100" i="74" s="1"/>
  <c r="L100" i="74"/>
  <c r="AA99" i="74"/>
  <c r="M99" i="74"/>
  <c r="Z99" i="74" s="1"/>
  <c r="L99" i="74"/>
  <c r="AA98" i="74"/>
  <c r="M98" i="74"/>
  <c r="Z98" i="74" s="1"/>
  <c r="L98" i="74"/>
  <c r="AA97" i="74"/>
  <c r="M97" i="74"/>
  <c r="Z97" i="74" s="1"/>
  <c r="L97" i="74"/>
  <c r="AA96" i="74"/>
  <c r="M96" i="74"/>
  <c r="Z96" i="74" s="1"/>
  <c r="L96" i="74"/>
  <c r="AA95" i="74"/>
  <c r="M95" i="74"/>
  <c r="Z95" i="74" s="1"/>
  <c r="L95" i="74"/>
  <c r="AA94" i="74"/>
  <c r="M94" i="74"/>
  <c r="Z94" i="74" s="1"/>
  <c r="L94" i="74"/>
  <c r="AA93" i="74"/>
  <c r="M93" i="74"/>
  <c r="Z93" i="74" s="1"/>
  <c r="L93" i="74"/>
  <c r="AA92" i="74"/>
  <c r="M92" i="74"/>
  <c r="Z92" i="74" s="1"/>
  <c r="L92" i="74"/>
  <c r="AA91" i="74"/>
  <c r="M91" i="74"/>
  <c r="Z91" i="74" s="1"/>
  <c r="L91" i="74"/>
  <c r="AA90" i="74"/>
  <c r="M90" i="74"/>
  <c r="Z90" i="74" s="1"/>
  <c r="L90" i="74"/>
  <c r="AA89" i="74"/>
  <c r="M89" i="74"/>
  <c r="Z89" i="74" s="1"/>
  <c r="L89" i="74"/>
  <c r="AA88" i="74"/>
  <c r="M88" i="74"/>
  <c r="Z88" i="74" s="1"/>
  <c r="L88" i="74"/>
  <c r="AA87" i="74"/>
  <c r="M87" i="74"/>
  <c r="Z87" i="74" s="1"/>
  <c r="L87" i="74"/>
  <c r="AA86" i="74"/>
  <c r="M86" i="74"/>
  <c r="Z86" i="74" s="1"/>
  <c r="L86" i="74"/>
  <c r="AA85" i="74"/>
  <c r="M85" i="74"/>
  <c r="Z85" i="74" s="1"/>
  <c r="L85" i="74"/>
  <c r="AA84" i="74"/>
  <c r="M84" i="74"/>
  <c r="Z84" i="74" s="1"/>
  <c r="L84" i="74"/>
  <c r="AA83" i="74"/>
  <c r="Y83" i="74"/>
  <c r="M83" i="74"/>
  <c r="Z83" i="74" s="1"/>
  <c r="L83" i="74"/>
  <c r="AA82" i="74"/>
  <c r="M82" i="74"/>
  <c r="Z82" i="74" s="1"/>
  <c r="L82" i="74"/>
  <c r="AA81" i="74"/>
  <c r="M81" i="74"/>
  <c r="Z81" i="74" s="1"/>
  <c r="L81" i="74"/>
  <c r="AA80" i="74"/>
  <c r="M80" i="74"/>
  <c r="Z80" i="74" s="1"/>
  <c r="L80" i="74"/>
  <c r="AA79" i="74"/>
  <c r="M79" i="74"/>
  <c r="Z79" i="74" s="1"/>
  <c r="L79" i="74"/>
  <c r="AA78" i="74"/>
  <c r="M78" i="74"/>
  <c r="Z78" i="74" s="1"/>
  <c r="L78" i="74"/>
  <c r="AA77" i="74"/>
  <c r="M77" i="74"/>
  <c r="Z77" i="74" s="1"/>
  <c r="L77" i="74"/>
  <c r="AA76" i="74"/>
  <c r="M76" i="74"/>
  <c r="Z76" i="74" s="1"/>
  <c r="L76" i="74"/>
  <c r="AA75" i="74"/>
  <c r="M75" i="74"/>
  <c r="Z75" i="74" s="1"/>
  <c r="L75" i="74"/>
  <c r="AA74" i="74"/>
  <c r="M74" i="74"/>
  <c r="Z74" i="74" s="1"/>
  <c r="L74" i="74"/>
  <c r="AA73" i="74"/>
  <c r="M73" i="74"/>
  <c r="Z73" i="74" s="1"/>
  <c r="L73" i="74"/>
  <c r="AA72" i="74"/>
  <c r="M72" i="74"/>
  <c r="Z72" i="74" s="1"/>
  <c r="L72" i="74"/>
  <c r="AA71" i="74"/>
  <c r="M71" i="74"/>
  <c r="Z71" i="74" s="1"/>
  <c r="L71" i="74"/>
  <c r="AA70" i="74"/>
  <c r="M70" i="74"/>
  <c r="Z70" i="74" s="1"/>
  <c r="L70" i="74"/>
  <c r="AA69" i="74"/>
  <c r="M69" i="74"/>
  <c r="Z69" i="74" s="1"/>
  <c r="L69" i="74"/>
  <c r="AA68" i="74"/>
  <c r="M68" i="74"/>
  <c r="Z68" i="74" s="1"/>
  <c r="L68" i="74"/>
  <c r="AA67" i="74"/>
  <c r="M67" i="74"/>
  <c r="Z67" i="74" s="1"/>
  <c r="L67" i="74"/>
  <c r="AA66" i="74"/>
  <c r="M66" i="74"/>
  <c r="Z66" i="74" s="1"/>
  <c r="L66" i="74"/>
  <c r="AA65" i="74"/>
  <c r="M65" i="74"/>
  <c r="Z65" i="74" s="1"/>
  <c r="L65" i="74"/>
  <c r="AA64" i="74"/>
  <c r="M64" i="74"/>
  <c r="Z64" i="74" s="1"/>
  <c r="L64" i="74"/>
  <c r="AA63" i="74"/>
  <c r="M63" i="74"/>
  <c r="Z63" i="74" s="1"/>
  <c r="L63" i="74"/>
  <c r="AA62" i="74"/>
  <c r="M62" i="74"/>
  <c r="Z62" i="74" s="1"/>
  <c r="L62" i="74"/>
  <c r="AA61" i="74"/>
  <c r="M61" i="74"/>
  <c r="Z61" i="74" s="1"/>
  <c r="L61" i="74"/>
  <c r="AA60" i="74"/>
  <c r="M60" i="74"/>
  <c r="Z60" i="74" s="1"/>
  <c r="L60" i="74"/>
  <c r="AA59" i="74"/>
  <c r="M59" i="74"/>
  <c r="Z59" i="74" s="1"/>
  <c r="L59" i="74"/>
  <c r="AA58" i="74"/>
  <c r="M58" i="74"/>
  <c r="Z58" i="74" s="1"/>
  <c r="L58" i="74"/>
  <c r="AA57" i="74"/>
  <c r="M57" i="74"/>
  <c r="Z57" i="74" s="1"/>
  <c r="AA56" i="74"/>
  <c r="M56" i="74"/>
  <c r="Z56" i="74" s="1"/>
  <c r="AA55" i="74"/>
  <c r="M55" i="74"/>
  <c r="Z55" i="74" s="1"/>
  <c r="AA54" i="74"/>
  <c r="M54" i="74"/>
  <c r="Z54" i="74" s="1"/>
  <c r="AA53" i="74"/>
  <c r="M53" i="74"/>
  <c r="Z53" i="74" s="1"/>
  <c r="AA52" i="74"/>
  <c r="M52" i="74"/>
  <c r="Z52" i="74" s="1"/>
  <c r="AA51" i="74"/>
  <c r="M51" i="74"/>
  <c r="Z51" i="74" s="1"/>
  <c r="AA50" i="74"/>
  <c r="M50" i="74"/>
  <c r="Z50" i="74" s="1"/>
  <c r="AA49" i="74"/>
  <c r="M49" i="74"/>
  <c r="Z49" i="74" s="1"/>
  <c r="AA48" i="74"/>
  <c r="M48" i="74"/>
  <c r="Z48" i="74" s="1"/>
  <c r="AA47" i="74"/>
  <c r="M47" i="74"/>
  <c r="Z47" i="74" s="1"/>
  <c r="AA46" i="74"/>
  <c r="M46" i="74"/>
  <c r="Z46" i="74" s="1"/>
  <c r="AA45" i="74"/>
  <c r="M45" i="74"/>
  <c r="Z45" i="74" s="1"/>
  <c r="AA44" i="74"/>
  <c r="M44" i="74"/>
  <c r="Z44" i="74" s="1"/>
  <c r="AA43" i="74"/>
  <c r="M43" i="74"/>
  <c r="Z43" i="74" s="1"/>
  <c r="AA42" i="74"/>
  <c r="M42" i="74"/>
  <c r="Z42" i="74" s="1"/>
  <c r="AA41" i="74"/>
  <c r="M41" i="74"/>
  <c r="Z41" i="74" s="1"/>
  <c r="AA40" i="74"/>
  <c r="M40" i="74"/>
  <c r="Z40" i="74" s="1"/>
  <c r="AA39" i="74"/>
  <c r="M39" i="74"/>
  <c r="AA38" i="74"/>
  <c r="AA37" i="74"/>
  <c r="M37" i="74"/>
  <c r="Z37" i="74" s="1"/>
  <c r="AA36" i="74"/>
  <c r="AA35" i="74"/>
  <c r="M35" i="74"/>
  <c r="Z35" i="74" s="1"/>
  <c r="AA34" i="74"/>
  <c r="M34" i="74"/>
  <c r="Z34" i="74" s="1"/>
  <c r="AA33" i="74"/>
  <c r="M33" i="74"/>
  <c r="Z33" i="74" s="1"/>
  <c r="AA32" i="74"/>
  <c r="M32" i="74"/>
  <c r="Z32" i="74" s="1"/>
  <c r="AA31" i="74"/>
  <c r="AA30" i="74"/>
  <c r="M30" i="74"/>
  <c r="AA29" i="74"/>
  <c r="M29" i="74"/>
  <c r="AA28" i="74"/>
  <c r="M28" i="74"/>
  <c r="AA27" i="74"/>
  <c r="M27" i="74"/>
  <c r="AA26" i="74"/>
  <c r="M26" i="74"/>
  <c r="AA25" i="74"/>
  <c r="M25" i="74"/>
  <c r="AA24" i="74"/>
  <c r="M24" i="74"/>
  <c r="AA23" i="74"/>
  <c r="M23" i="74"/>
  <c r="AA22" i="74"/>
  <c r="M22" i="74"/>
  <c r="AA21" i="74"/>
  <c r="M21" i="74"/>
  <c r="AA20" i="74"/>
  <c r="M20" i="74"/>
  <c r="Z20" i="74" s="1"/>
  <c r="AA19" i="74"/>
  <c r="AA18" i="74"/>
  <c r="AA17" i="74"/>
  <c r="M17" i="74"/>
  <c r="Z17" i="74" s="1"/>
  <c r="AA16" i="74"/>
  <c r="M16" i="74"/>
  <c r="Z16" i="74" s="1"/>
  <c r="AA15" i="74"/>
  <c r="M15" i="74"/>
  <c r="Z15" i="74" s="1"/>
  <c r="AA14" i="74"/>
  <c r="M14" i="74"/>
  <c r="AA13" i="74"/>
  <c r="M13" i="74"/>
  <c r="AA12" i="74"/>
  <c r="AA11" i="74"/>
  <c r="AA10" i="74"/>
  <c r="AA9" i="74"/>
  <c r="AA8" i="74"/>
  <c r="L8" i="74"/>
  <c r="AA7" i="74"/>
  <c r="L7" i="74"/>
  <c r="B7" i="74"/>
  <c r="B8" i="74" s="1"/>
  <c r="B9" i="74" s="1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4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B103" i="74" s="1"/>
  <c r="B104" i="74" s="1"/>
  <c r="B105" i="74" s="1"/>
  <c r="B106" i="74" s="1"/>
  <c r="B107" i="74" s="1"/>
  <c r="B108" i="74" s="1"/>
  <c r="B109" i="74" s="1"/>
  <c r="B110" i="74" s="1"/>
  <c r="B111" i="74" s="1"/>
  <c r="B112" i="74" s="1"/>
  <c r="B113" i="74" s="1"/>
  <c r="B114" i="74" s="1"/>
  <c r="B115" i="74" s="1"/>
  <c r="B116" i="74" s="1"/>
  <c r="B117" i="74" s="1"/>
  <c r="B118" i="74" s="1"/>
  <c r="B119" i="74" s="1"/>
  <c r="B120" i="74" s="1"/>
  <c r="B121" i="74" s="1"/>
  <c r="B122" i="74" s="1"/>
  <c r="B123" i="74" s="1"/>
  <c r="B124" i="74" s="1"/>
  <c r="B125" i="74" s="1"/>
  <c r="B126" i="74" s="1"/>
  <c r="B127" i="74" s="1"/>
  <c r="B128" i="74" s="1"/>
  <c r="B129" i="74" s="1"/>
  <c r="B130" i="74" s="1"/>
  <c r="B131" i="74" s="1"/>
  <c r="B132" i="74" s="1"/>
  <c r="B133" i="74" s="1"/>
  <c r="B134" i="74" s="1"/>
  <c r="B135" i="74" s="1"/>
  <c r="B136" i="74" s="1"/>
  <c r="B137" i="74" s="1"/>
  <c r="B138" i="74" s="1"/>
  <c r="B139" i="74" s="1"/>
  <c r="B140" i="74" s="1"/>
  <c r="B141" i="74" s="1"/>
  <c r="B142" i="74" s="1"/>
  <c r="B143" i="74" s="1"/>
  <c r="B144" i="74" s="1"/>
  <c r="B145" i="74" s="1"/>
  <c r="B146" i="74" s="1"/>
  <c r="B147" i="74" s="1"/>
  <c r="B148" i="74" s="1"/>
  <c r="B149" i="74" s="1"/>
  <c r="B150" i="74" s="1"/>
  <c r="B151" i="74" s="1"/>
  <c r="B152" i="74" s="1"/>
  <c r="B153" i="74" s="1"/>
  <c r="B154" i="74" s="1"/>
  <c r="B155" i="74" s="1"/>
  <c r="B156" i="74" s="1"/>
  <c r="B157" i="74" s="1"/>
  <c r="B158" i="74" s="1"/>
  <c r="B159" i="74" s="1"/>
  <c r="B160" i="74" s="1"/>
  <c r="B161" i="74" s="1"/>
  <c r="B162" i="74" s="1"/>
  <c r="B163" i="74" s="1"/>
  <c r="B164" i="74" s="1"/>
  <c r="B165" i="74" s="1"/>
  <c r="B166" i="74" s="1"/>
  <c r="B167" i="74" s="1"/>
  <c r="B168" i="74" s="1"/>
  <c r="B169" i="74" s="1"/>
  <c r="B170" i="74" s="1"/>
  <c r="B171" i="74" s="1"/>
  <c r="B172" i="74" s="1"/>
  <c r="B173" i="74" s="1"/>
  <c r="B174" i="74" s="1"/>
  <c r="B175" i="74" s="1"/>
  <c r="B176" i="74" s="1"/>
  <c r="B177" i="74" s="1"/>
  <c r="B178" i="74" s="1"/>
  <c r="B179" i="74" s="1"/>
  <c r="B180" i="74" s="1"/>
  <c r="B181" i="74" s="1"/>
  <c r="B182" i="74" s="1"/>
  <c r="B183" i="74" s="1"/>
  <c r="B184" i="74" s="1"/>
  <c r="B185" i="74" s="1"/>
  <c r="B186" i="74" s="1"/>
  <c r="B187" i="74" s="1"/>
  <c r="B188" i="74" s="1"/>
  <c r="B189" i="74" s="1"/>
  <c r="B190" i="74" s="1"/>
  <c r="AA6" i="74"/>
  <c r="L6" i="74"/>
  <c r="Y191" i="76" l="1"/>
  <c r="Z191" i="76"/>
  <c r="Z62" i="75"/>
  <c r="Z70" i="75"/>
  <c r="Z78" i="75"/>
  <c r="Z86" i="75"/>
  <c r="Z94" i="75"/>
  <c r="Z102" i="75"/>
  <c r="Z58" i="75"/>
  <c r="Z66" i="75"/>
  <c r="Z74" i="75"/>
  <c r="Z82" i="75"/>
  <c r="Z90" i="75"/>
  <c r="Z98" i="75"/>
  <c r="Z106" i="75"/>
  <c r="M36" i="74"/>
  <c r="Z36" i="74" s="1"/>
  <c r="Y32" i="75"/>
  <c r="Y109" i="75"/>
  <c r="Y111" i="75"/>
  <c r="Y113" i="75"/>
  <c r="Y115" i="75"/>
  <c r="Y117" i="75"/>
  <c r="Y119" i="75"/>
  <c r="Y121" i="75"/>
  <c r="Y123" i="75"/>
  <c r="Y125" i="75"/>
  <c r="Y127" i="75"/>
  <c r="Y129" i="75"/>
  <c r="Y131" i="75"/>
  <c r="Y133" i="75"/>
  <c r="Y135" i="75"/>
  <c r="Y137" i="75"/>
  <c r="Y139" i="75"/>
  <c r="Y141" i="75"/>
  <c r="Y143" i="75"/>
  <c r="Y145" i="75"/>
  <c r="Y147" i="75"/>
  <c r="Y149" i="75"/>
  <c r="Y151" i="75"/>
  <c r="Y153" i="75"/>
  <c r="Y155" i="75"/>
  <c r="Y157" i="75"/>
  <c r="Y159" i="75"/>
  <c r="Y161" i="75"/>
  <c r="Y163" i="75"/>
  <c r="Y165" i="75"/>
  <c r="Y167" i="75"/>
  <c r="Y169" i="75"/>
  <c r="Y171" i="75"/>
  <c r="Y173" i="75"/>
  <c r="Y175" i="75"/>
  <c r="Y177" i="75"/>
  <c r="Y179" i="75"/>
  <c r="Y181" i="75"/>
  <c r="Y183" i="75"/>
  <c r="Y185" i="75"/>
  <c r="Y187" i="75"/>
  <c r="Y189" i="75"/>
  <c r="Y33" i="75"/>
  <c r="Z33" i="75"/>
  <c r="Z34" i="75"/>
  <c r="Y34" i="75"/>
  <c r="Y35" i="75"/>
  <c r="Z35" i="75"/>
  <c r="M191" i="75"/>
  <c r="Z83" i="75"/>
  <c r="Y83" i="75"/>
  <c r="Z99" i="75"/>
  <c r="Y99" i="75"/>
  <c r="Z107" i="75"/>
  <c r="Y107" i="75"/>
  <c r="Z168" i="75"/>
  <c r="Y168" i="75"/>
  <c r="Y6" i="75"/>
  <c r="Y7" i="75"/>
  <c r="Y8" i="75"/>
  <c r="Y9" i="75"/>
  <c r="Y10" i="75"/>
  <c r="Y13" i="75"/>
  <c r="Z61" i="75"/>
  <c r="Y61" i="75"/>
  <c r="Z69" i="75"/>
  <c r="Y69" i="75"/>
  <c r="Z77" i="75"/>
  <c r="Y77" i="75"/>
  <c r="Z85" i="75"/>
  <c r="Y85" i="75"/>
  <c r="Z93" i="75"/>
  <c r="Y93" i="75"/>
  <c r="Z101" i="75"/>
  <c r="Y101" i="75"/>
  <c r="Y110" i="75"/>
  <c r="Y118" i="75"/>
  <c r="Y126" i="75"/>
  <c r="Y134" i="75"/>
  <c r="Y142" i="75"/>
  <c r="Y150" i="75"/>
  <c r="Y158" i="75"/>
  <c r="Z6" i="75"/>
  <c r="Z11" i="75"/>
  <c r="Y14" i="75"/>
  <c r="Y15" i="75"/>
  <c r="Y16" i="75"/>
  <c r="Y17" i="75"/>
  <c r="Y18" i="75"/>
  <c r="Y19" i="75"/>
  <c r="Y20" i="75"/>
  <c r="Y21" i="75"/>
  <c r="Y22" i="75"/>
  <c r="Y23" i="75"/>
  <c r="Y24" i="75"/>
  <c r="Y25" i="75"/>
  <c r="Y26" i="75"/>
  <c r="Y27" i="75"/>
  <c r="Y28" i="75"/>
  <c r="Y29" i="75"/>
  <c r="Y30" i="75"/>
  <c r="Y31" i="75"/>
  <c r="Y36" i="75"/>
  <c r="Y37" i="75"/>
  <c r="Y38" i="75"/>
  <c r="Y40" i="75"/>
  <c r="Y42" i="75"/>
  <c r="Y44" i="75"/>
  <c r="Y46" i="75"/>
  <c r="Y48" i="75"/>
  <c r="Y50" i="75"/>
  <c r="Y52" i="75"/>
  <c r="Y54" i="75"/>
  <c r="Y56" i="75"/>
  <c r="Z63" i="75"/>
  <c r="Y63" i="75"/>
  <c r="Z71" i="75"/>
  <c r="Y71" i="75"/>
  <c r="Z79" i="75"/>
  <c r="Y79" i="75"/>
  <c r="Z87" i="75"/>
  <c r="Y87" i="75"/>
  <c r="Z95" i="75"/>
  <c r="Y95" i="75"/>
  <c r="Z103" i="75"/>
  <c r="Y103" i="75"/>
  <c r="Z174" i="75"/>
  <c r="Y174" i="75"/>
  <c r="Z176" i="75"/>
  <c r="Y176" i="75"/>
  <c r="Z190" i="75"/>
  <c r="Y190" i="75"/>
  <c r="Z12" i="75"/>
  <c r="Z59" i="75"/>
  <c r="Y59" i="75"/>
  <c r="Z67" i="75"/>
  <c r="Y67" i="75"/>
  <c r="Z75" i="75"/>
  <c r="Y75" i="75"/>
  <c r="Z91" i="75"/>
  <c r="Y91" i="75"/>
  <c r="Z166" i="75"/>
  <c r="Y166" i="75"/>
  <c r="Z182" i="75"/>
  <c r="Y182" i="75"/>
  <c r="Z184" i="75"/>
  <c r="Y184" i="75"/>
  <c r="AA191" i="75"/>
  <c r="Z57" i="75"/>
  <c r="Y57" i="75"/>
  <c r="Z65" i="75"/>
  <c r="Y65" i="75"/>
  <c r="Z73" i="75"/>
  <c r="Y73" i="75"/>
  <c r="Z81" i="75"/>
  <c r="Y81" i="75"/>
  <c r="Z89" i="75"/>
  <c r="Y89" i="75"/>
  <c r="Z97" i="75"/>
  <c r="Y97" i="75"/>
  <c r="Z105" i="75"/>
  <c r="Y105" i="75"/>
  <c r="Y114" i="75"/>
  <c r="Y122" i="75"/>
  <c r="Y130" i="75"/>
  <c r="Y138" i="75"/>
  <c r="Y146" i="75"/>
  <c r="Y154" i="75"/>
  <c r="Y162" i="75"/>
  <c r="Z170" i="75"/>
  <c r="Y170" i="75"/>
  <c r="Z178" i="75"/>
  <c r="Y178" i="75"/>
  <c r="Z186" i="75"/>
  <c r="Y186" i="75"/>
  <c r="Y108" i="75"/>
  <c r="Y112" i="75"/>
  <c r="Y116" i="75"/>
  <c r="Y120" i="75"/>
  <c r="Y124" i="75"/>
  <c r="Y128" i="75"/>
  <c r="Y132" i="75"/>
  <c r="Y136" i="75"/>
  <c r="Y140" i="75"/>
  <c r="Y144" i="75"/>
  <c r="Y148" i="75"/>
  <c r="Y152" i="75"/>
  <c r="Y156" i="75"/>
  <c r="Y160" i="75"/>
  <c r="Y164" i="75"/>
  <c r="Z172" i="75"/>
  <c r="Y172" i="75"/>
  <c r="Z180" i="75"/>
  <c r="Y180" i="75"/>
  <c r="Z188" i="75"/>
  <c r="Y188" i="75"/>
  <c r="Y75" i="74"/>
  <c r="Z119" i="74"/>
  <c r="Y120" i="74"/>
  <c r="Y121" i="74"/>
  <c r="Y126" i="74"/>
  <c r="Y127" i="74"/>
  <c r="Z165" i="74"/>
  <c r="Y166" i="74"/>
  <c r="Y167" i="74"/>
  <c r="Z175" i="74"/>
  <c r="Y41" i="74"/>
  <c r="Y59" i="74"/>
  <c r="Y151" i="74"/>
  <c r="Y91" i="74"/>
  <c r="Z149" i="74"/>
  <c r="Y150" i="74"/>
  <c r="Y55" i="74"/>
  <c r="Y67" i="74"/>
  <c r="Y99" i="74"/>
  <c r="Z133" i="74"/>
  <c r="Y134" i="74"/>
  <c r="Y135" i="74"/>
  <c r="Z173" i="74"/>
  <c r="Y174" i="74"/>
  <c r="Y57" i="74"/>
  <c r="Y65" i="74"/>
  <c r="Y73" i="74"/>
  <c r="Y81" i="74"/>
  <c r="Y89" i="74"/>
  <c r="Y97" i="74"/>
  <c r="Z105" i="74"/>
  <c r="Y128" i="74"/>
  <c r="Y129" i="74"/>
  <c r="Y136" i="74"/>
  <c r="Y137" i="74"/>
  <c r="Y152" i="74"/>
  <c r="Y153" i="74"/>
  <c r="Y168" i="74"/>
  <c r="Y169" i="74"/>
  <c r="Y49" i="74"/>
  <c r="Y63" i="74"/>
  <c r="Y71" i="74"/>
  <c r="Y79" i="74"/>
  <c r="Y87" i="74"/>
  <c r="Y95" i="74"/>
  <c r="Z103" i="74"/>
  <c r="Z109" i="74"/>
  <c r="Y110" i="74"/>
  <c r="Y111" i="74"/>
  <c r="Z141" i="74"/>
  <c r="Y142" i="74"/>
  <c r="Y143" i="74"/>
  <c r="Y43" i="74"/>
  <c r="Y51" i="74"/>
  <c r="Y61" i="74"/>
  <c r="Y69" i="74"/>
  <c r="Y77" i="74"/>
  <c r="Y85" i="74"/>
  <c r="Y93" i="74"/>
  <c r="Y101" i="74"/>
  <c r="Y112" i="74"/>
  <c r="Y113" i="74"/>
  <c r="Y118" i="74"/>
  <c r="Y132" i="74"/>
  <c r="Y144" i="74"/>
  <c r="Y145" i="74"/>
  <c r="Y160" i="74"/>
  <c r="Y161" i="74"/>
  <c r="Y176" i="74"/>
  <c r="Y177" i="74"/>
  <c r="Y182" i="74"/>
  <c r="U12" i="74"/>
  <c r="S14" i="74" s="1"/>
  <c r="Y47" i="74"/>
  <c r="Y45" i="74"/>
  <c r="Y53" i="74"/>
  <c r="Y20" i="74"/>
  <c r="Y37" i="74"/>
  <c r="Y114" i="74"/>
  <c r="Y115" i="74"/>
  <c r="Y122" i="74"/>
  <c r="Y123" i="74"/>
  <c r="Y130" i="74"/>
  <c r="Y131" i="74"/>
  <c r="Y138" i="74"/>
  <c r="Y139" i="74"/>
  <c r="Y146" i="74"/>
  <c r="Y147" i="74"/>
  <c r="Y154" i="74"/>
  <c r="Y155" i="74"/>
  <c r="Y162" i="74"/>
  <c r="Y163" i="74"/>
  <c r="Y170" i="74"/>
  <c r="Y171" i="74"/>
  <c r="Y178" i="74"/>
  <c r="Y179" i="74"/>
  <c r="Y186" i="74"/>
  <c r="Y187" i="74"/>
  <c r="AA191" i="74"/>
  <c r="Z107" i="74"/>
  <c r="Y108" i="74"/>
  <c r="Y116" i="74"/>
  <c r="Y117" i="74"/>
  <c r="Y124" i="74"/>
  <c r="Y125" i="74"/>
  <c r="Y140" i="74"/>
  <c r="Y148" i="74"/>
  <c r="Y156" i="74"/>
  <c r="Y164" i="74"/>
  <c r="Y172" i="74"/>
  <c r="Y180" i="74"/>
  <c r="Y181" i="74"/>
  <c r="Y188" i="74"/>
  <c r="Y189" i="74"/>
  <c r="M6" i="74"/>
  <c r="Y6" i="74" s="1"/>
  <c r="M7" i="74"/>
  <c r="Y7" i="74" s="1"/>
  <c r="M8" i="74"/>
  <c r="Z8" i="74" s="1"/>
  <c r="M9" i="74"/>
  <c r="Z9" i="74" s="1"/>
  <c r="M10" i="74"/>
  <c r="Y10" i="74" s="1"/>
  <c r="M11" i="74"/>
  <c r="Z11" i="74" s="1"/>
  <c r="M12" i="74"/>
  <c r="Y12" i="74" s="1"/>
  <c r="Z13" i="74"/>
  <c r="Y13" i="74"/>
  <c r="Y38" i="74"/>
  <c r="Z38" i="74"/>
  <c r="Z14" i="74"/>
  <c r="Y14" i="74"/>
  <c r="Y39" i="74"/>
  <c r="Z39" i="74"/>
  <c r="Y21" i="74"/>
  <c r="Z21" i="74"/>
  <c r="Y22" i="74"/>
  <c r="Z22" i="74"/>
  <c r="Y23" i="74"/>
  <c r="Z23" i="74"/>
  <c r="Y24" i="74"/>
  <c r="Z24" i="74"/>
  <c r="Y25" i="74"/>
  <c r="Z25" i="74"/>
  <c r="Y26" i="74"/>
  <c r="Z26" i="74"/>
  <c r="Y27" i="74"/>
  <c r="Z27" i="74"/>
  <c r="Y28" i="74"/>
  <c r="Z28" i="74"/>
  <c r="Y29" i="74"/>
  <c r="Z29" i="74"/>
  <c r="Y30" i="74"/>
  <c r="Z30" i="74"/>
  <c r="Y15" i="74"/>
  <c r="Y16" i="74"/>
  <c r="Y17" i="74"/>
  <c r="Y18" i="74"/>
  <c r="Y19" i="74"/>
  <c r="Y31" i="74"/>
  <c r="Y32" i="74"/>
  <c r="Y33" i="74"/>
  <c r="Y34" i="74"/>
  <c r="Y35" i="74"/>
  <c r="Y36" i="74"/>
  <c r="Y40" i="74"/>
  <c r="Y42" i="74"/>
  <c r="Y44" i="74"/>
  <c r="Y46" i="74"/>
  <c r="Y48" i="74"/>
  <c r="Y50" i="74"/>
  <c r="Y52" i="74"/>
  <c r="Y54" i="74"/>
  <c r="Y56" i="74"/>
  <c r="Y58" i="74"/>
  <c r="Y60" i="74"/>
  <c r="Y62" i="74"/>
  <c r="Y64" i="74"/>
  <c r="Y66" i="74"/>
  <c r="Y68" i="74"/>
  <c r="Y70" i="74"/>
  <c r="Y72" i="74"/>
  <c r="Y74" i="74"/>
  <c r="Y76" i="74"/>
  <c r="Y78" i="74"/>
  <c r="Y80" i="74"/>
  <c r="Y82" i="74"/>
  <c r="Y84" i="74"/>
  <c r="Y86" i="74"/>
  <c r="Y88" i="74"/>
  <c r="Y90" i="74"/>
  <c r="Y92" i="74"/>
  <c r="Y94" i="74"/>
  <c r="Y96" i="74"/>
  <c r="Y98" i="74"/>
  <c r="Y100" i="74"/>
  <c r="Y102" i="74"/>
  <c r="Y104" i="74"/>
  <c r="Y106" i="74"/>
  <c r="Y190" i="74"/>
  <c r="L28" i="71"/>
  <c r="J39" i="73"/>
  <c r="J37" i="73"/>
  <c r="Y191" i="75" l="1"/>
  <c r="Z191" i="75"/>
  <c r="Y11" i="74"/>
  <c r="Z6" i="74"/>
  <c r="M191" i="74"/>
  <c r="Y8" i="74"/>
  <c r="Y191" i="74" s="1"/>
  <c r="Z7" i="74"/>
  <c r="Y9" i="74"/>
  <c r="Z12" i="74"/>
  <c r="Z10" i="74"/>
  <c r="K38" i="73"/>
  <c r="J38" i="73"/>
  <c r="J33" i="73"/>
  <c r="M33" i="73" s="1"/>
  <c r="K33" i="73"/>
  <c r="J34" i="73"/>
  <c r="K34" i="73"/>
  <c r="J35" i="73"/>
  <c r="K35" i="73"/>
  <c r="M35" i="73" s="1"/>
  <c r="Z35" i="73" s="1"/>
  <c r="J36" i="73"/>
  <c r="K36" i="73"/>
  <c r="K32" i="73"/>
  <c r="J32" i="73"/>
  <c r="M32" i="73" s="1"/>
  <c r="Z32" i="73" s="1"/>
  <c r="J22" i="73"/>
  <c r="K22" i="73"/>
  <c r="J23" i="73"/>
  <c r="K23" i="73"/>
  <c r="M23" i="73" s="1"/>
  <c r="Z23" i="73" s="1"/>
  <c r="J24" i="73"/>
  <c r="K24" i="73"/>
  <c r="J25" i="73"/>
  <c r="K25" i="73"/>
  <c r="M25" i="73" s="1"/>
  <c r="J26" i="73"/>
  <c r="K26" i="73"/>
  <c r="J27" i="73"/>
  <c r="K27" i="73"/>
  <c r="M27" i="73" s="1"/>
  <c r="J28" i="73"/>
  <c r="K28" i="73"/>
  <c r="J29" i="73"/>
  <c r="K29" i="73"/>
  <c r="M29" i="73" s="1"/>
  <c r="Y29" i="73" s="1"/>
  <c r="J30" i="73"/>
  <c r="K30" i="73"/>
  <c r="K21" i="73"/>
  <c r="J21" i="73"/>
  <c r="M21" i="73" s="1"/>
  <c r="J9" i="73"/>
  <c r="K9" i="73"/>
  <c r="J10" i="73"/>
  <c r="K10" i="73"/>
  <c r="J11" i="73"/>
  <c r="K11" i="73"/>
  <c r="J12" i="73"/>
  <c r="K12" i="73"/>
  <c r="J13" i="73"/>
  <c r="K13" i="73"/>
  <c r="J14" i="73"/>
  <c r="K14" i="73"/>
  <c r="J15" i="73"/>
  <c r="K15" i="73"/>
  <c r="J16" i="73"/>
  <c r="K16" i="73"/>
  <c r="J17" i="73"/>
  <c r="K17" i="73"/>
  <c r="J18" i="73"/>
  <c r="K18" i="73"/>
  <c r="J19" i="73"/>
  <c r="K19" i="73"/>
  <c r="K8" i="73"/>
  <c r="J8" i="73"/>
  <c r="J6" i="73"/>
  <c r="J7" i="73"/>
  <c r="M13" i="73"/>
  <c r="Z13" i="73" s="1"/>
  <c r="M15" i="73"/>
  <c r="AA190" i="73"/>
  <c r="M190" i="73"/>
  <c r="Y190" i="73" s="1"/>
  <c r="L190" i="73"/>
  <c r="AA189" i="73"/>
  <c r="M189" i="73"/>
  <c r="Z189" i="73" s="1"/>
  <c r="L189" i="73"/>
  <c r="AA188" i="73"/>
  <c r="M188" i="73"/>
  <c r="Z188" i="73" s="1"/>
  <c r="L188" i="73"/>
  <c r="AA187" i="73"/>
  <c r="M187" i="73"/>
  <c r="Z187" i="73" s="1"/>
  <c r="L187" i="73"/>
  <c r="AA186" i="73"/>
  <c r="M186" i="73"/>
  <c r="Z186" i="73" s="1"/>
  <c r="L186" i="73"/>
  <c r="AA185" i="73"/>
  <c r="M185" i="73"/>
  <c r="Z185" i="73" s="1"/>
  <c r="L185" i="73"/>
  <c r="AA184" i="73"/>
  <c r="M184" i="73"/>
  <c r="Z184" i="73" s="1"/>
  <c r="L184" i="73"/>
  <c r="AA183" i="73"/>
  <c r="M183" i="73"/>
  <c r="Z183" i="73" s="1"/>
  <c r="L183" i="73"/>
  <c r="AA182" i="73"/>
  <c r="M182" i="73"/>
  <c r="Y182" i="73" s="1"/>
  <c r="L182" i="73"/>
  <c r="AA181" i="73"/>
  <c r="M181" i="73"/>
  <c r="Z181" i="73" s="1"/>
  <c r="L181" i="73"/>
  <c r="AA180" i="73"/>
  <c r="M180" i="73"/>
  <c r="Z180" i="73" s="1"/>
  <c r="L180" i="73"/>
  <c r="AA179" i="73"/>
  <c r="M179" i="73"/>
  <c r="Z179" i="73" s="1"/>
  <c r="L179" i="73"/>
  <c r="AA178" i="73"/>
  <c r="M178" i="73"/>
  <c r="Z178" i="73" s="1"/>
  <c r="L178" i="73"/>
  <c r="AA177" i="73"/>
  <c r="M177" i="73"/>
  <c r="Z177" i="73" s="1"/>
  <c r="L177" i="73"/>
  <c r="AA176" i="73"/>
  <c r="M176" i="73"/>
  <c r="Z176" i="73" s="1"/>
  <c r="L176" i="73"/>
  <c r="AA175" i="73"/>
  <c r="M175" i="73"/>
  <c r="Z175" i="73" s="1"/>
  <c r="L175" i="73"/>
  <c r="AA174" i="73"/>
  <c r="M174" i="73"/>
  <c r="Z174" i="73" s="1"/>
  <c r="L174" i="73"/>
  <c r="AA173" i="73"/>
  <c r="M173" i="73"/>
  <c r="Z173" i="73" s="1"/>
  <c r="L173" i="73"/>
  <c r="AA172" i="73"/>
  <c r="M172" i="73"/>
  <c r="Z172" i="73" s="1"/>
  <c r="L172" i="73"/>
  <c r="AA171" i="73"/>
  <c r="M171" i="73"/>
  <c r="Z171" i="73" s="1"/>
  <c r="L171" i="73"/>
  <c r="AA170" i="73"/>
  <c r="M170" i="73"/>
  <c r="Z170" i="73" s="1"/>
  <c r="L170" i="73"/>
  <c r="AA169" i="73"/>
  <c r="M169" i="73"/>
  <c r="Z169" i="73" s="1"/>
  <c r="L169" i="73"/>
  <c r="AA168" i="73"/>
  <c r="M168" i="73"/>
  <c r="Z168" i="73" s="1"/>
  <c r="L168" i="73"/>
  <c r="AA167" i="73"/>
  <c r="M167" i="73"/>
  <c r="Z167" i="73" s="1"/>
  <c r="L167" i="73"/>
  <c r="AA166" i="73"/>
  <c r="M166" i="73"/>
  <c r="Y166" i="73" s="1"/>
  <c r="L166" i="73"/>
  <c r="AA165" i="73"/>
  <c r="M165" i="73"/>
  <c r="Z165" i="73" s="1"/>
  <c r="L165" i="73"/>
  <c r="AA164" i="73"/>
  <c r="M164" i="73"/>
  <c r="Z164" i="73" s="1"/>
  <c r="L164" i="73"/>
  <c r="AA163" i="73"/>
  <c r="M163" i="73"/>
  <c r="Z163" i="73" s="1"/>
  <c r="L163" i="73"/>
  <c r="AA162" i="73"/>
  <c r="M162" i="73"/>
  <c r="Z162" i="73" s="1"/>
  <c r="L162" i="73"/>
  <c r="AA161" i="73"/>
  <c r="M161" i="73"/>
  <c r="Z161" i="73" s="1"/>
  <c r="L161" i="73"/>
  <c r="AA160" i="73"/>
  <c r="M160" i="73"/>
  <c r="Z160" i="73" s="1"/>
  <c r="L160" i="73"/>
  <c r="AA159" i="73"/>
  <c r="M159" i="73"/>
  <c r="Z159" i="73" s="1"/>
  <c r="L159" i="73"/>
  <c r="AA158" i="73"/>
  <c r="M158" i="73"/>
  <c r="Z158" i="73" s="1"/>
  <c r="L158" i="73"/>
  <c r="AA157" i="73"/>
  <c r="M157" i="73"/>
  <c r="Z157" i="73" s="1"/>
  <c r="L157" i="73"/>
  <c r="AA156" i="73"/>
  <c r="M156" i="73"/>
  <c r="Z156" i="73" s="1"/>
  <c r="L156" i="73"/>
  <c r="AA155" i="73"/>
  <c r="M155" i="73"/>
  <c r="Z155" i="73" s="1"/>
  <c r="L155" i="73"/>
  <c r="AA154" i="73"/>
  <c r="M154" i="73"/>
  <c r="Z154" i="73" s="1"/>
  <c r="L154" i="73"/>
  <c r="AA153" i="73"/>
  <c r="M153" i="73"/>
  <c r="Z153" i="73" s="1"/>
  <c r="L153" i="73"/>
  <c r="AA152" i="73"/>
  <c r="M152" i="73"/>
  <c r="Z152" i="73" s="1"/>
  <c r="L152" i="73"/>
  <c r="AA151" i="73"/>
  <c r="M151" i="73"/>
  <c r="Z151" i="73" s="1"/>
  <c r="L151" i="73"/>
  <c r="AA150" i="73"/>
  <c r="M150" i="73"/>
  <c r="Z150" i="73" s="1"/>
  <c r="L150" i="73"/>
  <c r="AA149" i="73"/>
  <c r="M149" i="73"/>
  <c r="Z149" i="73" s="1"/>
  <c r="L149" i="73"/>
  <c r="AA148" i="73"/>
  <c r="M148" i="73"/>
  <c r="Z148" i="73" s="1"/>
  <c r="L148" i="73"/>
  <c r="AA147" i="73"/>
  <c r="M147" i="73"/>
  <c r="Z147" i="73" s="1"/>
  <c r="L147" i="73"/>
  <c r="AA146" i="73"/>
  <c r="M146" i="73"/>
  <c r="Z146" i="73" s="1"/>
  <c r="L146" i="73"/>
  <c r="AA145" i="73"/>
  <c r="M145" i="73"/>
  <c r="Z145" i="73" s="1"/>
  <c r="L145" i="73"/>
  <c r="AA144" i="73"/>
  <c r="M144" i="73"/>
  <c r="Z144" i="73" s="1"/>
  <c r="L144" i="73"/>
  <c r="AA143" i="73"/>
  <c r="M143" i="73"/>
  <c r="Z143" i="73" s="1"/>
  <c r="L143" i="73"/>
  <c r="AA142" i="73"/>
  <c r="M142" i="73"/>
  <c r="Y142" i="73" s="1"/>
  <c r="L142" i="73"/>
  <c r="AA141" i="73"/>
  <c r="M141" i="73"/>
  <c r="Z141" i="73" s="1"/>
  <c r="L141" i="73"/>
  <c r="AA140" i="73"/>
  <c r="M140" i="73"/>
  <c r="Z140" i="73" s="1"/>
  <c r="L140" i="73"/>
  <c r="AA139" i="73"/>
  <c r="M139" i="73"/>
  <c r="Z139" i="73" s="1"/>
  <c r="L139" i="73"/>
  <c r="AA138" i="73"/>
  <c r="M138" i="73"/>
  <c r="Y138" i="73" s="1"/>
  <c r="L138" i="73"/>
  <c r="AA137" i="73"/>
  <c r="M137" i="73"/>
  <c r="Z137" i="73" s="1"/>
  <c r="L137" i="73"/>
  <c r="AA136" i="73"/>
  <c r="M136" i="73"/>
  <c r="Z136" i="73" s="1"/>
  <c r="L136" i="73"/>
  <c r="AA135" i="73"/>
  <c r="M135" i="73"/>
  <c r="Z135" i="73" s="1"/>
  <c r="L135" i="73"/>
  <c r="AA134" i="73"/>
  <c r="M134" i="73"/>
  <c r="Z134" i="73" s="1"/>
  <c r="L134" i="73"/>
  <c r="AA133" i="73"/>
  <c r="M133" i="73"/>
  <c r="Z133" i="73" s="1"/>
  <c r="L133" i="73"/>
  <c r="AA132" i="73"/>
  <c r="M132" i="73"/>
  <c r="Z132" i="73" s="1"/>
  <c r="L132" i="73"/>
  <c r="AA131" i="73"/>
  <c r="M131" i="73"/>
  <c r="L131" i="73"/>
  <c r="AA130" i="73"/>
  <c r="M130" i="73"/>
  <c r="Z130" i="73" s="1"/>
  <c r="L130" i="73"/>
  <c r="AA129" i="73"/>
  <c r="M129" i="73"/>
  <c r="Z129" i="73" s="1"/>
  <c r="L129" i="73"/>
  <c r="AA128" i="73"/>
  <c r="M128" i="73"/>
  <c r="Z128" i="73" s="1"/>
  <c r="L128" i="73"/>
  <c r="AA127" i="73"/>
  <c r="M127" i="73"/>
  <c r="L127" i="73"/>
  <c r="AA126" i="73"/>
  <c r="M126" i="73"/>
  <c r="Y126" i="73" s="1"/>
  <c r="L126" i="73"/>
  <c r="AA125" i="73"/>
  <c r="M125" i="73"/>
  <c r="Z125" i="73" s="1"/>
  <c r="L125" i="73"/>
  <c r="AA124" i="73"/>
  <c r="M124" i="73"/>
  <c r="Z124" i="73" s="1"/>
  <c r="L124" i="73"/>
  <c r="AA123" i="73"/>
  <c r="M123" i="73"/>
  <c r="L123" i="73"/>
  <c r="AA122" i="73"/>
  <c r="M122" i="73"/>
  <c r="Z122" i="73" s="1"/>
  <c r="L122" i="73"/>
  <c r="AA121" i="73"/>
  <c r="M121" i="73"/>
  <c r="Z121" i="73" s="1"/>
  <c r="L121" i="73"/>
  <c r="AA120" i="73"/>
  <c r="M120" i="73"/>
  <c r="Y120" i="73" s="1"/>
  <c r="L120" i="73"/>
  <c r="AA119" i="73"/>
  <c r="M119" i="73"/>
  <c r="L119" i="73"/>
  <c r="AA118" i="73"/>
  <c r="M118" i="73"/>
  <c r="Y118" i="73" s="1"/>
  <c r="L118" i="73"/>
  <c r="AA117" i="73"/>
  <c r="M117" i="73"/>
  <c r="Z117" i="73" s="1"/>
  <c r="L117" i="73"/>
  <c r="AA116" i="73"/>
  <c r="M116" i="73"/>
  <c r="Z116" i="73" s="1"/>
  <c r="L116" i="73"/>
  <c r="AA115" i="73"/>
  <c r="M115" i="73"/>
  <c r="L115" i="73"/>
  <c r="AA114" i="73"/>
  <c r="M114" i="73"/>
  <c r="Z114" i="73" s="1"/>
  <c r="L114" i="73"/>
  <c r="AA113" i="73"/>
  <c r="M113" i="73"/>
  <c r="Z113" i="73" s="1"/>
  <c r="L113" i="73"/>
  <c r="AA112" i="73"/>
  <c r="M112" i="73"/>
  <c r="Y112" i="73" s="1"/>
  <c r="L112" i="73"/>
  <c r="AA111" i="73"/>
  <c r="M111" i="73"/>
  <c r="L111" i="73"/>
  <c r="AA110" i="73"/>
  <c r="M110" i="73"/>
  <c r="Y110" i="73" s="1"/>
  <c r="L110" i="73"/>
  <c r="AA109" i="73"/>
  <c r="M109" i="73"/>
  <c r="Z109" i="73" s="1"/>
  <c r="L109" i="73"/>
  <c r="AA108" i="73"/>
  <c r="M108" i="73"/>
  <c r="Z108" i="73" s="1"/>
  <c r="L108" i="73"/>
  <c r="AA107" i="73"/>
  <c r="M107" i="73"/>
  <c r="L107" i="73"/>
  <c r="AA106" i="73"/>
  <c r="M106" i="73"/>
  <c r="Z106" i="73" s="1"/>
  <c r="L106" i="73"/>
  <c r="AA105" i="73"/>
  <c r="M105" i="73"/>
  <c r="Y105" i="73" s="1"/>
  <c r="L105" i="73"/>
  <c r="AA104" i="73"/>
  <c r="M104" i="73"/>
  <c r="Z104" i="73" s="1"/>
  <c r="L104" i="73"/>
  <c r="AA103" i="73"/>
  <c r="M103" i="73"/>
  <c r="Y103" i="73" s="1"/>
  <c r="L103" i="73"/>
  <c r="AA102" i="73"/>
  <c r="M102" i="73"/>
  <c r="Z102" i="73" s="1"/>
  <c r="L102" i="73"/>
  <c r="AA101" i="73"/>
  <c r="M101" i="73"/>
  <c r="Y101" i="73" s="1"/>
  <c r="L101" i="73"/>
  <c r="AA100" i="73"/>
  <c r="M100" i="73"/>
  <c r="Z100" i="73" s="1"/>
  <c r="L100" i="73"/>
  <c r="AA99" i="73"/>
  <c r="M99" i="73"/>
  <c r="Y99" i="73" s="1"/>
  <c r="L99" i="73"/>
  <c r="AA98" i="73"/>
  <c r="M98" i="73"/>
  <c r="Z98" i="73" s="1"/>
  <c r="L98" i="73"/>
  <c r="AA97" i="73"/>
  <c r="M97" i="73"/>
  <c r="Y97" i="73" s="1"/>
  <c r="L97" i="73"/>
  <c r="AA96" i="73"/>
  <c r="M96" i="73"/>
  <c r="Z96" i="73" s="1"/>
  <c r="L96" i="73"/>
  <c r="AA95" i="73"/>
  <c r="M95" i="73"/>
  <c r="Y95" i="73" s="1"/>
  <c r="L95" i="73"/>
  <c r="AA94" i="73"/>
  <c r="M94" i="73"/>
  <c r="Z94" i="73" s="1"/>
  <c r="L94" i="73"/>
  <c r="AA93" i="73"/>
  <c r="M93" i="73"/>
  <c r="Y93" i="73" s="1"/>
  <c r="L93" i="73"/>
  <c r="AA92" i="73"/>
  <c r="M92" i="73"/>
  <c r="Z92" i="73" s="1"/>
  <c r="L92" i="73"/>
  <c r="AA91" i="73"/>
  <c r="M91" i="73"/>
  <c r="Y91" i="73" s="1"/>
  <c r="L91" i="73"/>
  <c r="AA90" i="73"/>
  <c r="M90" i="73"/>
  <c r="Z90" i="73" s="1"/>
  <c r="L90" i="73"/>
  <c r="AA89" i="73"/>
  <c r="M89" i="73"/>
  <c r="Y89" i="73" s="1"/>
  <c r="L89" i="73"/>
  <c r="AA88" i="73"/>
  <c r="M88" i="73"/>
  <c r="Z88" i="73" s="1"/>
  <c r="L88" i="73"/>
  <c r="AA87" i="73"/>
  <c r="M87" i="73"/>
  <c r="Y87" i="73" s="1"/>
  <c r="L87" i="73"/>
  <c r="AA86" i="73"/>
  <c r="M86" i="73"/>
  <c r="Z86" i="73" s="1"/>
  <c r="L86" i="73"/>
  <c r="AA85" i="73"/>
  <c r="M85" i="73"/>
  <c r="Y85" i="73" s="1"/>
  <c r="L85" i="73"/>
  <c r="AA84" i="73"/>
  <c r="M84" i="73"/>
  <c r="Z84" i="73" s="1"/>
  <c r="L84" i="73"/>
  <c r="AA83" i="73"/>
  <c r="M83" i="73"/>
  <c r="Y83" i="73" s="1"/>
  <c r="L83" i="73"/>
  <c r="AA82" i="73"/>
  <c r="M82" i="73"/>
  <c r="Z82" i="73" s="1"/>
  <c r="L82" i="73"/>
  <c r="AA81" i="73"/>
  <c r="M81" i="73"/>
  <c r="Y81" i="73" s="1"/>
  <c r="L81" i="73"/>
  <c r="AA80" i="73"/>
  <c r="M80" i="73"/>
  <c r="Z80" i="73" s="1"/>
  <c r="L80" i="73"/>
  <c r="AA79" i="73"/>
  <c r="M79" i="73"/>
  <c r="Y79" i="73" s="1"/>
  <c r="L79" i="73"/>
  <c r="AA78" i="73"/>
  <c r="M78" i="73"/>
  <c r="Z78" i="73" s="1"/>
  <c r="L78" i="73"/>
  <c r="AA77" i="73"/>
  <c r="M77" i="73"/>
  <c r="Y77" i="73" s="1"/>
  <c r="L77" i="73"/>
  <c r="AA76" i="73"/>
  <c r="M76" i="73"/>
  <c r="Z76" i="73" s="1"/>
  <c r="L76" i="73"/>
  <c r="AA75" i="73"/>
  <c r="M75" i="73"/>
  <c r="Z75" i="73" s="1"/>
  <c r="L75" i="73"/>
  <c r="AA74" i="73"/>
  <c r="M74" i="73"/>
  <c r="Z74" i="73" s="1"/>
  <c r="L74" i="73"/>
  <c r="AA73" i="73"/>
  <c r="M73" i="73"/>
  <c r="Z73" i="73" s="1"/>
  <c r="L73" i="73"/>
  <c r="AA72" i="73"/>
  <c r="M72" i="73"/>
  <c r="Z72" i="73" s="1"/>
  <c r="L72" i="73"/>
  <c r="AA71" i="73"/>
  <c r="M71" i="73"/>
  <c r="Z71" i="73" s="1"/>
  <c r="L71" i="73"/>
  <c r="AA70" i="73"/>
  <c r="M70" i="73"/>
  <c r="Z70" i="73" s="1"/>
  <c r="L70" i="73"/>
  <c r="AA69" i="73"/>
  <c r="M69" i="73"/>
  <c r="Z69" i="73" s="1"/>
  <c r="L69" i="73"/>
  <c r="AA68" i="73"/>
  <c r="M68" i="73"/>
  <c r="Z68" i="73" s="1"/>
  <c r="L68" i="73"/>
  <c r="AA67" i="73"/>
  <c r="M67" i="73"/>
  <c r="Z67" i="73" s="1"/>
  <c r="L67" i="73"/>
  <c r="AA66" i="73"/>
  <c r="M66" i="73"/>
  <c r="Z66" i="73" s="1"/>
  <c r="L66" i="73"/>
  <c r="AA65" i="73"/>
  <c r="M65" i="73"/>
  <c r="Z65" i="73" s="1"/>
  <c r="L65" i="73"/>
  <c r="AA64" i="73"/>
  <c r="M64" i="73"/>
  <c r="Z64" i="73" s="1"/>
  <c r="L64" i="73"/>
  <c r="AA63" i="73"/>
  <c r="M63" i="73"/>
  <c r="Z63" i="73" s="1"/>
  <c r="L63" i="73"/>
  <c r="AA62" i="73"/>
  <c r="M62" i="73"/>
  <c r="Z62" i="73" s="1"/>
  <c r="L62" i="73"/>
  <c r="AA61" i="73"/>
  <c r="M61" i="73"/>
  <c r="Z61" i="73" s="1"/>
  <c r="L61" i="73"/>
  <c r="AA60" i="73"/>
  <c r="M60" i="73"/>
  <c r="Z60" i="73" s="1"/>
  <c r="L60" i="73"/>
  <c r="AA59" i="73"/>
  <c r="M59" i="73"/>
  <c r="Z59" i="73" s="1"/>
  <c r="L59" i="73"/>
  <c r="AA58" i="73"/>
  <c r="M58" i="73"/>
  <c r="Z58" i="73" s="1"/>
  <c r="L58" i="73"/>
  <c r="AA57" i="73"/>
  <c r="M57" i="73"/>
  <c r="Z57" i="73" s="1"/>
  <c r="L57" i="73"/>
  <c r="AA56" i="73"/>
  <c r="M56" i="73"/>
  <c r="Z56" i="73" s="1"/>
  <c r="L56" i="73"/>
  <c r="AA55" i="73"/>
  <c r="M55" i="73"/>
  <c r="Z55" i="73" s="1"/>
  <c r="L55" i="73"/>
  <c r="AA54" i="73"/>
  <c r="M54" i="73"/>
  <c r="Z54" i="73" s="1"/>
  <c r="L54" i="73"/>
  <c r="AA53" i="73"/>
  <c r="M53" i="73"/>
  <c r="Z53" i="73" s="1"/>
  <c r="L53" i="73"/>
  <c r="AA52" i="73"/>
  <c r="M52" i="73"/>
  <c r="Z52" i="73" s="1"/>
  <c r="L52" i="73"/>
  <c r="AA51" i="73"/>
  <c r="M51" i="73"/>
  <c r="Z51" i="73" s="1"/>
  <c r="L51" i="73"/>
  <c r="AA50" i="73"/>
  <c r="M50" i="73"/>
  <c r="Z50" i="73" s="1"/>
  <c r="L50" i="73"/>
  <c r="AA49" i="73"/>
  <c r="M49" i="73"/>
  <c r="Z49" i="73" s="1"/>
  <c r="L49" i="73"/>
  <c r="AA48" i="73"/>
  <c r="M48" i="73"/>
  <c r="Z48" i="73" s="1"/>
  <c r="L48" i="73"/>
  <c r="AA47" i="73"/>
  <c r="M47" i="73"/>
  <c r="Z47" i="73" s="1"/>
  <c r="L47" i="73"/>
  <c r="AA46" i="73"/>
  <c r="M46" i="73"/>
  <c r="Z46" i="73" s="1"/>
  <c r="L46" i="73"/>
  <c r="AA45" i="73"/>
  <c r="M45" i="73"/>
  <c r="Z45" i="73" s="1"/>
  <c r="L45" i="73"/>
  <c r="AA44" i="73"/>
  <c r="M44" i="73"/>
  <c r="Z44" i="73" s="1"/>
  <c r="L44" i="73"/>
  <c r="AA43" i="73"/>
  <c r="M43" i="73"/>
  <c r="Z43" i="73" s="1"/>
  <c r="L43" i="73"/>
  <c r="AA42" i="73"/>
  <c r="M42" i="73"/>
  <c r="Z42" i="73" s="1"/>
  <c r="L42" i="73"/>
  <c r="AA41" i="73"/>
  <c r="M41" i="73"/>
  <c r="Z41" i="73" s="1"/>
  <c r="L41" i="73"/>
  <c r="AA40" i="73"/>
  <c r="M40" i="73"/>
  <c r="Z40" i="73" s="1"/>
  <c r="L40" i="73"/>
  <c r="AA39" i="73"/>
  <c r="M39" i="73"/>
  <c r="Y39" i="73" s="1"/>
  <c r="L39" i="73"/>
  <c r="AA38" i="73"/>
  <c r="M38" i="73"/>
  <c r="Z38" i="73" s="1"/>
  <c r="L38" i="73"/>
  <c r="AA37" i="73"/>
  <c r="M37" i="73"/>
  <c r="Y37" i="73" s="1"/>
  <c r="L37" i="73"/>
  <c r="AA36" i="73"/>
  <c r="M36" i="73"/>
  <c r="Z36" i="73" s="1"/>
  <c r="L36" i="73"/>
  <c r="AA35" i="73"/>
  <c r="L35" i="73"/>
  <c r="AA34" i="73"/>
  <c r="L34" i="73"/>
  <c r="AA33" i="73"/>
  <c r="L33" i="73"/>
  <c r="AA32" i="73"/>
  <c r="L32" i="73"/>
  <c r="AA31" i="73"/>
  <c r="M31" i="73"/>
  <c r="Z31" i="73" s="1"/>
  <c r="L31" i="73"/>
  <c r="AA30" i="73"/>
  <c r="M30" i="73"/>
  <c r="Z30" i="73" s="1"/>
  <c r="L30" i="73"/>
  <c r="AA29" i="73"/>
  <c r="L29" i="73"/>
  <c r="AA28" i="73"/>
  <c r="M28" i="73"/>
  <c r="Z28" i="73" s="1"/>
  <c r="L28" i="73"/>
  <c r="AA27" i="73"/>
  <c r="L27" i="73"/>
  <c r="AA26" i="73"/>
  <c r="M26" i="73"/>
  <c r="Z26" i="73" s="1"/>
  <c r="L26" i="73"/>
  <c r="AA25" i="73"/>
  <c r="L25" i="73"/>
  <c r="AA24" i="73"/>
  <c r="M24" i="73"/>
  <c r="Z24" i="73" s="1"/>
  <c r="L24" i="73"/>
  <c r="AA23" i="73"/>
  <c r="L23" i="73"/>
  <c r="AA22" i="73"/>
  <c r="L22" i="73"/>
  <c r="M22" i="73"/>
  <c r="AA21" i="73"/>
  <c r="L21" i="73"/>
  <c r="AA20" i="73"/>
  <c r="L20" i="73"/>
  <c r="M20" i="73"/>
  <c r="AA19" i="73"/>
  <c r="L19" i="73"/>
  <c r="AA18" i="73"/>
  <c r="L18" i="73"/>
  <c r="AA17" i="73"/>
  <c r="L17" i="73"/>
  <c r="AA16" i="73"/>
  <c r="L16" i="73"/>
  <c r="AA15" i="73"/>
  <c r="L15" i="73"/>
  <c r="AA14" i="73"/>
  <c r="L14" i="73"/>
  <c r="AA13" i="73"/>
  <c r="L13" i="73"/>
  <c r="AA12" i="73"/>
  <c r="Q12" i="73"/>
  <c r="U12" i="73" s="1"/>
  <c r="S14" i="73" s="1"/>
  <c r="L12" i="73"/>
  <c r="AA11" i="73"/>
  <c r="L11" i="73"/>
  <c r="AA10" i="73"/>
  <c r="L10" i="73"/>
  <c r="AA9" i="73"/>
  <c r="L9" i="73"/>
  <c r="AA8" i="73"/>
  <c r="L8" i="73"/>
  <c r="AA7" i="73"/>
  <c r="L7" i="73"/>
  <c r="K7" i="73"/>
  <c r="B7" i="73"/>
  <c r="B8" i="73" s="1"/>
  <c r="B9" i="73" s="1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4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B103" i="73" s="1"/>
  <c r="B104" i="73" s="1"/>
  <c r="B105" i="73" s="1"/>
  <c r="B106" i="73" s="1"/>
  <c r="B107" i="73" s="1"/>
  <c r="B108" i="73" s="1"/>
  <c r="B109" i="73" s="1"/>
  <c r="B110" i="73" s="1"/>
  <c r="B111" i="73" s="1"/>
  <c r="B112" i="73" s="1"/>
  <c r="B113" i="73" s="1"/>
  <c r="B114" i="73" s="1"/>
  <c r="B115" i="73" s="1"/>
  <c r="B116" i="73" s="1"/>
  <c r="B117" i="73" s="1"/>
  <c r="B118" i="73" s="1"/>
  <c r="B119" i="73" s="1"/>
  <c r="B120" i="73" s="1"/>
  <c r="B121" i="73" s="1"/>
  <c r="B122" i="73" s="1"/>
  <c r="B123" i="73" s="1"/>
  <c r="B124" i="73" s="1"/>
  <c r="B125" i="73" s="1"/>
  <c r="B126" i="73" s="1"/>
  <c r="B127" i="73" s="1"/>
  <c r="B128" i="73" s="1"/>
  <c r="B129" i="73" s="1"/>
  <c r="B130" i="73" s="1"/>
  <c r="B131" i="73" s="1"/>
  <c r="B132" i="73" s="1"/>
  <c r="B133" i="73" s="1"/>
  <c r="B134" i="73" s="1"/>
  <c r="B135" i="73" s="1"/>
  <c r="B136" i="73" s="1"/>
  <c r="B137" i="73" s="1"/>
  <c r="B138" i="73" s="1"/>
  <c r="B139" i="73" s="1"/>
  <c r="B140" i="73" s="1"/>
  <c r="B141" i="73" s="1"/>
  <c r="B142" i="73" s="1"/>
  <c r="B143" i="73" s="1"/>
  <c r="B144" i="73" s="1"/>
  <c r="B145" i="73" s="1"/>
  <c r="B146" i="73" s="1"/>
  <c r="B147" i="73" s="1"/>
  <c r="B148" i="73" s="1"/>
  <c r="B149" i="73" s="1"/>
  <c r="B150" i="73" s="1"/>
  <c r="B151" i="73" s="1"/>
  <c r="B152" i="73" s="1"/>
  <c r="B153" i="73" s="1"/>
  <c r="B154" i="73" s="1"/>
  <c r="B155" i="73" s="1"/>
  <c r="B156" i="73" s="1"/>
  <c r="B157" i="73" s="1"/>
  <c r="B158" i="73" s="1"/>
  <c r="B159" i="73" s="1"/>
  <c r="B160" i="73" s="1"/>
  <c r="B161" i="73" s="1"/>
  <c r="B162" i="73" s="1"/>
  <c r="B163" i="73" s="1"/>
  <c r="B164" i="73" s="1"/>
  <c r="B165" i="73" s="1"/>
  <c r="B166" i="73" s="1"/>
  <c r="B167" i="73" s="1"/>
  <c r="B168" i="73" s="1"/>
  <c r="B169" i="73" s="1"/>
  <c r="B170" i="73" s="1"/>
  <c r="B171" i="73" s="1"/>
  <c r="B172" i="73" s="1"/>
  <c r="B173" i="73" s="1"/>
  <c r="B174" i="73" s="1"/>
  <c r="B175" i="73" s="1"/>
  <c r="B176" i="73" s="1"/>
  <c r="B177" i="73" s="1"/>
  <c r="B178" i="73" s="1"/>
  <c r="B179" i="73" s="1"/>
  <c r="B180" i="73" s="1"/>
  <c r="B181" i="73" s="1"/>
  <c r="B182" i="73" s="1"/>
  <c r="B183" i="73" s="1"/>
  <c r="B184" i="73" s="1"/>
  <c r="B185" i="73" s="1"/>
  <c r="B186" i="73" s="1"/>
  <c r="B187" i="73" s="1"/>
  <c r="B188" i="73" s="1"/>
  <c r="B189" i="73" s="1"/>
  <c r="B190" i="73" s="1"/>
  <c r="AA6" i="73"/>
  <c r="L6" i="73"/>
  <c r="K6" i="73"/>
  <c r="Y33" i="73" l="1"/>
  <c r="Z33" i="73"/>
  <c r="Y151" i="73"/>
  <c r="Y152" i="73"/>
  <c r="Z120" i="73"/>
  <c r="Z190" i="73"/>
  <c r="Y24" i="73"/>
  <c r="Z142" i="73"/>
  <c r="Z182" i="73"/>
  <c r="M18" i="73"/>
  <c r="M16" i="73"/>
  <c r="Y16" i="73" s="1"/>
  <c r="M14" i="73"/>
  <c r="Z14" i="73" s="1"/>
  <c r="Y26" i="73"/>
  <c r="Z118" i="73"/>
  <c r="M19" i="73"/>
  <c r="Z19" i="73" s="1"/>
  <c r="M17" i="73"/>
  <c r="Z17" i="73" s="1"/>
  <c r="Z191" i="74"/>
  <c r="Z39" i="73"/>
  <c r="Z37" i="73"/>
  <c r="Y35" i="73"/>
  <c r="M34" i="73"/>
  <c r="Z34" i="73" s="1"/>
  <c r="Y158" i="73"/>
  <c r="Z97" i="73"/>
  <c r="Y98" i="73"/>
  <c r="Z99" i="73"/>
  <c r="Y108" i="73"/>
  <c r="Y135" i="73"/>
  <c r="Y136" i="73"/>
  <c r="Y175" i="73"/>
  <c r="Y176" i="73"/>
  <c r="Y157" i="73"/>
  <c r="Z93" i="73"/>
  <c r="Y94" i="73"/>
  <c r="Z95" i="73"/>
  <c r="Y117" i="73"/>
  <c r="Y141" i="73"/>
  <c r="Y181" i="73"/>
  <c r="Z81" i="73"/>
  <c r="Z83" i="73"/>
  <c r="Y121" i="73"/>
  <c r="Y122" i="73"/>
  <c r="Y124" i="73"/>
  <c r="Y143" i="73"/>
  <c r="Y144" i="73"/>
  <c r="Y159" i="73"/>
  <c r="Y160" i="73"/>
  <c r="Z166" i="73"/>
  <c r="Y167" i="73"/>
  <c r="Y168" i="73"/>
  <c r="Y183" i="73"/>
  <c r="Y184" i="73"/>
  <c r="Y41" i="73"/>
  <c r="Y43" i="73"/>
  <c r="Y45" i="73"/>
  <c r="Y47" i="73"/>
  <c r="Y49" i="73"/>
  <c r="Y51" i="73"/>
  <c r="Y53" i="73"/>
  <c r="Y55" i="73"/>
  <c r="Y57" i="73"/>
  <c r="Y59" i="73"/>
  <c r="Y61" i="73"/>
  <c r="Y63" i="73"/>
  <c r="Y65" i="73"/>
  <c r="Y67" i="73"/>
  <c r="Y69" i="73"/>
  <c r="Y71" i="73"/>
  <c r="Y73" i="73"/>
  <c r="Y75" i="73"/>
  <c r="Z77" i="73"/>
  <c r="Y78" i="73"/>
  <c r="Z79" i="73"/>
  <c r="Y133" i="73"/>
  <c r="Y134" i="73"/>
  <c r="Y149" i="73"/>
  <c r="Y150" i="73"/>
  <c r="Y173" i="73"/>
  <c r="Y174" i="73"/>
  <c r="Y82" i="73"/>
  <c r="Y32" i="73"/>
  <c r="Y27" i="73"/>
  <c r="Z27" i="73"/>
  <c r="Y25" i="73"/>
  <c r="Z25" i="73"/>
  <c r="Z89" i="73"/>
  <c r="Z91" i="73"/>
  <c r="Z105" i="73"/>
  <c r="Y109" i="73"/>
  <c r="Y125" i="73"/>
  <c r="Y128" i="73"/>
  <c r="Y137" i="73"/>
  <c r="Y145" i="73"/>
  <c r="Y146" i="73"/>
  <c r="Y153" i="73"/>
  <c r="Y154" i="73"/>
  <c r="Y161" i="73"/>
  <c r="Y162" i="73"/>
  <c r="Y169" i="73"/>
  <c r="Y170" i="73"/>
  <c r="Y177" i="73"/>
  <c r="Y178" i="73"/>
  <c r="Y185" i="73"/>
  <c r="Y186" i="73"/>
  <c r="Z29" i="73"/>
  <c r="Y30" i="73"/>
  <c r="Y31" i="73"/>
  <c r="Z85" i="73"/>
  <c r="Y86" i="73"/>
  <c r="Z87" i="73"/>
  <c r="Z101" i="73"/>
  <c r="Y102" i="73"/>
  <c r="Z103" i="73"/>
  <c r="Z110" i="73"/>
  <c r="Z112" i="73"/>
  <c r="Y113" i="73"/>
  <c r="Y114" i="73"/>
  <c r="Y116" i="73"/>
  <c r="Z126" i="73"/>
  <c r="Y129" i="73"/>
  <c r="Y130" i="73"/>
  <c r="Y132" i="73"/>
  <c r="Z138" i="73"/>
  <c r="Y139" i="73"/>
  <c r="Y140" i="73"/>
  <c r="Y147" i="73"/>
  <c r="Y148" i="73"/>
  <c r="Y155" i="73"/>
  <c r="Y156" i="73"/>
  <c r="Y163" i="73"/>
  <c r="Y164" i="73"/>
  <c r="Y171" i="73"/>
  <c r="Y172" i="73"/>
  <c r="Y179" i="73"/>
  <c r="Y180" i="73"/>
  <c r="Y187" i="73"/>
  <c r="Y188" i="73"/>
  <c r="Y28" i="73"/>
  <c r="Y90" i="73"/>
  <c r="Y106" i="73"/>
  <c r="Y165" i="73"/>
  <c r="Y189" i="73"/>
  <c r="Y23" i="73"/>
  <c r="M6" i="73"/>
  <c r="M7" i="73"/>
  <c r="Y7" i="73" s="1"/>
  <c r="M8" i="73"/>
  <c r="Y8" i="73" s="1"/>
  <c r="M9" i="73"/>
  <c r="Y9" i="73" s="1"/>
  <c r="M10" i="73"/>
  <c r="Y10" i="73" s="1"/>
  <c r="M11" i="73"/>
  <c r="Y11" i="73" s="1"/>
  <c r="M12" i="73"/>
  <c r="Z12" i="73" s="1"/>
  <c r="Z15" i="73"/>
  <c r="Y15" i="73"/>
  <c r="Z16" i="73"/>
  <c r="Z18" i="73"/>
  <c r="Y18" i="73"/>
  <c r="Y19" i="73"/>
  <c r="Z20" i="73"/>
  <c r="Y20" i="73"/>
  <c r="Z21" i="73"/>
  <c r="Y21" i="73"/>
  <c r="Z22" i="73"/>
  <c r="Y22" i="73"/>
  <c r="AA191" i="73"/>
  <c r="Y13" i="73"/>
  <c r="Y36" i="73"/>
  <c r="Y40" i="73"/>
  <c r="Y44" i="73"/>
  <c r="Y48" i="73"/>
  <c r="Y52" i="73"/>
  <c r="Y56" i="73"/>
  <c r="Y60" i="73"/>
  <c r="Y64" i="73"/>
  <c r="Y68" i="73"/>
  <c r="Y72" i="73"/>
  <c r="Y76" i="73"/>
  <c r="Y84" i="73"/>
  <c r="Y92" i="73"/>
  <c r="Y100" i="73"/>
  <c r="Z111" i="73"/>
  <c r="Y111" i="73"/>
  <c r="Z119" i="73"/>
  <c r="Y119" i="73"/>
  <c r="Z127" i="73"/>
  <c r="Y127" i="73"/>
  <c r="Y38" i="73"/>
  <c r="Y42" i="73"/>
  <c r="Y46" i="73"/>
  <c r="Y50" i="73"/>
  <c r="Y54" i="73"/>
  <c r="Y58" i="73"/>
  <c r="Y62" i="73"/>
  <c r="Y66" i="73"/>
  <c r="Y70" i="73"/>
  <c r="Y74" i="73"/>
  <c r="Y80" i="73"/>
  <c r="Y88" i="73"/>
  <c r="Y96" i="73"/>
  <c r="Y104" i="73"/>
  <c r="Z107" i="73"/>
  <c r="Y107" i="73"/>
  <c r="Z115" i="73"/>
  <c r="Y115" i="73"/>
  <c r="Z123" i="73"/>
  <c r="Y123" i="73"/>
  <c r="Z131" i="73"/>
  <c r="Y131" i="73"/>
  <c r="Y17" i="73" l="1"/>
  <c r="Y14" i="73"/>
  <c r="Z10" i="73"/>
  <c r="Z11" i="73"/>
  <c r="Y34" i="73"/>
  <c r="M191" i="73"/>
  <c r="Z7" i="73"/>
  <c r="Z6" i="73"/>
  <c r="Z191" i="73" s="1"/>
  <c r="Y6" i="73"/>
  <c r="Y12" i="73"/>
  <c r="Y191" i="73" s="1"/>
  <c r="Z9" i="73"/>
  <c r="Z8" i="73"/>
  <c r="K22" i="71"/>
  <c r="J22" i="71"/>
  <c r="K20" i="71"/>
  <c r="J20" i="71"/>
  <c r="K19" i="71"/>
  <c r="J19" i="71"/>
  <c r="K18" i="72"/>
  <c r="J18" i="72"/>
  <c r="K11" i="72"/>
  <c r="J11" i="72"/>
  <c r="J7" i="72"/>
  <c r="K7" i="72"/>
  <c r="J20" i="72" l="1"/>
  <c r="K20" i="72"/>
  <c r="J21" i="72"/>
  <c r="K21" i="72"/>
  <c r="M21" i="72" s="1"/>
  <c r="J22" i="72"/>
  <c r="K22" i="72"/>
  <c r="K19" i="72"/>
  <c r="J19" i="72"/>
  <c r="M19" i="72" s="1"/>
  <c r="J13" i="72"/>
  <c r="K13" i="72"/>
  <c r="M13" i="72" s="1"/>
  <c r="Z13" i="72" s="1"/>
  <c r="J14" i="72"/>
  <c r="K14" i="72"/>
  <c r="J15" i="72"/>
  <c r="K15" i="72"/>
  <c r="J16" i="72"/>
  <c r="K16" i="72"/>
  <c r="J17" i="72"/>
  <c r="K17" i="72"/>
  <c r="K12" i="72"/>
  <c r="J12" i="72"/>
  <c r="M12" i="72" s="1"/>
  <c r="J9" i="72"/>
  <c r="K9" i="72"/>
  <c r="J10" i="72"/>
  <c r="K10" i="72"/>
  <c r="K8" i="72"/>
  <c r="J8" i="72"/>
  <c r="M8" i="72" s="1"/>
  <c r="M7" i="72"/>
  <c r="K17" i="67"/>
  <c r="J17" i="67"/>
  <c r="AA190" i="72"/>
  <c r="M190" i="72"/>
  <c r="L190" i="72"/>
  <c r="AA189" i="72"/>
  <c r="M189" i="72"/>
  <c r="L189" i="72"/>
  <c r="AA188" i="72"/>
  <c r="Z188" i="72"/>
  <c r="Y188" i="72"/>
  <c r="M188" i="72"/>
  <c r="L188" i="72"/>
  <c r="AA187" i="72"/>
  <c r="Y187" i="72"/>
  <c r="M187" i="72"/>
  <c r="Z187" i="72" s="1"/>
  <c r="L187" i="72"/>
  <c r="AA186" i="72"/>
  <c r="Z186" i="72"/>
  <c r="M186" i="72"/>
  <c r="Y186" i="72" s="1"/>
  <c r="L186" i="72"/>
  <c r="AA185" i="72"/>
  <c r="M185" i="72"/>
  <c r="Z185" i="72" s="1"/>
  <c r="L185" i="72"/>
  <c r="AA184" i="72"/>
  <c r="Z184" i="72"/>
  <c r="M184" i="72"/>
  <c r="Y184" i="72" s="1"/>
  <c r="L184" i="72"/>
  <c r="AA183" i="72"/>
  <c r="M183" i="72"/>
  <c r="L183" i="72"/>
  <c r="AA182" i="72"/>
  <c r="Z182" i="72"/>
  <c r="M182" i="72"/>
  <c r="Y182" i="72" s="1"/>
  <c r="L182" i="72"/>
  <c r="AA181" i="72"/>
  <c r="M181" i="72"/>
  <c r="Z181" i="72" s="1"/>
  <c r="L181" i="72"/>
  <c r="AA180" i="72"/>
  <c r="Z180" i="72"/>
  <c r="M180" i="72"/>
  <c r="Y180" i="72" s="1"/>
  <c r="L180" i="72"/>
  <c r="AA179" i="72"/>
  <c r="M179" i="72"/>
  <c r="L179" i="72"/>
  <c r="AA178" i="72"/>
  <c r="Z178" i="72"/>
  <c r="M178" i="72"/>
  <c r="Y178" i="72" s="1"/>
  <c r="L178" i="72"/>
  <c r="AA177" i="72"/>
  <c r="M177" i="72"/>
  <c r="Z177" i="72" s="1"/>
  <c r="L177" i="72"/>
  <c r="AA176" i="72"/>
  <c r="Z176" i="72"/>
  <c r="M176" i="72"/>
  <c r="Y176" i="72" s="1"/>
  <c r="L176" i="72"/>
  <c r="AA175" i="72"/>
  <c r="M175" i="72"/>
  <c r="L175" i="72"/>
  <c r="AA174" i="72"/>
  <c r="Z174" i="72"/>
  <c r="M174" i="72"/>
  <c r="Y174" i="72" s="1"/>
  <c r="L174" i="72"/>
  <c r="AA173" i="72"/>
  <c r="M173" i="72"/>
  <c r="L173" i="72"/>
  <c r="AA172" i="72"/>
  <c r="Z172" i="72"/>
  <c r="M172" i="72"/>
  <c r="Y172" i="72" s="1"/>
  <c r="L172" i="72"/>
  <c r="AA171" i="72"/>
  <c r="M171" i="72"/>
  <c r="L171" i="72"/>
  <c r="AA170" i="72"/>
  <c r="Z170" i="72"/>
  <c r="M170" i="72"/>
  <c r="Y170" i="72" s="1"/>
  <c r="L170" i="72"/>
  <c r="AA169" i="72"/>
  <c r="M169" i="72"/>
  <c r="L169" i="72"/>
  <c r="AA168" i="72"/>
  <c r="Z168" i="72"/>
  <c r="M168" i="72"/>
  <c r="Y168" i="72" s="1"/>
  <c r="L168" i="72"/>
  <c r="AA167" i="72"/>
  <c r="M167" i="72"/>
  <c r="L167" i="72"/>
  <c r="AA166" i="72"/>
  <c r="Z166" i="72"/>
  <c r="M166" i="72"/>
  <c r="Y166" i="72" s="1"/>
  <c r="L166" i="72"/>
  <c r="AA165" i="72"/>
  <c r="M165" i="72"/>
  <c r="L165" i="72"/>
  <c r="AA164" i="72"/>
  <c r="Z164" i="72"/>
  <c r="M164" i="72"/>
  <c r="Y164" i="72" s="1"/>
  <c r="L164" i="72"/>
  <c r="AA163" i="72"/>
  <c r="M163" i="72"/>
  <c r="L163" i="72"/>
  <c r="AA162" i="72"/>
  <c r="Z162" i="72"/>
  <c r="M162" i="72"/>
  <c r="Y162" i="72" s="1"/>
  <c r="L162" i="72"/>
  <c r="AA161" i="72"/>
  <c r="M161" i="72"/>
  <c r="L161" i="72"/>
  <c r="AA160" i="72"/>
  <c r="Z160" i="72"/>
  <c r="M160" i="72"/>
  <c r="Y160" i="72" s="1"/>
  <c r="L160" i="72"/>
  <c r="AA159" i="72"/>
  <c r="M159" i="72"/>
  <c r="L159" i="72"/>
  <c r="AA158" i="72"/>
  <c r="Z158" i="72"/>
  <c r="M158" i="72"/>
  <c r="Y158" i="72" s="1"/>
  <c r="L158" i="72"/>
  <c r="AA157" i="72"/>
  <c r="M157" i="72"/>
  <c r="L157" i="72"/>
  <c r="AA156" i="72"/>
  <c r="Z156" i="72"/>
  <c r="M156" i="72"/>
  <c r="Y156" i="72" s="1"/>
  <c r="L156" i="72"/>
  <c r="AA155" i="72"/>
  <c r="M155" i="72"/>
  <c r="L155" i="72"/>
  <c r="AA154" i="72"/>
  <c r="Z154" i="72"/>
  <c r="M154" i="72"/>
  <c r="Y154" i="72" s="1"/>
  <c r="L154" i="72"/>
  <c r="AA153" i="72"/>
  <c r="M153" i="72"/>
  <c r="Z153" i="72" s="1"/>
  <c r="L153" i="72"/>
  <c r="AA152" i="72"/>
  <c r="M152" i="72"/>
  <c r="Z152" i="72" s="1"/>
  <c r="L152" i="72"/>
  <c r="AA151" i="72"/>
  <c r="M151" i="72"/>
  <c r="L151" i="72"/>
  <c r="AA150" i="72"/>
  <c r="M150" i="72"/>
  <c r="Z150" i="72" s="1"/>
  <c r="L150" i="72"/>
  <c r="AA149" i="72"/>
  <c r="M149" i="72"/>
  <c r="Z149" i="72" s="1"/>
  <c r="L149" i="72"/>
  <c r="AA148" i="72"/>
  <c r="M148" i="72"/>
  <c r="L148" i="72"/>
  <c r="AA147" i="72"/>
  <c r="M147" i="72"/>
  <c r="L147" i="72"/>
  <c r="AA146" i="72"/>
  <c r="M146" i="72"/>
  <c r="L146" i="72"/>
  <c r="AA145" i="72"/>
  <c r="M145" i="72"/>
  <c r="L145" i="72"/>
  <c r="AA144" i="72"/>
  <c r="Z144" i="72"/>
  <c r="Y144" i="72"/>
  <c r="M144" i="72"/>
  <c r="L144" i="72"/>
  <c r="AA143" i="72"/>
  <c r="M143" i="72"/>
  <c r="L143" i="72"/>
  <c r="AA142" i="72"/>
  <c r="Z142" i="72"/>
  <c r="Y142" i="72"/>
  <c r="M142" i="72"/>
  <c r="L142" i="72"/>
  <c r="AA141" i="72"/>
  <c r="Y141" i="72"/>
  <c r="M141" i="72"/>
  <c r="Z141" i="72" s="1"/>
  <c r="L141" i="72"/>
  <c r="AA140" i="72"/>
  <c r="Z140" i="72"/>
  <c r="M140" i="72"/>
  <c r="Y140" i="72" s="1"/>
  <c r="L140" i="72"/>
  <c r="AA139" i="72"/>
  <c r="M139" i="72"/>
  <c r="L139" i="72"/>
  <c r="AA138" i="72"/>
  <c r="Z138" i="72"/>
  <c r="M138" i="72"/>
  <c r="Y138" i="72" s="1"/>
  <c r="L138" i="72"/>
  <c r="AA137" i="72"/>
  <c r="M137" i="72"/>
  <c r="Z137" i="72" s="1"/>
  <c r="L137" i="72"/>
  <c r="AA136" i="72"/>
  <c r="M136" i="72"/>
  <c r="Z136" i="72" s="1"/>
  <c r="L136" i="72"/>
  <c r="AA135" i="72"/>
  <c r="M135" i="72"/>
  <c r="L135" i="72"/>
  <c r="AA134" i="72"/>
  <c r="M134" i="72"/>
  <c r="Z134" i="72" s="1"/>
  <c r="L134" i="72"/>
  <c r="AA133" i="72"/>
  <c r="M133" i="72"/>
  <c r="Z133" i="72" s="1"/>
  <c r="L133" i="72"/>
  <c r="AA132" i="72"/>
  <c r="M132" i="72"/>
  <c r="L132" i="72"/>
  <c r="AA131" i="72"/>
  <c r="M131" i="72"/>
  <c r="L131" i="72"/>
  <c r="AA130" i="72"/>
  <c r="M130" i="72"/>
  <c r="L130" i="72"/>
  <c r="AA129" i="72"/>
  <c r="M129" i="72"/>
  <c r="L129" i="72"/>
  <c r="AA128" i="72"/>
  <c r="Z128" i="72"/>
  <c r="Y128" i="72"/>
  <c r="M128" i="72"/>
  <c r="L128" i="72"/>
  <c r="AA127" i="72"/>
  <c r="M127" i="72"/>
  <c r="L127" i="72"/>
  <c r="AA126" i="72"/>
  <c r="Z126" i="72"/>
  <c r="Y126" i="72"/>
  <c r="M126" i="72"/>
  <c r="L126" i="72"/>
  <c r="AA125" i="72"/>
  <c r="Y125" i="72"/>
  <c r="M125" i="72"/>
  <c r="Z125" i="72" s="1"/>
  <c r="L125" i="72"/>
  <c r="AA124" i="72"/>
  <c r="Z124" i="72"/>
  <c r="M124" i="72"/>
  <c r="Y124" i="72" s="1"/>
  <c r="L124" i="72"/>
  <c r="AA123" i="72"/>
  <c r="M123" i="72"/>
  <c r="L123" i="72"/>
  <c r="AA122" i="72"/>
  <c r="Z122" i="72"/>
  <c r="M122" i="72"/>
  <c r="Y122" i="72" s="1"/>
  <c r="L122" i="72"/>
  <c r="AA121" i="72"/>
  <c r="M121" i="72"/>
  <c r="Z121" i="72" s="1"/>
  <c r="L121" i="72"/>
  <c r="AA120" i="72"/>
  <c r="M120" i="72"/>
  <c r="Z120" i="72" s="1"/>
  <c r="L120" i="72"/>
  <c r="AA119" i="72"/>
  <c r="M119" i="72"/>
  <c r="L119" i="72"/>
  <c r="AA118" i="72"/>
  <c r="M118" i="72"/>
  <c r="Z118" i="72" s="1"/>
  <c r="L118" i="72"/>
  <c r="AA117" i="72"/>
  <c r="M117" i="72"/>
  <c r="Z117" i="72" s="1"/>
  <c r="L117" i="72"/>
  <c r="AA116" i="72"/>
  <c r="M116" i="72"/>
  <c r="L116" i="72"/>
  <c r="AA115" i="72"/>
  <c r="M115" i="72"/>
  <c r="L115" i="72"/>
  <c r="AA114" i="72"/>
  <c r="M114" i="72"/>
  <c r="L114" i="72"/>
  <c r="AA113" i="72"/>
  <c r="M113" i="72"/>
  <c r="L113" i="72"/>
  <c r="AA112" i="72"/>
  <c r="Z112" i="72"/>
  <c r="Y112" i="72"/>
  <c r="M112" i="72"/>
  <c r="L112" i="72"/>
  <c r="AA111" i="72"/>
  <c r="M111" i="72"/>
  <c r="L111" i="72"/>
  <c r="AA110" i="72"/>
  <c r="Z110" i="72"/>
  <c r="Y110" i="72"/>
  <c r="M110" i="72"/>
  <c r="L110" i="72"/>
  <c r="AA109" i="72"/>
  <c r="Y109" i="72"/>
  <c r="M109" i="72"/>
  <c r="Z109" i="72" s="1"/>
  <c r="L109" i="72"/>
  <c r="AA108" i="72"/>
  <c r="Z108" i="72"/>
  <c r="M108" i="72"/>
  <c r="Y108" i="72" s="1"/>
  <c r="L108" i="72"/>
  <c r="AA107" i="72"/>
  <c r="M107" i="72"/>
  <c r="L107" i="72"/>
  <c r="AA106" i="72"/>
  <c r="M106" i="72"/>
  <c r="Z106" i="72" s="1"/>
  <c r="L106" i="72"/>
  <c r="AA105" i="72"/>
  <c r="Z105" i="72"/>
  <c r="Y105" i="72"/>
  <c r="M105" i="72"/>
  <c r="L105" i="72"/>
  <c r="AA104" i="72"/>
  <c r="M104" i="72"/>
  <c r="Z104" i="72" s="1"/>
  <c r="L104" i="72"/>
  <c r="AA103" i="72"/>
  <c r="Z103" i="72"/>
  <c r="Y103" i="72"/>
  <c r="M103" i="72"/>
  <c r="L103" i="72"/>
  <c r="AA102" i="72"/>
  <c r="M102" i="72"/>
  <c r="Z102" i="72" s="1"/>
  <c r="L102" i="72"/>
  <c r="AA101" i="72"/>
  <c r="Z101" i="72"/>
  <c r="Y101" i="72"/>
  <c r="M101" i="72"/>
  <c r="L101" i="72"/>
  <c r="AA100" i="72"/>
  <c r="M100" i="72"/>
  <c r="Z100" i="72" s="1"/>
  <c r="L100" i="72"/>
  <c r="AA99" i="72"/>
  <c r="Z99" i="72"/>
  <c r="Y99" i="72"/>
  <c r="M99" i="72"/>
  <c r="L99" i="72"/>
  <c r="AA98" i="72"/>
  <c r="M98" i="72"/>
  <c r="Z98" i="72" s="1"/>
  <c r="L98" i="72"/>
  <c r="AA97" i="72"/>
  <c r="Z97" i="72"/>
  <c r="Y97" i="72"/>
  <c r="M97" i="72"/>
  <c r="L97" i="72"/>
  <c r="AA96" i="72"/>
  <c r="M96" i="72"/>
  <c r="Z96" i="72" s="1"/>
  <c r="L96" i="72"/>
  <c r="AA95" i="72"/>
  <c r="Z95" i="72"/>
  <c r="Y95" i="72"/>
  <c r="M95" i="72"/>
  <c r="L95" i="72"/>
  <c r="AA94" i="72"/>
  <c r="M94" i="72"/>
  <c r="Z94" i="72" s="1"/>
  <c r="L94" i="72"/>
  <c r="AA93" i="72"/>
  <c r="Z93" i="72"/>
  <c r="Y93" i="72"/>
  <c r="M93" i="72"/>
  <c r="L93" i="72"/>
  <c r="AA92" i="72"/>
  <c r="M92" i="72"/>
  <c r="Z92" i="72" s="1"/>
  <c r="L92" i="72"/>
  <c r="AA91" i="72"/>
  <c r="Z91" i="72"/>
  <c r="Y91" i="72"/>
  <c r="M91" i="72"/>
  <c r="L91" i="72"/>
  <c r="AA90" i="72"/>
  <c r="M90" i="72"/>
  <c r="Z90" i="72" s="1"/>
  <c r="L90" i="72"/>
  <c r="AA89" i="72"/>
  <c r="Z89" i="72"/>
  <c r="Y89" i="72"/>
  <c r="M89" i="72"/>
  <c r="L89" i="72"/>
  <c r="AA88" i="72"/>
  <c r="M88" i="72"/>
  <c r="Z88" i="72" s="1"/>
  <c r="L88" i="72"/>
  <c r="AA87" i="72"/>
  <c r="Z87" i="72"/>
  <c r="Y87" i="72"/>
  <c r="M87" i="72"/>
  <c r="L87" i="72"/>
  <c r="AA86" i="72"/>
  <c r="M86" i="72"/>
  <c r="Z86" i="72" s="1"/>
  <c r="L86" i="72"/>
  <c r="AA85" i="72"/>
  <c r="Z85" i="72"/>
  <c r="Y85" i="72"/>
  <c r="M85" i="72"/>
  <c r="L85" i="72"/>
  <c r="AA84" i="72"/>
  <c r="M84" i="72"/>
  <c r="Z84" i="72" s="1"/>
  <c r="L84" i="72"/>
  <c r="AA83" i="72"/>
  <c r="Z83" i="72"/>
  <c r="Y83" i="72"/>
  <c r="M83" i="72"/>
  <c r="L83" i="72"/>
  <c r="AA82" i="72"/>
  <c r="M82" i="72"/>
  <c r="Z82" i="72" s="1"/>
  <c r="L82" i="72"/>
  <c r="AA81" i="72"/>
  <c r="Z81" i="72"/>
  <c r="Y81" i="72"/>
  <c r="M81" i="72"/>
  <c r="L81" i="72"/>
  <c r="AA80" i="72"/>
  <c r="M80" i="72"/>
  <c r="Z80" i="72" s="1"/>
  <c r="L80" i="72"/>
  <c r="AA79" i="72"/>
  <c r="Z79" i="72"/>
  <c r="Y79" i="72"/>
  <c r="M79" i="72"/>
  <c r="L79" i="72"/>
  <c r="AA78" i="72"/>
  <c r="M78" i="72"/>
  <c r="Z78" i="72" s="1"/>
  <c r="L78" i="72"/>
  <c r="AA77" i="72"/>
  <c r="Z77" i="72"/>
  <c r="Y77" i="72"/>
  <c r="M77" i="72"/>
  <c r="L77" i="72"/>
  <c r="AA76" i="72"/>
  <c r="M76" i="72"/>
  <c r="Z76" i="72" s="1"/>
  <c r="L76" i="72"/>
  <c r="AA75" i="72"/>
  <c r="Z75" i="72"/>
  <c r="Y75" i="72"/>
  <c r="M75" i="72"/>
  <c r="L75" i="72"/>
  <c r="AA74" i="72"/>
  <c r="M74" i="72"/>
  <c r="Z74" i="72" s="1"/>
  <c r="L74" i="72"/>
  <c r="AA73" i="72"/>
  <c r="Z73" i="72"/>
  <c r="Y73" i="72"/>
  <c r="M73" i="72"/>
  <c r="L73" i="72"/>
  <c r="AA72" i="72"/>
  <c r="M72" i="72"/>
  <c r="Z72" i="72" s="1"/>
  <c r="L72" i="72"/>
  <c r="AA71" i="72"/>
  <c r="Z71" i="72"/>
  <c r="Y71" i="72"/>
  <c r="M71" i="72"/>
  <c r="L71" i="72"/>
  <c r="AA70" i="72"/>
  <c r="M70" i="72"/>
  <c r="Z70" i="72" s="1"/>
  <c r="L70" i="72"/>
  <c r="AA69" i="72"/>
  <c r="Z69" i="72"/>
  <c r="Y69" i="72"/>
  <c r="M69" i="72"/>
  <c r="L69" i="72"/>
  <c r="AA68" i="72"/>
  <c r="M68" i="72"/>
  <c r="Z68" i="72" s="1"/>
  <c r="L68" i="72"/>
  <c r="AA67" i="72"/>
  <c r="Z67" i="72"/>
  <c r="Y67" i="72"/>
  <c r="M67" i="72"/>
  <c r="L67" i="72"/>
  <c r="AA66" i="72"/>
  <c r="M66" i="72"/>
  <c r="Z66" i="72" s="1"/>
  <c r="L66" i="72"/>
  <c r="AA65" i="72"/>
  <c r="Z65" i="72"/>
  <c r="Y65" i="72"/>
  <c r="M65" i="72"/>
  <c r="L65" i="72"/>
  <c r="AA64" i="72"/>
  <c r="M64" i="72"/>
  <c r="Z64" i="72" s="1"/>
  <c r="L64" i="72"/>
  <c r="AA63" i="72"/>
  <c r="Z63" i="72"/>
  <c r="Y63" i="72"/>
  <c r="M63" i="72"/>
  <c r="L63" i="72"/>
  <c r="AA62" i="72"/>
  <c r="M62" i="72"/>
  <c r="Z62" i="72" s="1"/>
  <c r="L62" i="72"/>
  <c r="AA61" i="72"/>
  <c r="M61" i="72"/>
  <c r="Z61" i="72" s="1"/>
  <c r="L61" i="72"/>
  <c r="AA60" i="72"/>
  <c r="Z60" i="72"/>
  <c r="Y60" i="72"/>
  <c r="M60" i="72"/>
  <c r="L60" i="72"/>
  <c r="AA59" i="72"/>
  <c r="Y59" i="72"/>
  <c r="M59" i="72"/>
  <c r="Z59" i="72" s="1"/>
  <c r="L59" i="72"/>
  <c r="AA58" i="72"/>
  <c r="Z58" i="72"/>
  <c r="M58" i="72"/>
  <c r="Y58" i="72" s="1"/>
  <c r="L58" i="72"/>
  <c r="AA57" i="72"/>
  <c r="M57" i="72"/>
  <c r="Z57" i="72" s="1"/>
  <c r="L57" i="72"/>
  <c r="AA56" i="72"/>
  <c r="M56" i="72"/>
  <c r="L56" i="72"/>
  <c r="AA55" i="72"/>
  <c r="M55" i="72"/>
  <c r="L55" i="72"/>
  <c r="AA54" i="72"/>
  <c r="Y54" i="72"/>
  <c r="M54" i="72"/>
  <c r="Z54" i="72" s="1"/>
  <c r="L54" i="72"/>
  <c r="AA53" i="72"/>
  <c r="Y53" i="72"/>
  <c r="M53" i="72"/>
  <c r="Z53" i="72" s="1"/>
  <c r="L53" i="72"/>
  <c r="AA52" i="72"/>
  <c r="Z52" i="72"/>
  <c r="Y52" i="72"/>
  <c r="M52" i="72"/>
  <c r="L52" i="72"/>
  <c r="AA51" i="72"/>
  <c r="Y51" i="72"/>
  <c r="M51" i="72"/>
  <c r="Z51" i="72" s="1"/>
  <c r="L51" i="72"/>
  <c r="AA50" i="72"/>
  <c r="Z50" i="72"/>
  <c r="M50" i="72"/>
  <c r="Y50" i="72" s="1"/>
  <c r="L50" i="72"/>
  <c r="AA49" i="72"/>
  <c r="M49" i="72"/>
  <c r="Z49" i="72" s="1"/>
  <c r="L49" i="72"/>
  <c r="AA48" i="72"/>
  <c r="M48" i="72"/>
  <c r="L48" i="72"/>
  <c r="AA47" i="72"/>
  <c r="M47" i="72"/>
  <c r="L47" i="72"/>
  <c r="AA46" i="72"/>
  <c r="M46" i="72"/>
  <c r="Z46" i="72" s="1"/>
  <c r="L46" i="72"/>
  <c r="AA45" i="72"/>
  <c r="M45" i="72"/>
  <c r="Z45" i="72" s="1"/>
  <c r="L45" i="72"/>
  <c r="AA44" i="72"/>
  <c r="Z44" i="72"/>
  <c r="Y44" i="72"/>
  <c r="M44" i="72"/>
  <c r="L44" i="72"/>
  <c r="AA43" i="72"/>
  <c r="Y43" i="72"/>
  <c r="M43" i="72"/>
  <c r="Z43" i="72" s="1"/>
  <c r="L43" i="72"/>
  <c r="AA42" i="72"/>
  <c r="Z42" i="72"/>
  <c r="M42" i="72"/>
  <c r="Y42" i="72" s="1"/>
  <c r="L42" i="72"/>
  <c r="AA41" i="72"/>
  <c r="M41" i="72"/>
  <c r="Z41" i="72" s="1"/>
  <c r="L41" i="72"/>
  <c r="AA40" i="72"/>
  <c r="M40" i="72"/>
  <c r="L40" i="72"/>
  <c r="AA39" i="72"/>
  <c r="M39" i="72"/>
  <c r="L39" i="72"/>
  <c r="AA38" i="72"/>
  <c r="Y38" i="72"/>
  <c r="M38" i="72"/>
  <c r="Z38" i="72" s="1"/>
  <c r="L38" i="72"/>
  <c r="AA37" i="72"/>
  <c r="Y37" i="72"/>
  <c r="M37" i="72"/>
  <c r="Z37" i="72" s="1"/>
  <c r="L37" i="72"/>
  <c r="AA36" i="72"/>
  <c r="Z36" i="72"/>
  <c r="Y36" i="72"/>
  <c r="M36" i="72"/>
  <c r="L36" i="72"/>
  <c r="AA35" i="72"/>
  <c r="Y35" i="72"/>
  <c r="M35" i="72"/>
  <c r="Z35" i="72" s="1"/>
  <c r="L35" i="72"/>
  <c r="AA34" i="72"/>
  <c r="Z34" i="72"/>
  <c r="M34" i="72"/>
  <c r="Y34" i="72" s="1"/>
  <c r="L34" i="72"/>
  <c r="AA33" i="72"/>
  <c r="M33" i="72"/>
  <c r="Z33" i="72" s="1"/>
  <c r="L33" i="72"/>
  <c r="AA32" i="72"/>
  <c r="M32" i="72"/>
  <c r="L32" i="72"/>
  <c r="AA31" i="72"/>
  <c r="M31" i="72"/>
  <c r="L31" i="72"/>
  <c r="AA30" i="72"/>
  <c r="M30" i="72"/>
  <c r="Z30" i="72" s="1"/>
  <c r="L30" i="72"/>
  <c r="AA29" i="72"/>
  <c r="M29" i="72"/>
  <c r="Z29" i="72" s="1"/>
  <c r="L29" i="72"/>
  <c r="AA28" i="72"/>
  <c r="Z28" i="72"/>
  <c r="Y28" i="72"/>
  <c r="M28" i="72"/>
  <c r="L28" i="72"/>
  <c r="AA27" i="72"/>
  <c r="L27" i="72"/>
  <c r="M27" i="72"/>
  <c r="AA26" i="72"/>
  <c r="L26" i="72"/>
  <c r="M26" i="72"/>
  <c r="AA25" i="72"/>
  <c r="L25" i="72"/>
  <c r="M25" i="72"/>
  <c r="AA24" i="72"/>
  <c r="L24" i="72"/>
  <c r="M24" i="72"/>
  <c r="AA23" i="72"/>
  <c r="L23" i="72"/>
  <c r="M23" i="72"/>
  <c r="AA22" i="72"/>
  <c r="M22" i="72"/>
  <c r="Z22" i="72" s="1"/>
  <c r="L22" i="72"/>
  <c r="AA21" i="72"/>
  <c r="L21" i="72"/>
  <c r="AA20" i="72"/>
  <c r="M20" i="72"/>
  <c r="Z20" i="72" s="1"/>
  <c r="L20" i="72"/>
  <c r="AA19" i="72"/>
  <c r="L19" i="72"/>
  <c r="AA18" i="72"/>
  <c r="L18" i="72"/>
  <c r="M18" i="72"/>
  <c r="AA17" i="72"/>
  <c r="L17" i="72"/>
  <c r="M17" i="72"/>
  <c r="AA16" i="72"/>
  <c r="L16" i="72"/>
  <c r="AA15" i="72"/>
  <c r="L15" i="72"/>
  <c r="M15" i="72"/>
  <c r="AA14" i="72"/>
  <c r="L14" i="72"/>
  <c r="AA13" i="72"/>
  <c r="L13" i="72"/>
  <c r="AA12" i="72"/>
  <c r="Q12" i="72"/>
  <c r="U12" i="72" s="1"/>
  <c r="S14" i="72" s="1"/>
  <c r="L12" i="72"/>
  <c r="AA11" i="72"/>
  <c r="L11" i="72"/>
  <c r="M11" i="72"/>
  <c r="AA10" i="72"/>
  <c r="L10" i="72"/>
  <c r="M10" i="72"/>
  <c r="AA9" i="72"/>
  <c r="L9" i="72"/>
  <c r="M9" i="72"/>
  <c r="AA8" i="72"/>
  <c r="L8" i="72"/>
  <c r="AA7" i="72"/>
  <c r="L7" i="72"/>
  <c r="B7" i="72"/>
  <c r="B8" i="72" s="1"/>
  <c r="B9" i="72" s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4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B103" i="72" s="1"/>
  <c r="B104" i="72" s="1"/>
  <c r="B105" i="72" s="1"/>
  <c r="B106" i="72" s="1"/>
  <c r="B107" i="72" s="1"/>
  <c r="B108" i="72" s="1"/>
  <c r="B109" i="72" s="1"/>
  <c r="B110" i="72" s="1"/>
  <c r="B111" i="72" s="1"/>
  <c r="B112" i="72" s="1"/>
  <c r="B113" i="72" s="1"/>
  <c r="B114" i="72" s="1"/>
  <c r="B115" i="72" s="1"/>
  <c r="B116" i="72" s="1"/>
  <c r="B117" i="72" s="1"/>
  <c r="B118" i="72" s="1"/>
  <c r="B119" i="72" s="1"/>
  <c r="B120" i="72" s="1"/>
  <c r="B121" i="72" s="1"/>
  <c r="B122" i="72" s="1"/>
  <c r="B123" i="72" s="1"/>
  <c r="B124" i="72" s="1"/>
  <c r="B125" i="72" s="1"/>
  <c r="B126" i="72" s="1"/>
  <c r="B127" i="72" s="1"/>
  <c r="B128" i="72" s="1"/>
  <c r="B129" i="72" s="1"/>
  <c r="B130" i="72" s="1"/>
  <c r="B131" i="72" s="1"/>
  <c r="B132" i="72" s="1"/>
  <c r="B133" i="72" s="1"/>
  <c r="B134" i="72" s="1"/>
  <c r="B135" i="72" s="1"/>
  <c r="B136" i="72" s="1"/>
  <c r="B137" i="72" s="1"/>
  <c r="B138" i="72" s="1"/>
  <c r="B139" i="72" s="1"/>
  <c r="B140" i="72" s="1"/>
  <c r="B141" i="72" s="1"/>
  <c r="B142" i="72" s="1"/>
  <c r="B143" i="72" s="1"/>
  <c r="B144" i="72" s="1"/>
  <c r="B145" i="72" s="1"/>
  <c r="B146" i="72" s="1"/>
  <c r="B147" i="72" s="1"/>
  <c r="B148" i="72" s="1"/>
  <c r="B149" i="72" s="1"/>
  <c r="B150" i="72" s="1"/>
  <c r="B151" i="72" s="1"/>
  <c r="B152" i="72" s="1"/>
  <c r="B153" i="72" s="1"/>
  <c r="B154" i="72" s="1"/>
  <c r="B155" i="72" s="1"/>
  <c r="B156" i="72" s="1"/>
  <c r="B157" i="72" s="1"/>
  <c r="B158" i="72" s="1"/>
  <c r="B159" i="72" s="1"/>
  <c r="B160" i="72" s="1"/>
  <c r="B161" i="72" s="1"/>
  <c r="B162" i="72" s="1"/>
  <c r="B163" i="72" s="1"/>
  <c r="B164" i="72" s="1"/>
  <c r="B165" i="72" s="1"/>
  <c r="B166" i="72" s="1"/>
  <c r="B167" i="72" s="1"/>
  <c r="B168" i="72" s="1"/>
  <c r="B169" i="72" s="1"/>
  <c r="B170" i="72" s="1"/>
  <c r="B171" i="72" s="1"/>
  <c r="B172" i="72" s="1"/>
  <c r="B173" i="72" s="1"/>
  <c r="B174" i="72" s="1"/>
  <c r="B175" i="72" s="1"/>
  <c r="B176" i="72" s="1"/>
  <c r="B177" i="72" s="1"/>
  <c r="B178" i="72" s="1"/>
  <c r="B179" i="72" s="1"/>
  <c r="B180" i="72" s="1"/>
  <c r="B181" i="72" s="1"/>
  <c r="B182" i="72" s="1"/>
  <c r="B183" i="72" s="1"/>
  <c r="B184" i="72" s="1"/>
  <c r="B185" i="72" s="1"/>
  <c r="B186" i="72" s="1"/>
  <c r="B187" i="72" s="1"/>
  <c r="B188" i="72" s="1"/>
  <c r="B189" i="72" s="1"/>
  <c r="B190" i="72" s="1"/>
  <c r="AA6" i="72"/>
  <c r="L6" i="72"/>
  <c r="K6" i="72"/>
  <c r="J6" i="72"/>
  <c r="Z19" i="72" l="1"/>
  <c r="Y19" i="72"/>
  <c r="Z48" i="72"/>
  <c r="Y48" i="72"/>
  <c r="Z113" i="72"/>
  <c r="Y113" i="72"/>
  <c r="Z31" i="72"/>
  <c r="Y31" i="72"/>
  <c r="Z47" i="72"/>
  <c r="Y47" i="72"/>
  <c r="Z116" i="72"/>
  <c r="Y116" i="72"/>
  <c r="Z40" i="72"/>
  <c r="Y40" i="72"/>
  <c r="Z130" i="72"/>
  <c r="Y130" i="72"/>
  <c r="Z145" i="72"/>
  <c r="Y145" i="72"/>
  <c r="Z189" i="72"/>
  <c r="Y189" i="72"/>
  <c r="Z32" i="72"/>
  <c r="Y32" i="72"/>
  <c r="Z132" i="72"/>
  <c r="Y132" i="72"/>
  <c r="Z146" i="72"/>
  <c r="Y146" i="72"/>
  <c r="Y190" i="72"/>
  <c r="Z190" i="72"/>
  <c r="Y29" i="72"/>
  <c r="Y30" i="72"/>
  <c r="Y45" i="72"/>
  <c r="Y46" i="72"/>
  <c r="Z56" i="72"/>
  <c r="Y56" i="72"/>
  <c r="Y61" i="72"/>
  <c r="Z39" i="72"/>
  <c r="Y39" i="72"/>
  <c r="Z55" i="72"/>
  <c r="Y55" i="72"/>
  <c r="Z114" i="72"/>
  <c r="Y114" i="72"/>
  <c r="Z129" i="72"/>
  <c r="Y129" i="72"/>
  <c r="Z148" i="72"/>
  <c r="Y148" i="72"/>
  <c r="M16" i="72"/>
  <c r="M14" i="72"/>
  <c r="Z14" i="72" s="1"/>
  <c r="Y117" i="72"/>
  <c r="Y118" i="72"/>
  <c r="Y120" i="72"/>
  <c r="Y133" i="72"/>
  <c r="Y134" i="72"/>
  <c r="Y136" i="72"/>
  <c r="Y149" i="72"/>
  <c r="Y150" i="72"/>
  <c r="Y152" i="72"/>
  <c r="Y33" i="72"/>
  <c r="Y41" i="72"/>
  <c r="Y49" i="72"/>
  <c r="Y57" i="72"/>
  <c r="Y121" i="72"/>
  <c r="Y137" i="72"/>
  <c r="Y153" i="72"/>
  <c r="Y20" i="72"/>
  <c r="AA191" i="72"/>
  <c r="M6" i="72"/>
  <c r="Y22" i="72"/>
  <c r="Z7" i="72"/>
  <c r="Y7" i="72"/>
  <c r="Z10" i="72"/>
  <c r="Y10" i="72"/>
  <c r="Z12" i="72"/>
  <c r="Y12" i="72"/>
  <c r="Z15" i="72"/>
  <c r="Y15" i="72"/>
  <c r="Z17" i="72"/>
  <c r="Y17" i="72"/>
  <c r="Z18" i="72"/>
  <c r="Y18" i="72"/>
  <c r="Z8" i="72"/>
  <c r="Y8" i="72"/>
  <c r="Z9" i="72"/>
  <c r="Y9" i="72"/>
  <c r="Z11" i="72"/>
  <c r="Y11" i="72"/>
  <c r="Z16" i="72"/>
  <c r="Y16" i="72"/>
  <c r="Z21" i="72"/>
  <c r="Y21" i="72"/>
  <c r="Y23" i="72"/>
  <c r="Z23" i="72"/>
  <c r="Y24" i="72"/>
  <c r="Z24" i="72"/>
  <c r="Y25" i="72"/>
  <c r="Z25" i="72"/>
  <c r="Z26" i="72"/>
  <c r="Y26" i="72"/>
  <c r="Z27" i="72"/>
  <c r="Y27" i="72"/>
  <c r="Z123" i="72"/>
  <c r="Y123" i="72"/>
  <c r="Z131" i="72"/>
  <c r="Y131" i="72"/>
  <c r="Z139" i="72"/>
  <c r="Y139" i="72"/>
  <c r="Z147" i="72"/>
  <c r="Y147" i="72"/>
  <c r="Z155" i="72"/>
  <c r="Y155" i="72"/>
  <c r="Z157" i="72"/>
  <c r="Y157" i="72"/>
  <c r="Z159" i="72"/>
  <c r="Y159" i="72"/>
  <c r="Z161" i="72"/>
  <c r="Y161" i="72"/>
  <c r="Z163" i="72"/>
  <c r="Y163" i="72"/>
  <c r="Z165" i="72"/>
  <c r="Y165" i="72"/>
  <c r="Z167" i="72"/>
  <c r="Y167" i="72"/>
  <c r="Z169" i="72"/>
  <c r="Y169" i="72"/>
  <c r="Z171" i="72"/>
  <c r="Y171" i="72"/>
  <c r="Z173" i="72"/>
  <c r="Y173" i="72"/>
  <c r="Z175" i="72"/>
  <c r="Y175" i="72"/>
  <c r="Z179" i="72"/>
  <c r="Y179" i="72"/>
  <c r="Z183" i="72"/>
  <c r="Y183" i="72"/>
  <c r="Y13" i="72"/>
  <c r="Y62" i="72"/>
  <c r="Y66" i="72"/>
  <c r="Y70" i="72"/>
  <c r="Y74" i="72"/>
  <c r="Y78" i="72"/>
  <c r="Y82" i="72"/>
  <c r="Y86" i="72"/>
  <c r="Y90" i="72"/>
  <c r="Y94" i="72"/>
  <c r="Y98" i="72"/>
  <c r="Y102" i="72"/>
  <c r="Y106" i="72"/>
  <c r="Z115" i="72"/>
  <c r="Y115" i="72"/>
  <c r="Z111" i="72"/>
  <c r="Y111" i="72"/>
  <c r="Z119" i="72"/>
  <c r="Y119" i="72"/>
  <c r="Z127" i="72"/>
  <c r="Y127" i="72"/>
  <c r="Z135" i="72"/>
  <c r="Y135" i="72"/>
  <c r="Z143" i="72"/>
  <c r="Y143" i="72"/>
  <c r="Z151" i="72"/>
  <c r="Y151" i="72"/>
  <c r="Z107" i="72"/>
  <c r="Y107" i="72"/>
  <c r="Y14" i="72"/>
  <c r="Y64" i="72"/>
  <c r="Y68" i="72"/>
  <c r="Y72" i="72"/>
  <c r="Y76" i="72"/>
  <c r="Y80" i="72"/>
  <c r="Y84" i="72"/>
  <c r="Y88" i="72"/>
  <c r="Y92" i="72"/>
  <c r="Y96" i="72"/>
  <c r="Y100" i="72"/>
  <c r="Y104" i="72"/>
  <c r="Y177" i="72"/>
  <c r="Y181" i="72"/>
  <c r="Y185" i="72"/>
  <c r="K18" i="57"/>
  <c r="J35" i="52"/>
  <c r="K35" i="52"/>
  <c r="K22" i="52"/>
  <c r="J22" i="52"/>
  <c r="K6" i="54"/>
  <c r="J6" i="54"/>
  <c r="K14" i="56"/>
  <c r="J10" i="56"/>
  <c r="K10" i="56"/>
  <c r="J8" i="56"/>
  <c r="K8" i="56"/>
  <c r="K6" i="56"/>
  <c r="J6" i="56"/>
  <c r="J14" i="56"/>
  <c r="K15" i="57"/>
  <c r="J15" i="57"/>
  <c r="J18" i="57"/>
  <c r="K11" i="57"/>
  <c r="K12" i="57"/>
  <c r="J12" i="57"/>
  <c r="J11" i="57"/>
  <c r="K10" i="57"/>
  <c r="J10" i="57"/>
  <c r="J15" i="58"/>
  <c r="K15" i="58"/>
  <c r="J16" i="58"/>
  <c r="K16" i="58"/>
  <c r="J14" i="58"/>
  <c r="K14" i="58"/>
  <c r="J13" i="58"/>
  <c r="K13" i="58"/>
  <c r="J10" i="58"/>
  <c r="K10" i="58"/>
  <c r="J11" i="58"/>
  <c r="K11" i="58"/>
  <c r="J12" i="58"/>
  <c r="K12" i="58"/>
  <c r="K9" i="58"/>
  <c r="J9" i="58"/>
  <c r="J24" i="59"/>
  <c r="K10" i="59"/>
  <c r="J10" i="59"/>
  <c r="J7" i="59"/>
  <c r="K7" i="59"/>
  <c r="K14" i="60"/>
  <c r="J14" i="60"/>
  <c r="K11" i="60"/>
  <c r="J11" i="60"/>
  <c r="J7" i="60"/>
  <c r="K7" i="60"/>
  <c r="J9" i="61"/>
  <c r="K9" i="61"/>
  <c r="J8" i="71"/>
  <c r="K8" i="71"/>
  <c r="M191" i="72" l="1"/>
  <c r="Z6" i="72"/>
  <c r="Z191" i="72" s="1"/>
  <c r="Y6" i="72"/>
  <c r="Y191" i="72" s="1"/>
  <c r="J24" i="71"/>
  <c r="K24" i="71"/>
  <c r="J25" i="71"/>
  <c r="K25" i="71"/>
  <c r="J26" i="71"/>
  <c r="K26" i="71"/>
  <c r="J27" i="71"/>
  <c r="K27" i="71"/>
  <c r="K23" i="71"/>
  <c r="J23" i="71"/>
  <c r="K21" i="71"/>
  <c r="J21" i="71"/>
  <c r="J10" i="71" l="1"/>
  <c r="K10" i="71"/>
  <c r="J11" i="71"/>
  <c r="K11" i="71"/>
  <c r="M11" i="71" s="1"/>
  <c r="Z11" i="71" s="1"/>
  <c r="J12" i="71"/>
  <c r="K12" i="71"/>
  <c r="J13" i="71"/>
  <c r="K13" i="71"/>
  <c r="M13" i="71" s="1"/>
  <c r="Z13" i="71" s="1"/>
  <c r="J14" i="71"/>
  <c r="K14" i="71"/>
  <c r="J15" i="71"/>
  <c r="K15" i="71"/>
  <c r="M15" i="71" s="1"/>
  <c r="Z15" i="71" s="1"/>
  <c r="J16" i="71"/>
  <c r="K16" i="71"/>
  <c r="J17" i="71"/>
  <c r="K17" i="71"/>
  <c r="J18" i="71"/>
  <c r="K18" i="71"/>
  <c r="K9" i="71"/>
  <c r="J9" i="71"/>
  <c r="M9" i="71" s="1"/>
  <c r="Z9" i="71" s="1"/>
  <c r="J7" i="71"/>
  <c r="K7" i="71"/>
  <c r="K6" i="71"/>
  <c r="J6" i="71"/>
  <c r="M6" i="71" s="1"/>
  <c r="AA190" i="71"/>
  <c r="M190" i="71"/>
  <c r="L190" i="71"/>
  <c r="AA189" i="71"/>
  <c r="M189" i="71"/>
  <c r="Y189" i="71" s="1"/>
  <c r="L189" i="71"/>
  <c r="AA188" i="71"/>
  <c r="M188" i="71"/>
  <c r="L188" i="71"/>
  <c r="AA187" i="71"/>
  <c r="M187" i="71"/>
  <c r="Y187" i="71" s="1"/>
  <c r="L187" i="71"/>
  <c r="AA186" i="71"/>
  <c r="M186" i="71"/>
  <c r="L186" i="71"/>
  <c r="AA185" i="71"/>
  <c r="M185" i="71"/>
  <c r="Y185" i="71" s="1"/>
  <c r="L185" i="71"/>
  <c r="AA184" i="71"/>
  <c r="M184" i="71"/>
  <c r="L184" i="71"/>
  <c r="AA183" i="71"/>
  <c r="M183" i="71"/>
  <c r="Y183" i="71" s="1"/>
  <c r="L183" i="71"/>
  <c r="AA182" i="71"/>
  <c r="M182" i="71"/>
  <c r="L182" i="71"/>
  <c r="AA181" i="71"/>
  <c r="M181" i="71"/>
  <c r="Y181" i="71" s="1"/>
  <c r="L181" i="71"/>
  <c r="AA180" i="71"/>
  <c r="M180" i="71"/>
  <c r="L180" i="71"/>
  <c r="AA179" i="71"/>
  <c r="M179" i="71"/>
  <c r="Y179" i="71" s="1"/>
  <c r="L179" i="71"/>
  <c r="AA178" i="71"/>
  <c r="M178" i="71"/>
  <c r="L178" i="71"/>
  <c r="AA177" i="71"/>
  <c r="M177" i="71"/>
  <c r="Y177" i="71" s="1"/>
  <c r="L177" i="71"/>
  <c r="AA176" i="71"/>
  <c r="M176" i="71"/>
  <c r="Z176" i="71" s="1"/>
  <c r="L176" i="71"/>
  <c r="AA175" i="71"/>
  <c r="M175" i="71"/>
  <c r="Y175" i="71" s="1"/>
  <c r="L175" i="71"/>
  <c r="AA174" i="71"/>
  <c r="M174" i="71"/>
  <c r="Z174" i="71" s="1"/>
  <c r="L174" i="71"/>
  <c r="AA173" i="71"/>
  <c r="M173" i="71"/>
  <c r="Y173" i="71" s="1"/>
  <c r="L173" i="71"/>
  <c r="AA172" i="71"/>
  <c r="M172" i="71"/>
  <c r="Z172" i="71" s="1"/>
  <c r="L172" i="71"/>
  <c r="AA171" i="71"/>
  <c r="M171" i="71"/>
  <c r="Y171" i="71" s="1"/>
  <c r="L171" i="71"/>
  <c r="AA170" i="71"/>
  <c r="M170" i="71"/>
  <c r="L170" i="71"/>
  <c r="AA169" i="71"/>
  <c r="M169" i="71"/>
  <c r="Y169" i="71" s="1"/>
  <c r="L169" i="71"/>
  <c r="AA168" i="71"/>
  <c r="M168" i="71"/>
  <c r="Z168" i="71" s="1"/>
  <c r="L168" i="71"/>
  <c r="AA167" i="71"/>
  <c r="M167" i="71"/>
  <c r="Y167" i="71" s="1"/>
  <c r="L167" i="71"/>
  <c r="AA166" i="71"/>
  <c r="M166" i="71"/>
  <c r="Z166" i="71" s="1"/>
  <c r="L166" i="71"/>
  <c r="AA165" i="71"/>
  <c r="M165" i="71"/>
  <c r="Y165" i="71" s="1"/>
  <c r="L165" i="71"/>
  <c r="AA164" i="71"/>
  <c r="M164" i="71"/>
  <c r="Z164" i="71" s="1"/>
  <c r="L164" i="71"/>
  <c r="AA163" i="71"/>
  <c r="M163" i="71"/>
  <c r="Y163" i="71" s="1"/>
  <c r="L163" i="71"/>
  <c r="AA162" i="71"/>
  <c r="M162" i="71"/>
  <c r="L162" i="71"/>
  <c r="AA161" i="71"/>
  <c r="M161" i="71"/>
  <c r="Y161" i="71" s="1"/>
  <c r="L161" i="71"/>
  <c r="AA160" i="71"/>
  <c r="M160" i="71"/>
  <c r="Z160" i="71" s="1"/>
  <c r="L160" i="71"/>
  <c r="AA159" i="71"/>
  <c r="M159" i="71"/>
  <c r="Y159" i="71" s="1"/>
  <c r="L159" i="71"/>
  <c r="AA158" i="71"/>
  <c r="M158" i="71"/>
  <c r="Z158" i="71" s="1"/>
  <c r="L158" i="71"/>
  <c r="AA157" i="71"/>
  <c r="M157" i="71"/>
  <c r="Y157" i="71" s="1"/>
  <c r="L157" i="71"/>
  <c r="AA156" i="71"/>
  <c r="M156" i="71"/>
  <c r="Z156" i="71" s="1"/>
  <c r="L156" i="71"/>
  <c r="AA155" i="71"/>
  <c r="Z155" i="71"/>
  <c r="M155" i="71"/>
  <c r="Y155" i="71" s="1"/>
  <c r="L155" i="71"/>
  <c r="AA154" i="71"/>
  <c r="M154" i="71"/>
  <c r="L154" i="71"/>
  <c r="AA153" i="71"/>
  <c r="M153" i="71"/>
  <c r="Y153" i="71" s="1"/>
  <c r="L153" i="71"/>
  <c r="AA152" i="71"/>
  <c r="M152" i="71"/>
  <c r="Z152" i="71" s="1"/>
  <c r="L152" i="71"/>
  <c r="AA151" i="71"/>
  <c r="M151" i="71"/>
  <c r="Y151" i="71" s="1"/>
  <c r="L151" i="71"/>
  <c r="AA150" i="71"/>
  <c r="M150" i="71"/>
  <c r="Z150" i="71" s="1"/>
  <c r="L150" i="71"/>
  <c r="AA149" i="71"/>
  <c r="M149" i="71"/>
  <c r="Y149" i="71" s="1"/>
  <c r="L149" i="71"/>
  <c r="AA148" i="71"/>
  <c r="M148" i="71"/>
  <c r="Z148" i="71" s="1"/>
  <c r="L148" i="71"/>
  <c r="AA147" i="71"/>
  <c r="M147" i="71"/>
  <c r="Y147" i="71" s="1"/>
  <c r="L147" i="71"/>
  <c r="AA146" i="71"/>
  <c r="M146" i="71"/>
  <c r="L146" i="71"/>
  <c r="AA145" i="71"/>
  <c r="M145" i="71"/>
  <c r="Y145" i="71" s="1"/>
  <c r="L145" i="71"/>
  <c r="AA144" i="71"/>
  <c r="M144" i="71"/>
  <c r="Z144" i="71" s="1"/>
  <c r="L144" i="71"/>
  <c r="AA143" i="71"/>
  <c r="M143" i="71"/>
  <c r="Y143" i="71" s="1"/>
  <c r="L143" i="71"/>
  <c r="AA142" i="71"/>
  <c r="M142" i="71"/>
  <c r="L142" i="71"/>
  <c r="AA141" i="71"/>
  <c r="M141" i="71"/>
  <c r="Y141" i="71" s="1"/>
  <c r="L141" i="71"/>
  <c r="AA140" i="71"/>
  <c r="M140" i="71"/>
  <c r="Y140" i="71" s="1"/>
  <c r="L140" i="71"/>
  <c r="AA139" i="71"/>
  <c r="M139" i="71"/>
  <c r="L139" i="71"/>
  <c r="AA138" i="71"/>
  <c r="M138" i="71"/>
  <c r="Z138" i="71" s="1"/>
  <c r="L138" i="71"/>
  <c r="AA137" i="71"/>
  <c r="M137" i="71"/>
  <c r="Y137" i="71" s="1"/>
  <c r="L137" i="71"/>
  <c r="AA136" i="71"/>
  <c r="M136" i="71"/>
  <c r="Z136" i="71" s="1"/>
  <c r="L136" i="71"/>
  <c r="AA135" i="71"/>
  <c r="M135" i="71"/>
  <c r="Y135" i="71" s="1"/>
  <c r="L135" i="71"/>
  <c r="AA134" i="71"/>
  <c r="M134" i="71"/>
  <c r="L134" i="71"/>
  <c r="AA133" i="71"/>
  <c r="M133" i="71"/>
  <c r="Y133" i="71" s="1"/>
  <c r="L133" i="71"/>
  <c r="AA132" i="71"/>
  <c r="M132" i="71"/>
  <c r="Y132" i="71" s="1"/>
  <c r="L132" i="71"/>
  <c r="AA131" i="71"/>
  <c r="M131" i="71"/>
  <c r="L131" i="71"/>
  <c r="AA130" i="71"/>
  <c r="M130" i="71"/>
  <c r="Z130" i="71" s="1"/>
  <c r="L130" i="71"/>
  <c r="AA129" i="71"/>
  <c r="M129" i="71"/>
  <c r="Y129" i="71" s="1"/>
  <c r="L129" i="71"/>
  <c r="AA128" i="71"/>
  <c r="M128" i="71"/>
  <c r="Z128" i="71" s="1"/>
  <c r="L128" i="71"/>
  <c r="AA127" i="71"/>
  <c r="M127" i="71"/>
  <c r="Y127" i="71" s="1"/>
  <c r="L127" i="71"/>
  <c r="AA126" i="71"/>
  <c r="M126" i="71"/>
  <c r="L126" i="71"/>
  <c r="AA125" i="71"/>
  <c r="M125" i="71"/>
  <c r="Y125" i="71" s="1"/>
  <c r="L125" i="71"/>
  <c r="AA124" i="71"/>
  <c r="M124" i="71"/>
  <c r="Y124" i="71" s="1"/>
  <c r="L124" i="71"/>
  <c r="AA123" i="71"/>
  <c r="M123" i="71"/>
  <c r="L123" i="71"/>
  <c r="AA122" i="71"/>
  <c r="M122" i="71"/>
  <c r="Z122" i="71" s="1"/>
  <c r="L122" i="71"/>
  <c r="AA121" i="71"/>
  <c r="M121" i="71"/>
  <c r="Y121" i="71" s="1"/>
  <c r="L121" i="71"/>
  <c r="AA120" i="71"/>
  <c r="M120" i="71"/>
  <c r="Z120" i="71" s="1"/>
  <c r="L120" i="71"/>
  <c r="AA119" i="71"/>
  <c r="M119" i="71"/>
  <c r="Y119" i="71" s="1"/>
  <c r="L119" i="71"/>
  <c r="AA118" i="71"/>
  <c r="M118" i="71"/>
  <c r="L118" i="71"/>
  <c r="AA117" i="71"/>
  <c r="M117" i="71"/>
  <c r="Y117" i="71" s="1"/>
  <c r="L117" i="71"/>
  <c r="AA116" i="71"/>
  <c r="M116" i="71"/>
  <c r="Y116" i="71" s="1"/>
  <c r="L116" i="71"/>
  <c r="AA115" i="71"/>
  <c r="M115" i="71"/>
  <c r="L115" i="71"/>
  <c r="AA114" i="71"/>
  <c r="M114" i="71"/>
  <c r="Z114" i="71" s="1"/>
  <c r="L114" i="71"/>
  <c r="AA113" i="71"/>
  <c r="M113" i="71"/>
  <c r="Y113" i="71" s="1"/>
  <c r="L113" i="71"/>
  <c r="AA112" i="71"/>
  <c r="M112" i="71"/>
  <c r="Z112" i="71" s="1"/>
  <c r="L112" i="71"/>
  <c r="AA111" i="71"/>
  <c r="M111" i="71"/>
  <c r="Y111" i="71" s="1"/>
  <c r="L111" i="71"/>
  <c r="AA110" i="71"/>
  <c r="M110" i="71"/>
  <c r="L110" i="71"/>
  <c r="AA109" i="71"/>
  <c r="M109" i="71"/>
  <c r="Y109" i="71" s="1"/>
  <c r="L109" i="71"/>
  <c r="AA108" i="71"/>
  <c r="M108" i="71"/>
  <c r="Y108" i="71" s="1"/>
  <c r="L108" i="71"/>
  <c r="AA107" i="71"/>
  <c r="M107" i="71"/>
  <c r="L107" i="71"/>
  <c r="AA106" i="71"/>
  <c r="M106" i="71"/>
  <c r="Z106" i="71" s="1"/>
  <c r="L106" i="71"/>
  <c r="AA105" i="71"/>
  <c r="M105" i="71"/>
  <c r="Y105" i="71" s="1"/>
  <c r="L105" i="71"/>
  <c r="AA104" i="71"/>
  <c r="M104" i="71"/>
  <c r="Z104" i="71" s="1"/>
  <c r="L104" i="71"/>
  <c r="AA103" i="71"/>
  <c r="M103" i="71"/>
  <c r="Y103" i="71" s="1"/>
  <c r="L103" i="71"/>
  <c r="AA102" i="71"/>
  <c r="M102" i="71"/>
  <c r="L102" i="71"/>
  <c r="AA101" i="71"/>
  <c r="M101" i="71"/>
  <c r="Y101" i="71" s="1"/>
  <c r="L101" i="71"/>
  <c r="AA100" i="71"/>
  <c r="M100" i="71"/>
  <c r="Y100" i="71" s="1"/>
  <c r="L100" i="71"/>
  <c r="AA99" i="71"/>
  <c r="M99" i="71"/>
  <c r="L99" i="71"/>
  <c r="AA98" i="71"/>
  <c r="M98" i="71"/>
  <c r="Z98" i="71" s="1"/>
  <c r="L98" i="71"/>
  <c r="AA97" i="71"/>
  <c r="M97" i="71"/>
  <c r="Y97" i="71" s="1"/>
  <c r="L97" i="71"/>
  <c r="AA96" i="71"/>
  <c r="M96" i="71"/>
  <c r="Z96" i="71" s="1"/>
  <c r="L96" i="71"/>
  <c r="AA95" i="71"/>
  <c r="M95" i="71"/>
  <c r="Y95" i="71" s="1"/>
  <c r="L95" i="71"/>
  <c r="AA94" i="71"/>
  <c r="M94" i="71"/>
  <c r="L94" i="71"/>
  <c r="AA93" i="71"/>
  <c r="M93" i="71"/>
  <c r="Y93" i="71" s="1"/>
  <c r="L93" i="71"/>
  <c r="AA92" i="71"/>
  <c r="M92" i="71"/>
  <c r="Y92" i="71" s="1"/>
  <c r="L92" i="71"/>
  <c r="AA91" i="71"/>
  <c r="M91" i="71"/>
  <c r="L91" i="71"/>
  <c r="AA90" i="71"/>
  <c r="M90" i="71"/>
  <c r="Z90" i="71" s="1"/>
  <c r="L90" i="71"/>
  <c r="AA89" i="71"/>
  <c r="M89" i="71"/>
  <c r="Y89" i="71" s="1"/>
  <c r="L89" i="71"/>
  <c r="AA88" i="71"/>
  <c r="M88" i="71"/>
  <c r="Z88" i="71" s="1"/>
  <c r="L88" i="71"/>
  <c r="AA87" i="71"/>
  <c r="M87" i="71"/>
  <c r="Y87" i="71" s="1"/>
  <c r="L87" i="71"/>
  <c r="AA86" i="71"/>
  <c r="M86" i="71"/>
  <c r="L86" i="71"/>
  <c r="AA85" i="71"/>
  <c r="M85" i="71"/>
  <c r="Y85" i="71" s="1"/>
  <c r="L85" i="71"/>
  <c r="AA84" i="71"/>
  <c r="M84" i="71"/>
  <c r="Y84" i="71" s="1"/>
  <c r="L84" i="71"/>
  <c r="AA83" i="71"/>
  <c r="M83" i="71"/>
  <c r="L83" i="71"/>
  <c r="AA82" i="71"/>
  <c r="M82" i="71"/>
  <c r="Z82" i="71" s="1"/>
  <c r="L82" i="71"/>
  <c r="AA81" i="71"/>
  <c r="M81" i="71"/>
  <c r="Y81" i="71" s="1"/>
  <c r="L81" i="71"/>
  <c r="AA80" i="71"/>
  <c r="M80" i="71"/>
  <c r="Z80" i="71" s="1"/>
  <c r="L80" i="71"/>
  <c r="AA79" i="71"/>
  <c r="M79" i="71"/>
  <c r="Y79" i="71" s="1"/>
  <c r="L79" i="71"/>
  <c r="AA78" i="71"/>
  <c r="M78" i="71"/>
  <c r="L78" i="71"/>
  <c r="AA77" i="71"/>
  <c r="M77" i="71"/>
  <c r="Y77" i="71" s="1"/>
  <c r="L77" i="71"/>
  <c r="AA76" i="71"/>
  <c r="M76" i="71"/>
  <c r="Y76" i="71" s="1"/>
  <c r="L76" i="71"/>
  <c r="AA75" i="71"/>
  <c r="M75" i="71"/>
  <c r="L75" i="71"/>
  <c r="AA74" i="71"/>
  <c r="Z74" i="71"/>
  <c r="M74" i="71"/>
  <c r="Y74" i="71" s="1"/>
  <c r="L74" i="71"/>
  <c r="AA73" i="71"/>
  <c r="M73" i="71"/>
  <c r="Y73" i="71" s="1"/>
  <c r="L73" i="71"/>
  <c r="AA72" i="71"/>
  <c r="M72" i="71"/>
  <c r="Z72" i="71" s="1"/>
  <c r="L72" i="71"/>
  <c r="AA71" i="71"/>
  <c r="M71" i="71"/>
  <c r="Y71" i="71" s="1"/>
  <c r="L71" i="71"/>
  <c r="AA70" i="71"/>
  <c r="M70" i="71"/>
  <c r="L70" i="71"/>
  <c r="AA69" i="71"/>
  <c r="M69" i="71"/>
  <c r="Y69" i="71" s="1"/>
  <c r="L69" i="71"/>
  <c r="AA68" i="71"/>
  <c r="M68" i="71"/>
  <c r="Y68" i="71" s="1"/>
  <c r="L68" i="71"/>
  <c r="AA67" i="71"/>
  <c r="M67" i="71"/>
  <c r="L67" i="71"/>
  <c r="AA66" i="71"/>
  <c r="M66" i="71"/>
  <c r="Z66" i="71" s="1"/>
  <c r="L66" i="71"/>
  <c r="AA65" i="71"/>
  <c r="M65" i="71"/>
  <c r="Y65" i="71" s="1"/>
  <c r="L65" i="71"/>
  <c r="AA64" i="71"/>
  <c r="M64" i="71"/>
  <c r="Z64" i="71" s="1"/>
  <c r="L64" i="71"/>
  <c r="AA63" i="71"/>
  <c r="M63" i="71"/>
  <c r="Y63" i="71" s="1"/>
  <c r="L63" i="71"/>
  <c r="AA62" i="71"/>
  <c r="M62" i="71"/>
  <c r="L62" i="71"/>
  <c r="AA61" i="71"/>
  <c r="M61" i="71"/>
  <c r="Y61" i="71" s="1"/>
  <c r="L61" i="71"/>
  <c r="AA60" i="71"/>
  <c r="M60" i="71"/>
  <c r="Y60" i="71" s="1"/>
  <c r="L60" i="71"/>
  <c r="AA59" i="71"/>
  <c r="M59" i="71"/>
  <c r="L59" i="71"/>
  <c r="AA58" i="71"/>
  <c r="M58" i="71"/>
  <c r="Y58" i="71" s="1"/>
  <c r="L58" i="71"/>
  <c r="AA57" i="71"/>
  <c r="M57" i="71"/>
  <c r="Y57" i="71" s="1"/>
  <c r="L57" i="71"/>
  <c r="AA56" i="71"/>
  <c r="M56" i="71"/>
  <c r="Z56" i="71" s="1"/>
  <c r="L56" i="71"/>
  <c r="AA55" i="71"/>
  <c r="M55" i="71"/>
  <c r="Y55" i="71" s="1"/>
  <c r="L55" i="71"/>
  <c r="AA54" i="71"/>
  <c r="M54" i="71"/>
  <c r="L54" i="71"/>
  <c r="AA53" i="71"/>
  <c r="M53" i="71"/>
  <c r="Y53" i="71" s="1"/>
  <c r="L53" i="71"/>
  <c r="AA52" i="71"/>
  <c r="M52" i="71"/>
  <c r="Y52" i="71" s="1"/>
  <c r="L52" i="71"/>
  <c r="AA51" i="71"/>
  <c r="M51" i="71"/>
  <c r="L51" i="71"/>
  <c r="AA50" i="71"/>
  <c r="M50" i="71"/>
  <c r="Z50" i="71" s="1"/>
  <c r="L50" i="71"/>
  <c r="AA49" i="71"/>
  <c r="M49" i="71"/>
  <c r="Y49" i="71" s="1"/>
  <c r="L49" i="71"/>
  <c r="AA48" i="71"/>
  <c r="M48" i="71"/>
  <c r="Z48" i="71" s="1"/>
  <c r="L48" i="71"/>
  <c r="AA47" i="71"/>
  <c r="M47" i="71"/>
  <c r="Y47" i="71" s="1"/>
  <c r="L47" i="71"/>
  <c r="AA46" i="71"/>
  <c r="M46" i="71"/>
  <c r="L46" i="71"/>
  <c r="AA45" i="71"/>
  <c r="M45" i="71"/>
  <c r="Y45" i="71" s="1"/>
  <c r="L45" i="71"/>
  <c r="AA44" i="71"/>
  <c r="M44" i="71"/>
  <c r="Y44" i="71" s="1"/>
  <c r="L44" i="71"/>
  <c r="AA43" i="71"/>
  <c r="M43" i="71"/>
  <c r="L43" i="71"/>
  <c r="AA42" i="71"/>
  <c r="M42" i="71"/>
  <c r="Y42" i="71" s="1"/>
  <c r="L42" i="71"/>
  <c r="AA41" i="71"/>
  <c r="M41" i="71"/>
  <c r="Y41" i="71" s="1"/>
  <c r="L41" i="71"/>
  <c r="AA40" i="71"/>
  <c r="M40" i="71"/>
  <c r="Z40" i="71" s="1"/>
  <c r="L40" i="71"/>
  <c r="AA39" i="71"/>
  <c r="M39" i="71"/>
  <c r="Y39" i="71" s="1"/>
  <c r="L39" i="71"/>
  <c r="AA38" i="71"/>
  <c r="M38" i="71"/>
  <c r="L38" i="71"/>
  <c r="AA37" i="71"/>
  <c r="M37" i="71"/>
  <c r="Y37" i="71" s="1"/>
  <c r="L37" i="71"/>
  <c r="AA36" i="71"/>
  <c r="Z36" i="71"/>
  <c r="M36" i="71"/>
  <c r="Y36" i="71" s="1"/>
  <c r="L36" i="71"/>
  <c r="AA35" i="71"/>
  <c r="M35" i="71"/>
  <c r="L35" i="71"/>
  <c r="AA34" i="71"/>
  <c r="Z34" i="71"/>
  <c r="Y34" i="71"/>
  <c r="M34" i="71"/>
  <c r="L34" i="71"/>
  <c r="AA33" i="71"/>
  <c r="M33" i="71"/>
  <c r="Y33" i="71" s="1"/>
  <c r="L33" i="71"/>
  <c r="AA32" i="71"/>
  <c r="M32" i="71"/>
  <c r="Z32" i="71" s="1"/>
  <c r="L32" i="71"/>
  <c r="AA31" i="71"/>
  <c r="M31" i="71"/>
  <c r="Y31" i="71" s="1"/>
  <c r="L31" i="71"/>
  <c r="AA30" i="71"/>
  <c r="M30" i="71"/>
  <c r="L30" i="71"/>
  <c r="AA29" i="71"/>
  <c r="M29" i="71"/>
  <c r="Y29" i="71" s="1"/>
  <c r="L29" i="71"/>
  <c r="AA28" i="71"/>
  <c r="M28" i="71"/>
  <c r="Y28" i="71" s="1"/>
  <c r="AA27" i="71"/>
  <c r="M27" i="71"/>
  <c r="L27" i="71"/>
  <c r="AA26" i="71"/>
  <c r="M26" i="71"/>
  <c r="Z26" i="71" s="1"/>
  <c r="L26" i="71"/>
  <c r="AA25" i="71"/>
  <c r="M25" i="71"/>
  <c r="L25" i="71"/>
  <c r="AA24" i="71"/>
  <c r="M24" i="71"/>
  <c r="Z24" i="71" s="1"/>
  <c r="L24" i="71"/>
  <c r="AA23" i="71"/>
  <c r="M23" i="71"/>
  <c r="Z23" i="71" s="1"/>
  <c r="L23" i="71"/>
  <c r="AA22" i="71"/>
  <c r="M22" i="71"/>
  <c r="Z22" i="71" s="1"/>
  <c r="L22" i="71"/>
  <c r="AA21" i="71"/>
  <c r="M21" i="71"/>
  <c r="Z21" i="71" s="1"/>
  <c r="L21" i="71"/>
  <c r="AA20" i="71"/>
  <c r="M20" i="71"/>
  <c r="Z20" i="71" s="1"/>
  <c r="L20" i="71"/>
  <c r="AA19" i="71"/>
  <c r="M19" i="71"/>
  <c r="Z19" i="71" s="1"/>
  <c r="L19" i="71"/>
  <c r="AA18" i="71"/>
  <c r="M18" i="71"/>
  <c r="Z18" i="71" s="1"/>
  <c r="L18" i="71"/>
  <c r="AA17" i="71"/>
  <c r="L17" i="71"/>
  <c r="AA16" i="71"/>
  <c r="M16" i="71"/>
  <c r="Z16" i="71" s="1"/>
  <c r="L16" i="71"/>
  <c r="AA15" i="71"/>
  <c r="L15" i="71"/>
  <c r="AA14" i="71"/>
  <c r="L14" i="71"/>
  <c r="M14" i="71"/>
  <c r="Z14" i="71" s="1"/>
  <c r="AA13" i="71"/>
  <c r="L13" i="71"/>
  <c r="AA12" i="71"/>
  <c r="Q12" i="71"/>
  <c r="M12" i="71"/>
  <c r="Z12" i="71" s="1"/>
  <c r="L12" i="71"/>
  <c r="AA11" i="71"/>
  <c r="L11" i="71"/>
  <c r="AA10" i="71"/>
  <c r="M10" i="71"/>
  <c r="Z10" i="71" s="1"/>
  <c r="L10" i="71"/>
  <c r="AA9" i="71"/>
  <c r="L9" i="71"/>
  <c r="AA8" i="71"/>
  <c r="M8" i="71"/>
  <c r="Z8" i="71" s="1"/>
  <c r="L8" i="71"/>
  <c r="AA7" i="71"/>
  <c r="M7" i="71"/>
  <c r="Z7" i="71" s="1"/>
  <c r="L7" i="71"/>
  <c r="B7" i="71"/>
  <c r="B8" i="71" s="1"/>
  <c r="B9" i="71" s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4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B103" i="71" s="1"/>
  <c r="B104" i="71" s="1"/>
  <c r="B105" i="71" s="1"/>
  <c r="B106" i="71" s="1"/>
  <c r="B107" i="71" s="1"/>
  <c r="B108" i="71" s="1"/>
  <c r="B109" i="71" s="1"/>
  <c r="B110" i="71" s="1"/>
  <c r="B111" i="71" s="1"/>
  <c r="B112" i="71" s="1"/>
  <c r="B113" i="71" s="1"/>
  <c r="B114" i="71" s="1"/>
  <c r="B115" i="71" s="1"/>
  <c r="B116" i="71" s="1"/>
  <c r="B117" i="71" s="1"/>
  <c r="B118" i="71" s="1"/>
  <c r="B119" i="71" s="1"/>
  <c r="B120" i="71" s="1"/>
  <c r="B121" i="71" s="1"/>
  <c r="B122" i="71" s="1"/>
  <c r="B123" i="71" s="1"/>
  <c r="B124" i="71" s="1"/>
  <c r="B125" i="71" s="1"/>
  <c r="B126" i="71" s="1"/>
  <c r="B127" i="71" s="1"/>
  <c r="B128" i="71" s="1"/>
  <c r="B129" i="71" s="1"/>
  <c r="B130" i="71" s="1"/>
  <c r="B131" i="71" s="1"/>
  <c r="B132" i="71" s="1"/>
  <c r="B133" i="71" s="1"/>
  <c r="B134" i="71" s="1"/>
  <c r="B135" i="71" s="1"/>
  <c r="B136" i="71" s="1"/>
  <c r="B137" i="71" s="1"/>
  <c r="B138" i="71" s="1"/>
  <c r="B139" i="71" s="1"/>
  <c r="B140" i="71" s="1"/>
  <c r="B141" i="71" s="1"/>
  <c r="B142" i="71" s="1"/>
  <c r="B143" i="71" s="1"/>
  <c r="B144" i="71" s="1"/>
  <c r="B145" i="71" s="1"/>
  <c r="B146" i="71" s="1"/>
  <c r="B147" i="71" s="1"/>
  <c r="B148" i="71" s="1"/>
  <c r="B149" i="71" s="1"/>
  <c r="B150" i="71" s="1"/>
  <c r="B151" i="71" s="1"/>
  <c r="B152" i="71" s="1"/>
  <c r="B153" i="71" s="1"/>
  <c r="B154" i="71" s="1"/>
  <c r="B155" i="71" s="1"/>
  <c r="B156" i="71" s="1"/>
  <c r="B157" i="71" s="1"/>
  <c r="B158" i="71" s="1"/>
  <c r="B159" i="71" s="1"/>
  <c r="B160" i="71" s="1"/>
  <c r="B161" i="71" s="1"/>
  <c r="B162" i="71" s="1"/>
  <c r="B163" i="71" s="1"/>
  <c r="B164" i="71" s="1"/>
  <c r="B165" i="71" s="1"/>
  <c r="B166" i="71" s="1"/>
  <c r="B167" i="71" s="1"/>
  <c r="B168" i="71" s="1"/>
  <c r="B169" i="71" s="1"/>
  <c r="B170" i="71" s="1"/>
  <c r="B171" i="71" s="1"/>
  <c r="B172" i="71" s="1"/>
  <c r="B173" i="71" s="1"/>
  <c r="B174" i="71" s="1"/>
  <c r="B175" i="71" s="1"/>
  <c r="B176" i="71" s="1"/>
  <c r="B177" i="71" s="1"/>
  <c r="B178" i="71" s="1"/>
  <c r="B179" i="71" s="1"/>
  <c r="B180" i="71" s="1"/>
  <c r="B181" i="71" s="1"/>
  <c r="B182" i="71" s="1"/>
  <c r="B183" i="71" s="1"/>
  <c r="B184" i="71" s="1"/>
  <c r="B185" i="71" s="1"/>
  <c r="B186" i="71" s="1"/>
  <c r="B187" i="71" s="1"/>
  <c r="B188" i="71" s="1"/>
  <c r="B189" i="71" s="1"/>
  <c r="B190" i="71" s="1"/>
  <c r="AA6" i="71"/>
  <c r="L6" i="71"/>
  <c r="Z58" i="71" l="1"/>
  <c r="Z71" i="71"/>
  <c r="Y72" i="71"/>
  <c r="Y106" i="71"/>
  <c r="Z108" i="71"/>
  <c r="Z109" i="71"/>
  <c r="Y138" i="71"/>
  <c r="Z140" i="71"/>
  <c r="Z141" i="71"/>
  <c r="Z187" i="71"/>
  <c r="Z42" i="71"/>
  <c r="Z55" i="71"/>
  <c r="Y56" i="71"/>
  <c r="Z31" i="71"/>
  <c r="Y32" i="71"/>
  <c r="Y80" i="71"/>
  <c r="Z103" i="71"/>
  <c r="Y104" i="71"/>
  <c r="Z135" i="71"/>
  <c r="Y136" i="71"/>
  <c r="Z149" i="71"/>
  <c r="Y150" i="71"/>
  <c r="Z151" i="71"/>
  <c r="Y152" i="71"/>
  <c r="Z153" i="71"/>
  <c r="Y48" i="71"/>
  <c r="Y64" i="71"/>
  <c r="Y90" i="71"/>
  <c r="Z92" i="71"/>
  <c r="Z93" i="71"/>
  <c r="Y122" i="71"/>
  <c r="Z124" i="71"/>
  <c r="Z125" i="71"/>
  <c r="Z171" i="71"/>
  <c r="Z47" i="71"/>
  <c r="Z63" i="71"/>
  <c r="Z44" i="71"/>
  <c r="Z45" i="71"/>
  <c r="Z60" i="71"/>
  <c r="Z61" i="71"/>
  <c r="Z76" i="71"/>
  <c r="Z77" i="71"/>
  <c r="Z87" i="71"/>
  <c r="Y88" i="71"/>
  <c r="Z119" i="71"/>
  <c r="Y120" i="71"/>
  <c r="Z165" i="71"/>
  <c r="Y166" i="71"/>
  <c r="Z167" i="71"/>
  <c r="Y168" i="71"/>
  <c r="Z169" i="71"/>
  <c r="Z179" i="71"/>
  <c r="Z189" i="71"/>
  <c r="Y26" i="71"/>
  <c r="Z28" i="71"/>
  <c r="Z29" i="71"/>
  <c r="Z39" i="71"/>
  <c r="Y50" i="71"/>
  <c r="Z52" i="71"/>
  <c r="Z53" i="71"/>
  <c r="Y66" i="71"/>
  <c r="Z68" i="71"/>
  <c r="Z69" i="71"/>
  <c r="Y82" i="71"/>
  <c r="Z84" i="71"/>
  <c r="Z85" i="71"/>
  <c r="Y98" i="71"/>
  <c r="Z100" i="71"/>
  <c r="Z101" i="71"/>
  <c r="Y114" i="71"/>
  <c r="Z116" i="71"/>
  <c r="Z117" i="71"/>
  <c r="Y130" i="71"/>
  <c r="Z132" i="71"/>
  <c r="Z133" i="71"/>
  <c r="Z147" i="71"/>
  <c r="Z163" i="71"/>
  <c r="Z175" i="71"/>
  <c r="Y176" i="71"/>
  <c r="Z177" i="71"/>
  <c r="Z185" i="71"/>
  <c r="Z79" i="71"/>
  <c r="Z95" i="71"/>
  <c r="Y96" i="71"/>
  <c r="Z111" i="71"/>
  <c r="Y112" i="71"/>
  <c r="Z127" i="71"/>
  <c r="Y128" i="71"/>
  <c r="Z143" i="71"/>
  <c r="Y144" i="71"/>
  <c r="Z145" i="71"/>
  <c r="Z157" i="71"/>
  <c r="Y158" i="71"/>
  <c r="Z159" i="71"/>
  <c r="Y160" i="71"/>
  <c r="Z161" i="71"/>
  <c r="Z173" i="71"/>
  <c r="Z183" i="71"/>
  <c r="Z181" i="71"/>
  <c r="M17" i="71"/>
  <c r="Z17" i="71" s="1"/>
  <c r="Z154" i="71"/>
  <c r="Y154" i="71"/>
  <c r="Y7" i="71"/>
  <c r="Y12" i="71"/>
  <c r="Y13" i="71"/>
  <c r="Y14" i="71"/>
  <c r="Y15" i="71"/>
  <c r="Y16" i="71"/>
  <c r="Y18" i="71"/>
  <c r="Y19" i="71"/>
  <c r="Y20" i="71"/>
  <c r="Y21" i="71"/>
  <c r="Y22" i="71"/>
  <c r="Y23" i="71"/>
  <c r="Y24" i="71"/>
  <c r="Y35" i="71"/>
  <c r="Z35" i="71"/>
  <c r="Z38" i="71"/>
  <c r="Y38" i="71"/>
  <c r="Y51" i="71"/>
  <c r="Z51" i="71"/>
  <c r="Z54" i="71"/>
  <c r="Y54" i="71"/>
  <c r="Y67" i="71"/>
  <c r="Z67" i="71"/>
  <c r="Z70" i="71"/>
  <c r="Y70" i="71"/>
  <c r="Z78" i="71"/>
  <c r="Y78" i="71"/>
  <c r="Z86" i="71"/>
  <c r="Y86" i="71"/>
  <c r="Z94" i="71"/>
  <c r="Y94" i="71"/>
  <c r="Z102" i="71"/>
  <c r="Y102" i="71"/>
  <c r="Z110" i="71"/>
  <c r="Y110" i="71"/>
  <c r="Z118" i="71"/>
  <c r="Y118" i="71"/>
  <c r="Z126" i="71"/>
  <c r="Y126" i="71"/>
  <c r="Z134" i="71"/>
  <c r="Y134" i="71"/>
  <c r="Z142" i="71"/>
  <c r="Y142" i="71"/>
  <c r="Z146" i="71"/>
  <c r="Y146" i="71"/>
  <c r="Z178" i="71"/>
  <c r="Y178" i="71"/>
  <c r="Y6" i="71"/>
  <c r="Y8" i="71"/>
  <c r="Y9" i="71"/>
  <c r="Y10" i="71"/>
  <c r="Y11" i="71"/>
  <c r="Z6" i="71"/>
  <c r="Y25" i="71"/>
  <c r="Z25" i="71"/>
  <c r="Z37" i="71"/>
  <c r="Y40" i="71"/>
  <c r="Y75" i="71"/>
  <c r="Z75" i="71"/>
  <c r="Y83" i="71"/>
  <c r="Z83" i="71"/>
  <c r="Y91" i="71"/>
  <c r="Z91" i="71"/>
  <c r="Y99" i="71"/>
  <c r="Z99" i="71"/>
  <c r="Y107" i="71"/>
  <c r="Z107" i="71"/>
  <c r="Y115" i="71"/>
  <c r="Z115" i="71"/>
  <c r="Y123" i="71"/>
  <c r="Z123" i="71"/>
  <c r="Y131" i="71"/>
  <c r="Z131" i="71"/>
  <c r="Y139" i="71"/>
  <c r="Z139" i="71"/>
  <c r="Z170" i="71"/>
  <c r="Y170" i="71"/>
  <c r="AA191" i="71"/>
  <c r="Y27" i="71"/>
  <c r="Z27" i="71"/>
  <c r="Z30" i="71"/>
  <c r="Y30" i="71"/>
  <c r="Y43" i="71"/>
  <c r="Z43" i="71"/>
  <c r="Z46" i="71"/>
  <c r="Y46" i="71"/>
  <c r="Y59" i="71"/>
  <c r="Z59" i="71"/>
  <c r="Z62" i="71"/>
  <c r="Y62" i="71"/>
  <c r="Z162" i="71"/>
  <c r="Y162" i="71"/>
  <c r="Z180" i="71"/>
  <c r="Y180" i="71"/>
  <c r="Z182" i="71"/>
  <c r="Y182" i="71"/>
  <c r="Z184" i="71"/>
  <c r="Y184" i="71"/>
  <c r="Z186" i="71"/>
  <c r="Y186" i="71"/>
  <c r="Z188" i="71"/>
  <c r="Y188" i="71"/>
  <c r="Z190" i="71"/>
  <c r="Y190" i="71"/>
  <c r="Z33" i="71"/>
  <c r="Z41" i="71"/>
  <c r="Z49" i="71"/>
  <c r="Z57" i="71"/>
  <c r="Z65" i="71"/>
  <c r="Z73" i="71"/>
  <c r="Z81" i="71"/>
  <c r="Z89" i="71"/>
  <c r="Z97" i="71"/>
  <c r="Z105" i="71"/>
  <c r="Z113" i="71"/>
  <c r="Z121" i="71"/>
  <c r="Z129" i="71"/>
  <c r="Z137" i="71"/>
  <c r="Y148" i="71"/>
  <c r="Y156" i="71"/>
  <c r="Y164" i="71"/>
  <c r="Y172" i="71"/>
  <c r="Y174" i="71"/>
  <c r="K22" i="69"/>
  <c r="J22" i="69"/>
  <c r="K11" i="69"/>
  <c r="J11" i="69"/>
  <c r="Y17" i="71" l="1"/>
  <c r="Y191" i="71" s="1"/>
  <c r="U12" i="71" s="1"/>
  <c r="S14" i="71" s="1"/>
  <c r="M191" i="71"/>
  <c r="Z191" i="71"/>
  <c r="S12" i="71" s="1"/>
  <c r="K23" i="69"/>
  <c r="J23" i="69"/>
  <c r="J13" i="69"/>
  <c r="K13" i="69"/>
  <c r="J14" i="69"/>
  <c r="K14" i="69"/>
  <c r="M14" i="69" s="1"/>
  <c r="Z14" i="69" s="1"/>
  <c r="J15" i="69"/>
  <c r="K15" i="69"/>
  <c r="J16" i="69"/>
  <c r="K16" i="69"/>
  <c r="J17" i="69"/>
  <c r="K17" i="69"/>
  <c r="J18" i="69"/>
  <c r="K18" i="69"/>
  <c r="J19" i="69"/>
  <c r="K19" i="69"/>
  <c r="J20" i="69"/>
  <c r="K20" i="69"/>
  <c r="J21" i="69"/>
  <c r="K21" i="69"/>
  <c r="K12" i="69"/>
  <c r="J12" i="69"/>
  <c r="J7" i="69"/>
  <c r="K7" i="69"/>
  <c r="J8" i="69"/>
  <c r="K8" i="69"/>
  <c r="M8" i="69" s="1"/>
  <c r="J9" i="69"/>
  <c r="K9" i="69"/>
  <c r="J10" i="69"/>
  <c r="K10" i="69"/>
  <c r="M10" i="69" s="1"/>
  <c r="K6" i="69"/>
  <c r="J6" i="69"/>
  <c r="AA191" i="69"/>
  <c r="M191" i="69"/>
  <c r="Z191" i="69" s="1"/>
  <c r="L191" i="69"/>
  <c r="AA190" i="69"/>
  <c r="M190" i="69"/>
  <c r="Z190" i="69" s="1"/>
  <c r="L190" i="69"/>
  <c r="AA189" i="69"/>
  <c r="M189" i="69"/>
  <c r="Z189" i="69" s="1"/>
  <c r="L189" i="69"/>
  <c r="AA188" i="69"/>
  <c r="M188" i="69"/>
  <c r="Z188" i="69" s="1"/>
  <c r="L188" i="69"/>
  <c r="AA187" i="69"/>
  <c r="M187" i="69"/>
  <c r="Z187" i="69" s="1"/>
  <c r="L187" i="69"/>
  <c r="AA186" i="69"/>
  <c r="M186" i="69"/>
  <c r="Z186" i="69" s="1"/>
  <c r="L186" i="69"/>
  <c r="AA185" i="69"/>
  <c r="M185" i="69"/>
  <c r="Y185" i="69" s="1"/>
  <c r="L185" i="69"/>
  <c r="AA184" i="69"/>
  <c r="M184" i="69"/>
  <c r="Z184" i="69" s="1"/>
  <c r="L184" i="69"/>
  <c r="AA183" i="69"/>
  <c r="M183" i="69"/>
  <c r="Z183" i="69" s="1"/>
  <c r="L183" i="69"/>
  <c r="AA182" i="69"/>
  <c r="M182" i="69"/>
  <c r="Z182" i="69" s="1"/>
  <c r="L182" i="69"/>
  <c r="AA181" i="69"/>
  <c r="M181" i="69"/>
  <c r="Z181" i="69" s="1"/>
  <c r="L181" i="69"/>
  <c r="AA180" i="69"/>
  <c r="M180" i="69"/>
  <c r="Z180" i="69" s="1"/>
  <c r="L180" i="69"/>
  <c r="AA179" i="69"/>
  <c r="M179" i="69"/>
  <c r="Z179" i="69" s="1"/>
  <c r="L179" i="69"/>
  <c r="AA178" i="69"/>
  <c r="M178" i="69"/>
  <c r="Z178" i="69" s="1"/>
  <c r="L178" i="69"/>
  <c r="AA177" i="69"/>
  <c r="M177" i="69"/>
  <c r="Y177" i="69" s="1"/>
  <c r="L177" i="69"/>
  <c r="AA176" i="69"/>
  <c r="M176" i="69"/>
  <c r="Z176" i="69" s="1"/>
  <c r="L176" i="69"/>
  <c r="AA175" i="69"/>
  <c r="M175" i="69"/>
  <c r="Z175" i="69" s="1"/>
  <c r="L175" i="69"/>
  <c r="AA174" i="69"/>
  <c r="M174" i="69"/>
  <c r="Z174" i="69" s="1"/>
  <c r="L174" i="69"/>
  <c r="AA173" i="69"/>
  <c r="M173" i="69"/>
  <c r="Z173" i="69" s="1"/>
  <c r="L173" i="69"/>
  <c r="AA172" i="69"/>
  <c r="M172" i="69"/>
  <c r="Z172" i="69" s="1"/>
  <c r="L172" i="69"/>
  <c r="AA171" i="69"/>
  <c r="Y171" i="69"/>
  <c r="M171" i="69"/>
  <c r="Z171" i="69" s="1"/>
  <c r="L171" i="69"/>
  <c r="AA170" i="69"/>
  <c r="Y170" i="69"/>
  <c r="M170" i="69"/>
  <c r="Z170" i="69" s="1"/>
  <c r="L170" i="69"/>
  <c r="AA169" i="69"/>
  <c r="Z169" i="69"/>
  <c r="M169" i="69"/>
  <c r="Y169" i="69" s="1"/>
  <c r="L169" i="69"/>
  <c r="AA168" i="69"/>
  <c r="M168" i="69"/>
  <c r="Z168" i="69" s="1"/>
  <c r="L168" i="69"/>
  <c r="AA167" i="69"/>
  <c r="M167" i="69"/>
  <c r="Z167" i="69" s="1"/>
  <c r="L167" i="69"/>
  <c r="AA166" i="69"/>
  <c r="M166" i="69"/>
  <c r="Z166" i="69" s="1"/>
  <c r="L166" i="69"/>
  <c r="AA165" i="69"/>
  <c r="M165" i="69"/>
  <c r="Z165" i="69" s="1"/>
  <c r="L165" i="69"/>
  <c r="AA164" i="69"/>
  <c r="M164" i="69"/>
  <c r="Z164" i="69" s="1"/>
  <c r="L164" i="69"/>
  <c r="AA163" i="69"/>
  <c r="Y163" i="69"/>
  <c r="M163" i="69"/>
  <c r="Z163" i="69" s="1"/>
  <c r="L163" i="69"/>
  <c r="AA162" i="69"/>
  <c r="Y162" i="69"/>
  <c r="M162" i="69"/>
  <c r="Z162" i="69" s="1"/>
  <c r="L162" i="69"/>
  <c r="AA161" i="69"/>
  <c r="Z161" i="69"/>
  <c r="M161" i="69"/>
  <c r="Y161" i="69" s="1"/>
  <c r="L161" i="69"/>
  <c r="AA160" i="69"/>
  <c r="M160" i="69"/>
  <c r="Z160" i="69" s="1"/>
  <c r="L160" i="69"/>
  <c r="AA159" i="69"/>
  <c r="M159" i="69"/>
  <c r="Y159" i="69" s="1"/>
  <c r="L159" i="69"/>
  <c r="AA158" i="69"/>
  <c r="M158" i="69"/>
  <c r="Z158" i="69" s="1"/>
  <c r="L158" i="69"/>
  <c r="AA157" i="69"/>
  <c r="M157" i="69"/>
  <c r="Z157" i="69" s="1"/>
  <c r="L157" i="69"/>
  <c r="AA156" i="69"/>
  <c r="M156" i="69"/>
  <c r="Z156" i="69" s="1"/>
  <c r="L156" i="69"/>
  <c r="AA155" i="69"/>
  <c r="M155" i="69"/>
  <c r="Z155" i="69" s="1"/>
  <c r="L155" i="69"/>
  <c r="AA154" i="69"/>
  <c r="M154" i="69"/>
  <c r="Z154" i="69" s="1"/>
  <c r="L154" i="69"/>
  <c r="AA153" i="69"/>
  <c r="M153" i="69"/>
  <c r="Z153" i="69" s="1"/>
  <c r="L153" i="69"/>
  <c r="AA152" i="69"/>
  <c r="M152" i="69"/>
  <c r="Z152" i="69" s="1"/>
  <c r="L152" i="69"/>
  <c r="AA151" i="69"/>
  <c r="M151" i="69"/>
  <c r="Z151" i="69" s="1"/>
  <c r="L151" i="69"/>
  <c r="AA150" i="69"/>
  <c r="M150" i="69"/>
  <c r="Z150" i="69" s="1"/>
  <c r="L150" i="69"/>
  <c r="AA149" i="69"/>
  <c r="M149" i="69"/>
  <c r="Z149" i="69" s="1"/>
  <c r="L149" i="69"/>
  <c r="AA148" i="69"/>
  <c r="M148" i="69"/>
  <c r="Z148" i="69" s="1"/>
  <c r="L148" i="69"/>
  <c r="AA147" i="69"/>
  <c r="M147" i="69"/>
  <c r="Z147" i="69" s="1"/>
  <c r="L147" i="69"/>
  <c r="AA146" i="69"/>
  <c r="M146" i="69"/>
  <c r="Z146" i="69" s="1"/>
  <c r="L146" i="69"/>
  <c r="AA145" i="69"/>
  <c r="Z145" i="69"/>
  <c r="M145" i="69"/>
  <c r="Y145" i="69" s="1"/>
  <c r="L145" i="69"/>
  <c r="AA144" i="69"/>
  <c r="M144" i="69"/>
  <c r="Z144" i="69" s="1"/>
  <c r="L144" i="69"/>
  <c r="AA143" i="69"/>
  <c r="M143" i="69"/>
  <c r="Z143" i="69" s="1"/>
  <c r="L143" i="69"/>
  <c r="AA142" i="69"/>
  <c r="M142" i="69"/>
  <c r="Z142" i="69" s="1"/>
  <c r="L142" i="69"/>
  <c r="AA141" i="69"/>
  <c r="M141" i="69"/>
  <c r="Z141" i="69" s="1"/>
  <c r="L141" i="69"/>
  <c r="AA140" i="69"/>
  <c r="M140" i="69"/>
  <c r="Z140" i="69" s="1"/>
  <c r="L140" i="69"/>
  <c r="AA139" i="69"/>
  <c r="M139" i="69"/>
  <c r="Z139" i="69" s="1"/>
  <c r="L139" i="69"/>
  <c r="AA138" i="69"/>
  <c r="M138" i="69"/>
  <c r="Z138" i="69" s="1"/>
  <c r="L138" i="69"/>
  <c r="AA137" i="69"/>
  <c r="M137" i="69"/>
  <c r="Y137" i="69" s="1"/>
  <c r="L137" i="69"/>
  <c r="AA136" i="69"/>
  <c r="M136" i="69"/>
  <c r="Z136" i="69" s="1"/>
  <c r="L136" i="69"/>
  <c r="AA135" i="69"/>
  <c r="M135" i="69"/>
  <c r="Y135" i="69" s="1"/>
  <c r="L135" i="69"/>
  <c r="AA134" i="69"/>
  <c r="M134" i="69"/>
  <c r="Z134" i="69" s="1"/>
  <c r="L134" i="69"/>
  <c r="AA133" i="69"/>
  <c r="M133" i="69"/>
  <c r="Z133" i="69" s="1"/>
  <c r="L133" i="69"/>
  <c r="AA132" i="69"/>
  <c r="M132" i="69"/>
  <c r="Z132" i="69" s="1"/>
  <c r="L132" i="69"/>
  <c r="AA131" i="69"/>
  <c r="M131" i="69"/>
  <c r="Z131" i="69" s="1"/>
  <c r="L131" i="69"/>
  <c r="AA130" i="69"/>
  <c r="M130" i="69"/>
  <c r="Z130" i="69" s="1"/>
  <c r="L130" i="69"/>
  <c r="AA129" i="69"/>
  <c r="M129" i="69"/>
  <c r="Z129" i="69" s="1"/>
  <c r="L129" i="69"/>
  <c r="AA128" i="69"/>
  <c r="M128" i="69"/>
  <c r="Z128" i="69" s="1"/>
  <c r="L128" i="69"/>
  <c r="AA127" i="69"/>
  <c r="M127" i="69"/>
  <c r="Y127" i="69" s="1"/>
  <c r="L127" i="69"/>
  <c r="AA126" i="69"/>
  <c r="M126" i="69"/>
  <c r="Z126" i="69" s="1"/>
  <c r="L126" i="69"/>
  <c r="AA125" i="69"/>
  <c r="M125" i="69"/>
  <c r="Z125" i="69" s="1"/>
  <c r="L125" i="69"/>
  <c r="AA124" i="69"/>
  <c r="M124" i="69"/>
  <c r="Z124" i="69" s="1"/>
  <c r="L124" i="69"/>
  <c r="AA123" i="69"/>
  <c r="Y123" i="69"/>
  <c r="M123" i="69"/>
  <c r="Z123" i="69" s="1"/>
  <c r="L123" i="69"/>
  <c r="AA122" i="69"/>
  <c r="Y122" i="69"/>
  <c r="M122" i="69"/>
  <c r="Z122" i="69" s="1"/>
  <c r="L122" i="69"/>
  <c r="AA121" i="69"/>
  <c r="Z121" i="69"/>
  <c r="M121" i="69"/>
  <c r="Y121" i="69" s="1"/>
  <c r="L121" i="69"/>
  <c r="AA120" i="69"/>
  <c r="M120" i="69"/>
  <c r="Z120" i="69" s="1"/>
  <c r="L120" i="69"/>
  <c r="AA119" i="69"/>
  <c r="M119" i="69"/>
  <c r="Y119" i="69" s="1"/>
  <c r="L119" i="69"/>
  <c r="AA118" i="69"/>
  <c r="M118" i="69"/>
  <c r="Z118" i="69" s="1"/>
  <c r="L118" i="69"/>
  <c r="AA117" i="69"/>
  <c r="M117" i="69"/>
  <c r="Z117" i="69" s="1"/>
  <c r="L117" i="69"/>
  <c r="AA116" i="69"/>
  <c r="M116" i="69"/>
  <c r="Z116" i="69" s="1"/>
  <c r="L116" i="69"/>
  <c r="AA115" i="69"/>
  <c r="M115" i="69"/>
  <c r="Z115" i="69" s="1"/>
  <c r="L115" i="69"/>
  <c r="AA114" i="69"/>
  <c r="M114" i="69"/>
  <c r="Z114" i="69" s="1"/>
  <c r="L114" i="69"/>
  <c r="AA113" i="69"/>
  <c r="M113" i="69"/>
  <c r="Z113" i="69" s="1"/>
  <c r="L113" i="69"/>
  <c r="AA112" i="69"/>
  <c r="M112" i="69"/>
  <c r="Z112" i="69" s="1"/>
  <c r="L112" i="69"/>
  <c r="AA111" i="69"/>
  <c r="M111" i="69"/>
  <c r="Y111" i="69" s="1"/>
  <c r="L111" i="69"/>
  <c r="AA110" i="69"/>
  <c r="M110" i="69"/>
  <c r="Z110" i="69" s="1"/>
  <c r="L110" i="69"/>
  <c r="AA109" i="69"/>
  <c r="M109" i="69"/>
  <c r="Z109" i="69" s="1"/>
  <c r="L109" i="69"/>
  <c r="AA108" i="69"/>
  <c r="M108" i="69"/>
  <c r="Z108" i="69" s="1"/>
  <c r="L108" i="69"/>
  <c r="AA107" i="69"/>
  <c r="M107" i="69"/>
  <c r="L107" i="69"/>
  <c r="AA106" i="69"/>
  <c r="M106" i="69"/>
  <c r="Y106" i="69" s="1"/>
  <c r="L106" i="69"/>
  <c r="AA105" i="69"/>
  <c r="M105" i="69"/>
  <c r="L105" i="69"/>
  <c r="AA104" i="69"/>
  <c r="Z104" i="69"/>
  <c r="M104" i="69"/>
  <c r="Y104" i="69" s="1"/>
  <c r="L104" i="69"/>
  <c r="AA103" i="69"/>
  <c r="M103" i="69"/>
  <c r="L103" i="69"/>
  <c r="AA102" i="69"/>
  <c r="Z102" i="69"/>
  <c r="M102" i="69"/>
  <c r="Y102" i="69" s="1"/>
  <c r="L102" i="69"/>
  <c r="AA101" i="69"/>
  <c r="M101" i="69"/>
  <c r="L101" i="69"/>
  <c r="AA100" i="69"/>
  <c r="M100" i="69"/>
  <c r="Y100" i="69" s="1"/>
  <c r="L100" i="69"/>
  <c r="AA99" i="69"/>
  <c r="M99" i="69"/>
  <c r="L99" i="69"/>
  <c r="AA98" i="69"/>
  <c r="M98" i="69"/>
  <c r="Y98" i="69" s="1"/>
  <c r="L98" i="69"/>
  <c r="AA97" i="69"/>
  <c r="M97" i="69"/>
  <c r="L97" i="69"/>
  <c r="AA96" i="69"/>
  <c r="M96" i="69"/>
  <c r="Y96" i="69" s="1"/>
  <c r="L96" i="69"/>
  <c r="AA95" i="69"/>
  <c r="M95" i="69"/>
  <c r="L95" i="69"/>
  <c r="AA94" i="69"/>
  <c r="M94" i="69"/>
  <c r="Y94" i="69" s="1"/>
  <c r="L94" i="69"/>
  <c r="AA93" i="69"/>
  <c r="M93" i="69"/>
  <c r="L93" i="69"/>
  <c r="AA92" i="69"/>
  <c r="M92" i="69"/>
  <c r="Y92" i="69" s="1"/>
  <c r="L92" i="69"/>
  <c r="AA91" i="69"/>
  <c r="M91" i="69"/>
  <c r="L91" i="69"/>
  <c r="AA90" i="69"/>
  <c r="M90" i="69"/>
  <c r="Y90" i="69" s="1"/>
  <c r="L90" i="69"/>
  <c r="AA89" i="69"/>
  <c r="M89" i="69"/>
  <c r="L89" i="69"/>
  <c r="AA88" i="69"/>
  <c r="M88" i="69"/>
  <c r="Y88" i="69" s="1"/>
  <c r="L88" i="69"/>
  <c r="AA87" i="69"/>
  <c r="M87" i="69"/>
  <c r="L87" i="69"/>
  <c r="AA86" i="69"/>
  <c r="M86" i="69"/>
  <c r="Y86" i="69" s="1"/>
  <c r="L86" i="69"/>
  <c r="AA85" i="69"/>
  <c r="M85" i="69"/>
  <c r="L85" i="69"/>
  <c r="AA84" i="69"/>
  <c r="M84" i="69"/>
  <c r="Y84" i="69" s="1"/>
  <c r="L84" i="69"/>
  <c r="AA83" i="69"/>
  <c r="M83" i="69"/>
  <c r="L83" i="69"/>
  <c r="AA82" i="69"/>
  <c r="M82" i="69"/>
  <c r="Y82" i="69" s="1"/>
  <c r="L82" i="69"/>
  <c r="AA81" i="69"/>
  <c r="M81" i="69"/>
  <c r="L81" i="69"/>
  <c r="AA80" i="69"/>
  <c r="M80" i="69"/>
  <c r="Y80" i="69" s="1"/>
  <c r="L80" i="69"/>
  <c r="AA79" i="69"/>
  <c r="M79" i="69"/>
  <c r="L79" i="69"/>
  <c r="AA78" i="69"/>
  <c r="M78" i="69"/>
  <c r="Y78" i="69" s="1"/>
  <c r="L78" i="69"/>
  <c r="AA77" i="69"/>
  <c r="M77" i="69"/>
  <c r="L77" i="69"/>
  <c r="AA76" i="69"/>
  <c r="M76" i="69"/>
  <c r="Y76" i="69" s="1"/>
  <c r="L76" i="69"/>
  <c r="AA75" i="69"/>
  <c r="M75" i="69"/>
  <c r="L75" i="69"/>
  <c r="AA74" i="69"/>
  <c r="M74" i="69"/>
  <c r="Y74" i="69" s="1"/>
  <c r="L74" i="69"/>
  <c r="AA73" i="69"/>
  <c r="M73" i="69"/>
  <c r="L73" i="69"/>
  <c r="AA72" i="69"/>
  <c r="M72" i="69"/>
  <c r="Y72" i="69" s="1"/>
  <c r="L72" i="69"/>
  <c r="AA71" i="69"/>
  <c r="M71" i="69"/>
  <c r="L71" i="69"/>
  <c r="AA70" i="69"/>
  <c r="M70" i="69"/>
  <c r="Y70" i="69" s="1"/>
  <c r="L70" i="69"/>
  <c r="AA69" i="69"/>
  <c r="M69" i="69"/>
  <c r="L69" i="69"/>
  <c r="AA68" i="69"/>
  <c r="M68" i="69"/>
  <c r="Y68" i="69" s="1"/>
  <c r="L68" i="69"/>
  <c r="AA67" i="69"/>
  <c r="M67" i="69"/>
  <c r="L67" i="69"/>
  <c r="AA66" i="69"/>
  <c r="M66" i="69"/>
  <c r="Y66" i="69" s="1"/>
  <c r="L66" i="69"/>
  <c r="AA65" i="69"/>
  <c r="M65" i="69"/>
  <c r="L65" i="69"/>
  <c r="AA64" i="69"/>
  <c r="M64" i="69"/>
  <c r="Y64" i="69" s="1"/>
  <c r="L64" i="69"/>
  <c r="AA63" i="69"/>
  <c r="M63" i="69"/>
  <c r="L63" i="69"/>
  <c r="AA62" i="69"/>
  <c r="M62" i="69"/>
  <c r="Y62" i="69" s="1"/>
  <c r="L62" i="69"/>
  <c r="AA61" i="69"/>
  <c r="M61" i="69"/>
  <c r="Z61" i="69" s="1"/>
  <c r="L61" i="69"/>
  <c r="AA60" i="69"/>
  <c r="M60" i="69"/>
  <c r="Y60" i="69" s="1"/>
  <c r="L60" i="69"/>
  <c r="AA59" i="69"/>
  <c r="M59" i="69"/>
  <c r="Z59" i="69" s="1"/>
  <c r="L59" i="69"/>
  <c r="AA58" i="69"/>
  <c r="M58" i="69"/>
  <c r="Y58" i="69" s="1"/>
  <c r="L58" i="69"/>
  <c r="AA57" i="69"/>
  <c r="M57" i="69"/>
  <c r="Z57" i="69" s="1"/>
  <c r="L57" i="69"/>
  <c r="AA56" i="69"/>
  <c r="M56" i="69"/>
  <c r="Y56" i="69" s="1"/>
  <c r="L56" i="69"/>
  <c r="AA55" i="69"/>
  <c r="M55" i="69"/>
  <c r="Z55" i="69" s="1"/>
  <c r="L55" i="69"/>
  <c r="AA54" i="69"/>
  <c r="M54" i="69"/>
  <c r="Y54" i="69" s="1"/>
  <c r="L54" i="69"/>
  <c r="AA53" i="69"/>
  <c r="M53" i="69"/>
  <c r="Z53" i="69" s="1"/>
  <c r="L53" i="69"/>
  <c r="AA52" i="69"/>
  <c r="M52" i="69"/>
  <c r="Y52" i="69" s="1"/>
  <c r="L52" i="69"/>
  <c r="AA51" i="69"/>
  <c r="M51" i="69"/>
  <c r="Z51" i="69" s="1"/>
  <c r="L51" i="69"/>
  <c r="AA50" i="69"/>
  <c r="M50" i="69"/>
  <c r="Y50" i="69" s="1"/>
  <c r="L50" i="69"/>
  <c r="AA49" i="69"/>
  <c r="M49" i="69"/>
  <c r="Z49" i="69" s="1"/>
  <c r="L49" i="69"/>
  <c r="AA48" i="69"/>
  <c r="M48" i="69"/>
  <c r="Y48" i="69" s="1"/>
  <c r="L48" i="69"/>
  <c r="AA47" i="69"/>
  <c r="M47" i="69"/>
  <c r="Z47" i="69" s="1"/>
  <c r="L47" i="69"/>
  <c r="AA46" i="69"/>
  <c r="M46" i="69"/>
  <c r="Y46" i="69" s="1"/>
  <c r="L46" i="69"/>
  <c r="AA45" i="69"/>
  <c r="M45" i="69"/>
  <c r="Z45" i="69" s="1"/>
  <c r="L45" i="69"/>
  <c r="AA44" i="69"/>
  <c r="M44" i="69"/>
  <c r="Y44" i="69" s="1"/>
  <c r="L44" i="69"/>
  <c r="AA43" i="69"/>
  <c r="M43" i="69"/>
  <c r="Z43" i="69" s="1"/>
  <c r="L43" i="69"/>
  <c r="AA42" i="69"/>
  <c r="M42" i="69"/>
  <c r="Y42" i="69" s="1"/>
  <c r="L42" i="69"/>
  <c r="AA41" i="69"/>
  <c r="M41" i="69"/>
  <c r="Z41" i="69" s="1"/>
  <c r="L41" i="69"/>
  <c r="AA40" i="69"/>
  <c r="M40" i="69"/>
  <c r="Y40" i="69" s="1"/>
  <c r="L40" i="69"/>
  <c r="AA39" i="69"/>
  <c r="M39" i="69"/>
  <c r="Z39" i="69" s="1"/>
  <c r="L39" i="69"/>
  <c r="AA38" i="69"/>
  <c r="M38" i="69"/>
  <c r="Y38" i="69" s="1"/>
  <c r="L38" i="69"/>
  <c r="AA37" i="69"/>
  <c r="M37" i="69"/>
  <c r="Z37" i="69" s="1"/>
  <c r="L37" i="69"/>
  <c r="AA36" i="69"/>
  <c r="M36" i="69"/>
  <c r="Y36" i="69" s="1"/>
  <c r="L36" i="69"/>
  <c r="AA35" i="69"/>
  <c r="M35" i="69"/>
  <c r="Z35" i="69" s="1"/>
  <c r="L35" i="69"/>
  <c r="AA34" i="69"/>
  <c r="M34" i="69"/>
  <c r="Y34" i="69" s="1"/>
  <c r="L34" i="69"/>
  <c r="AA33" i="69"/>
  <c r="M33" i="69"/>
  <c r="Z33" i="69" s="1"/>
  <c r="L33" i="69"/>
  <c r="AA32" i="69"/>
  <c r="M32" i="69"/>
  <c r="Y32" i="69" s="1"/>
  <c r="L32" i="69"/>
  <c r="AA31" i="69"/>
  <c r="M31" i="69"/>
  <c r="Z31" i="69" s="1"/>
  <c r="L31" i="69"/>
  <c r="AA30" i="69"/>
  <c r="M30" i="69"/>
  <c r="Y30" i="69" s="1"/>
  <c r="L30" i="69"/>
  <c r="AA29" i="69"/>
  <c r="M29" i="69"/>
  <c r="Z29" i="69" s="1"/>
  <c r="L29" i="69"/>
  <c r="AA28" i="69"/>
  <c r="M28" i="69"/>
  <c r="Y28" i="69" s="1"/>
  <c r="L28" i="69"/>
  <c r="AA27" i="69"/>
  <c r="M27" i="69"/>
  <c r="Z27" i="69" s="1"/>
  <c r="L27" i="69"/>
  <c r="AA26" i="69"/>
  <c r="M26" i="69"/>
  <c r="Y26" i="69" s="1"/>
  <c r="L26" i="69"/>
  <c r="AA25" i="69"/>
  <c r="M25" i="69"/>
  <c r="Z25" i="69" s="1"/>
  <c r="L25" i="69"/>
  <c r="AA24" i="69"/>
  <c r="M24" i="69"/>
  <c r="Y24" i="69" s="1"/>
  <c r="L24" i="69"/>
  <c r="AA23" i="69"/>
  <c r="M23" i="69"/>
  <c r="Z23" i="69" s="1"/>
  <c r="L23" i="69"/>
  <c r="AA22" i="69"/>
  <c r="M22" i="69"/>
  <c r="Y22" i="69" s="1"/>
  <c r="L22" i="69"/>
  <c r="AA21" i="69"/>
  <c r="M21" i="69"/>
  <c r="Y21" i="69" s="1"/>
  <c r="L21" i="69"/>
  <c r="AA20" i="69"/>
  <c r="L20" i="69"/>
  <c r="AA19" i="69"/>
  <c r="L19" i="69"/>
  <c r="AA18" i="69"/>
  <c r="L18" i="69"/>
  <c r="AA17" i="69"/>
  <c r="L17" i="69"/>
  <c r="AA16" i="69"/>
  <c r="L16" i="69"/>
  <c r="AA15" i="69"/>
  <c r="L15" i="69"/>
  <c r="M15" i="69"/>
  <c r="AA14" i="69"/>
  <c r="L14" i="69"/>
  <c r="AA13" i="69"/>
  <c r="Q13" i="69"/>
  <c r="U13" i="69" s="1"/>
  <c r="S15" i="69" s="1"/>
  <c r="L13" i="69"/>
  <c r="M13" i="69"/>
  <c r="AA12" i="69"/>
  <c r="L12" i="69"/>
  <c r="M12" i="69"/>
  <c r="AA11" i="69"/>
  <c r="L11" i="69"/>
  <c r="M11" i="69"/>
  <c r="AA10" i="69"/>
  <c r="L10" i="69"/>
  <c r="AA9" i="69"/>
  <c r="L9" i="69"/>
  <c r="M9" i="69"/>
  <c r="AA8" i="69"/>
  <c r="L8" i="69"/>
  <c r="AA7" i="69"/>
  <c r="L7" i="69"/>
  <c r="M7" i="69"/>
  <c r="B7" i="69"/>
  <c r="B8" i="69" s="1"/>
  <c r="B9" i="69" s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4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B103" i="69" s="1"/>
  <c r="B104" i="69" s="1"/>
  <c r="B105" i="69" s="1"/>
  <c r="B106" i="69" s="1"/>
  <c r="B107" i="69" s="1"/>
  <c r="B108" i="69" s="1"/>
  <c r="B109" i="69" s="1"/>
  <c r="B110" i="69" s="1"/>
  <c r="B111" i="69" s="1"/>
  <c r="B112" i="69" s="1"/>
  <c r="B113" i="69" s="1"/>
  <c r="B114" i="69" s="1"/>
  <c r="B115" i="69" s="1"/>
  <c r="B116" i="69" s="1"/>
  <c r="B117" i="69" s="1"/>
  <c r="B118" i="69" s="1"/>
  <c r="B119" i="69" s="1"/>
  <c r="B120" i="69" s="1"/>
  <c r="B121" i="69" s="1"/>
  <c r="B122" i="69" s="1"/>
  <c r="B123" i="69" s="1"/>
  <c r="B124" i="69" s="1"/>
  <c r="B125" i="69" s="1"/>
  <c r="B126" i="69" s="1"/>
  <c r="B127" i="69" s="1"/>
  <c r="B128" i="69" s="1"/>
  <c r="B129" i="69" s="1"/>
  <c r="B130" i="69" s="1"/>
  <c r="B131" i="69" s="1"/>
  <c r="B132" i="69" s="1"/>
  <c r="B133" i="69" s="1"/>
  <c r="B134" i="69" s="1"/>
  <c r="B135" i="69" s="1"/>
  <c r="B136" i="69" s="1"/>
  <c r="B137" i="69" s="1"/>
  <c r="B138" i="69" s="1"/>
  <c r="B139" i="69" s="1"/>
  <c r="B140" i="69" s="1"/>
  <c r="B141" i="69" s="1"/>
  <c r="B142" i="69" s="1"/>
  <c r="B143" i="69" s="1"/>
  <c r="B144" i="69" s="1"/>
  <c r="B145" i="69" s="1"/>
  <c r="B146" i="69" s="1"/>
  <c r="B147" i="69" s="1"/>
  <c r="B148" i="69" s="1"/>
  <c r="B149" i="69" s="1"/>
  <c r="B150" i="69" s="1"/>
  <c r="B151" i="69" s="1"/>
  <c r="B152" i="69" s="1"/>
  <c r="B153" i="69" s="1"/>
  <c r="B154" i="69" s="1"/>
  <c r="B155" i="69" s="1"/>
  <c r="B156" i="69" s="1"/>
  <c r="B157" i="69" s="1"/>
  <c r="B158" i="69" s="1"/>
  <c r="B159" i="69" s="1"/>
  <c r="B160" i="69" s="1"/>
  <c r="B161" i="69" s="1"/>
  <c r="B162" i="69" s="1"/>
  <c r="B163" i="69" s="1"/>
  <c r="B164" i="69" s="1"/>
  <c r="B165" i="69" s="1"/>
  <c r="B166" i="69" s="1"/>
  <c r="B167" i="69" s="1"/>
  <c r="B168" i="69" s="1"/>
  <c r="B169" i="69" s="1"/>
  <c r="B170" i="69" s="1"/>
  <c r="B171" i="69" s="1"/>
  <c r="B172" i="69" s="1"/>
  <c r="B173" i="69" s="1"/>
  <c r="B174" i="69" s="1"/>
  <c r="B175" i="69" s="1"/>
  <c r="B176" i="69" s="1"/>
  <c r="B177" i="69" s="1"/>
  <c r="B178" i="69" s="1"/>
  <c r="B179" i="69" s="1"/>
  <c r="B180" i="69" s="1"/>
  <c r="B181" i="69" s="1"/>
  <c r="B182" i="69" s="1"/>
  <c r="B183" i="69" s="1"/>
  <c r="B184" i="69" s="1"/>
  <c r="B185" i="69" s="1"/>
  <c r="B186" i="69" s="1"/>
  <c r="B187" i="69" s="1"/>
  <c r="B188" i="69" s="1"/>
  <c r="B189" i="69" s="1"/>
  <c r="B190" i="69" s="1"/>
  <c r="B191" i="69" s="1"/>
  <c r="AA6" i="69"/>
  <c r="L6" i="69"/>
  <c r="Z86" i="69" l="1"/>
  <c r="Z137" i="69"/>
  <c r="Y138" i="69"/>
  <c r="Y139" i="69"/>
  <c r="Y144" i="69"/>
  <c r="Z177" i="69"/>
  <c r="Y178" i="69"/>
  <c r="Y179" i="69"/>
  <c r="Z30" i="69"/>
  <c r="Z70" i="69"/>
  <c r="Z88" i="69"/>
  <c r="Z185" i="69"/>
  <c r="Y186" i="69"/>
  <c r="Y187" i="69"/>
  <c r="Y23" i="69"/>
  <c r="Z34" i="69"/>
  <c r="Y35" i="69"/>
  <c r="Z46" i="69"/>
  <c r="Z96" i="69"/>
  <c r="Z111" i="69"/>
  <c r="Y113" i="69"/>
  <c r="Z127" i="69"/>
  <c r="Y129" i="69"/>
  <c r="Y146" i="69"/>
  <c r="Y147" i="69"/>
  <c r="Y153" i="69"/>
  <c r="Z36" i="69"/>
  <c r="Z80" i="69"/>
  <c r="Z40" i="69"/>
  <c r="Z50" i="69"/>
  <c r="Y51" i="69"/>
  <c r="Z52" i="69"/>
  <c r="Z62" i="69"/>
  <c r="Z78" i="69"/>
  <c r="Z94" i="69"/>
  <c r="Y114" i="69"/>
  <c r="Y115" i="69"/>
  <c r="Y130" i="69"/>
  <c r="Y131" i="69"/>
  <c r="Y154" i="69"/>
  <c r="Y155" i="69"/>
  <c r="Y166" i="69"/>
  <c r="Y167" i="69"/>
  <c r="Y174" i="69"/>
  <c r="Y175" i="69"/>
  <c r="Y182" i="69"/>
  <c r="Y183" i="69"/>
  <c r="Y112" i="69"/>
  <c r="Y128" i="69"/>
  <c r="Y152" i="69"/>
  <c r="Z56" i="69"/>
  <c r="Z66" i="69"/>
  <c r="Z72" i="69"/>
  <c r="Z119" i="69"/>
  <c r="Y120" i="69"/>
  <c r="Z135" i="69"/>
  <c r="Y136" i="69"/>
  <c r="Z159" i="69"/>
  <c r="Y160" i="69"/>
  <c r="Y168" i="69"/>
  <c r="Y176" i="69"/>
  <c r="Y184" i="69"/>
  <c r="Z26" i="69"/>
  <c r="Y27" i="69"/>
  <c r="Z28" i="69"/>
  <c r="Z38" i="69"/>
  <c r="Z48" i="69"/>
  <c r="Z58" i="69"/>
  <c r="Y59" i="69"/>
  <c r="Z60" i="69"/>
  <c r="Z68" i="69"/>
  <c r="Z76" i="69"/>
  <c r="Z84" i="69"/>
  <c r="Z92" i="69"/>
  <c r="Z100" i="69"/>
  <c r="Y108" i="69"/>
  <c r="Y109" i="69"/>
  <c r="Y116" i="69"/>
  <c r="Y117" i="69"/>
  <c r="Y124" i="69"/>
  <c r="Y125" i="69"/>
  <c r="Y132" i="69"/>
  <c r="Y133" i="69"/>
  <c r="Y140" i="69"/>
  <c r="Y141" i="69"/>
  <c r="Y148" i="69"/>
  <c r="Y149" i="69"/>
  <c r="Y156" i="69"/>
  <c r="Y157" i="69"/>
  <c r="Y164" i="69"/>
  <c r="Y165" i="69"/>
  <c r="Y172" i="69"/>
  <c r="Y173" i="69"/>
  <c r="Y180" i="69"/>
  <c r="Y181" i="69"/>
  <c r="Y188" i="69"/>
  <c r="Y189" i="69"/>
  <c r="Y190" i="69"/>
  <c r="Z74" i="69"/>
  <c r="Z82" i="69"/>
  <c r="Z90" i="69"/>
  <c r="Z98" i="69"/>
  <c r="Z106" i="69"/>
  <c r="Y110" i="69"/>
  <c r="Y118" i="69"/>
  <c r="Y126" i="69"/>
  <c r="Y134" i="69"/>
  <c r="Y142" i="69"/>
  <c r="Y143" i="69"/>
  <c r="Y150" i="69"/>
  <c r="Y151" i="69"/>
  <c r="Y158" i="69"/>
  <c r="Z32" i="69"/>
  <c r="Z42" i="69"/>
  <c r="Y43" i="69"/>
  <c r="Z44" i="69"/>
  <c r="Z54" i="69"/>
  <c r="Z64" i="69"/>
  <c r="Y15" i="69"/>
  <c r="Z15" i="69"/>
  <c r="M16" i="69"/>
  <c r="Z16" i="69" s="1"/>
  <c r="M17" i="69"/>
  <c r="Y17" i="69" s="1"/>
  <c r="M18" i="69"/>
  <c r="Z18" i="69" s="1"/>
  <c r="M19" i="69"/>
  <c r="Y19" i="69" s="1"/>
  <c r="M20" i="69"/>
  <c r="Z20" i="69" s="1"/>
  <c r="M6" i="69"/>
  <c r="Y8" i="69"/>
  <c r="Z8" i="69"/>
  <c r="Y10" i="69"/>
  <c r="Z10" i="69"/>
  <c r="Z11" i="69"/>
  <c r="Y11" i="69"/>
  <c r="Z13" i="69"/>
  <c r="Y13" i="69"/>
  <c r="Y18" i="69"/>
  <c r="Z7" i="69"/>
  <c r="Y7" i="69"/>
  <c r="Y9" i="69"/>
  <c r="Z9" i="69"/>
  <c r="Z12" i="69"/>
  <c r="Y12" i="69"/>
  <c r="Y20" i="69"/>
  <c r="Y29" i="69"/>
  <c r="Y37" i="69"/>
  <c r="Y45" i="69"/>
  <c r="Y53" i="69"/>
  <c r="Y61" i="69"/>
  <c r="Z63" i="69"/>
  <c r="Y63" i="69"/>
  <c r="Z65" i="69"/>
  <c r="Y65" i="69"/>
  <c r="Z67" i="69"/>
  <c r="Y67" i="69"/>
  <c r="Z69" i="69"/>
  <c r="Y69" i="69"/>
  <c r="Z71" i="69"/>
  <c r="Y71" i="69"/>
  <c r="Z73" i="69"/>
  <c r="Y73" i="69"/>
  <c r="Z75" i="69"/>
  <c r="Y75" i="69"/>
  <c r="Z77" i="69"/>
  <c r="Y77" i="69"/>
  <c r="Z79" i="69"/>
  <c r="Y79" i="69"/>
  <c r="Z81" i="69"/>
  <c r="Y81" i="69"/>
  <c r="Z83" i="69"/>
  <c r="Y83" i="69"/>
  <c r="Z85" i="69"/>
  <c r="Y85" i="69"/>
  <c r="Z87" i="69"/>
  <c r="Y87" i="69"/>
  <c r="Z89" i="69"/>
  <c r="Y89" i="69"/>
  <c r="Z91" i="69"/>
  <c r="Y91" i="69"/>
  <c r="Z93" i="69"/>
  <c r="Y93" i="69"/>
  <c r="Z95" i="69"/>
  <c r="Y95" i="69"/>
  <c r="Z97" i="69"/>
  <c r="Y97" i="69"/>
  <c r="Z99" i="69"/>
  <c r="Y99" i="69"/>
  <c r="Z101" i="69"/>
  <c r="Y101" i="69"/>
  <c r="Z103" i="69"/>
  <c r="Y103" i="69"/>
  <c r="Z105" i="69"/>
  <c r="Y105" i="69"/>
  <c r="Z107" i="69"/>
  <c r="Y107" i="69"/>
  <c r="AA192" i="69"/>
  <c r="Z21" i="69"/>
  <c r="Y39" i="69"/>
  <c r="Y55" i="69"/>
  <c r="Y14" i="69"/>
  <c r="Z24" i="69"/>
  <c r="Y31" i="69"/>
  <c r="Y47" i="69"/>
  <c r="Z22" i="69"/>
  <c r="Y25" i="69"/>
  <c r="Y33" i="69"/>
  <c r="Y41" i="69"/>
  <c r="Y49" i="69"/>
  <c r="Y57" i="69"/>
  <c r="Y191" i="69"/>
  <c r="K12" i="61"/>
  <c r="K13" i="61"/>
  <c r="J13" i="61"/>
  <c r="J12" i="61"/>
  <c r="K6" i="61"/>
  <c r="J6" i="61"/>
  <c r="K14" i="62"/>
  <c r="K15" i="62"/>
  <c r="K11" i="62"/>
  <c r="J15" i="62"/>
  <c r="J14" i="62"/>
  <c r="J9" i="62"/>
  <c r="K9" i="62"/>
  <c r="J11" i="62"/>
  <c r="K11" i="67"/>
  <c r="J11" i="67"/>
  <c r="K15" i="68"/>
  <c r="J15" i="68"/>
  <c r="Z19" i="69" l="1"/>
  <c r="M192" i="69"/>
  <c r="Y16" i="69"/>
  <c r="Z17" i="69"/>
  <c r="Y6" i="69"/>
  <c r="Z6" i="69"/>
  <c r="Z192" i="69" s="1"/>
  <c r="J17" i="68"/>
  <c r="K17" i="68"/>
  <c r="J18" i="68"/>
  <c r="K18" i="68"/>
  <c r="J19" i="68"/>
  <c r="K19" i="68"/>
  <c r="J20" i="68"/>
  <c r="K20" i="68"/>
  <c r="K16" i="68"/>
  <c r="J16" i="68"/>
  <c r="J7" i="68"/>
  <c r="K7" i="68"/>
  <c r="J8" i="68"/>
  <c r="K8" i="68"/>
  <c r="J9" i="68"/>
  <c r="K9" i="68"/>
  <c r="J10" i="68"/>
  <c r="K10" i="68"/>
  <c r="J11" i="68"/>
  <c r="K11" i="68"/>
  <c r="J12" i="68"/>
  <c r="K12" i="68"/>
  <c r="J13" i="68"/>
  <c r="K13" i="68"/>
  <c r="J14" i="68"/>
  <c r="K14" i="68"/>
  <c r="K6" i="68"/>
  <c r="J6" i="68"/>
  <c r="Y192" i="69" l="1"/>
  <c r="AA191" i="68"/>
  <c r="M191" i="68"/>
  <c r="Z191" i="68" s="1"/>
  <c r="L191" i="68"/>
  <c r="AA190" i="68"/>
  <c r="M190" i="68"/>
  <c r="Z190" i="68" s="1"/>
  <c r="L190" i="68"/>
  <c r="AA189" i="68"/>
  <c r="M189" i="68"/>
  <c r="Z189" i="68" s="1"/>
  <c r="L189" i="68"/>
  <c r="AA188" i="68"/>
  <c r="Y188" i="68"/>
  <c r="M188" i="68"/>
  <c r="Z188" i="68" s="1"/>
  <c r="L188" i="68"/>
  <c r="AA187" i="68"/>
  <c r="Y187" i="68"/>
  <c r="M187" i="68"/>
  <c r="Z187" i="68" s="1"/>
  <c r="L187" i="68"/>
  <c r="AA186" i="68"/>
  <c r="Z186" i="68"/>
  <c r="Y186" i="68"/>
  <c r="M186" i="68"/>
  <c r="L186" i="68"/>
  <c r="AA185" i="68"/>
  <c r="Y185" i="68"/>
  <c r="M185" i="68"/>
  <c r="Z185" i="68" s="1"/>
  <c r="L185" i="68"/>
  <c r="AA184" i="68"/>
  <c r="M184" i="68"/>
  <c r="Z184" i="68" s="1"/>
  <c r="L184" i="68"/>
  <c r="AA183" i="68"/>
  <c r="M183" i="68"/>
  <c r="Z183" i="68" s="1"/>
  <c r="L183" i="68"/>
  <c r="AA182" i="68"/>
  <c r="M182" i="68"/>
  <c r="Z182" i="68" s="1"/>
  <c r="L182" i="68"/>
  <c r="AA181" i="68"/>
  <c r="M181" i="68"/>
  <c r="Z181" i="68" s="1"/>
  <c r="L181" i="68"/>
  <c r="AA180" i="68"/>
  <c r="M180" i="68"/>
  <c r="Z180" i="68" s="1"/>
  <c r="L180" i="68"/>
  <c r="AA179" i="68"/>
  <c r="M179" i="68"/>
  <c r="Z179" i="68" s="1"/>
  <c r="L179" i="68"/>
  <c r="AA178" i="68"/>
  <c r="Y178" i="68"/>
  <c r="M178" i="68"/>
  <c r="Z178" i="68" s="1"/>
  <c r="L178" i="68"/>
  <c r="AA177" i="68"/>
  <c r="Y177" i="68"/>
  <c r="M177" i="68"/>
  <c r="Z177" i="68" s="1"/>
  <c r="L177" i="68"/>
  <c r="AA176" i="68"/>
  <c r="Z176" i="68"/>
  <c r="Y176" i="68"/>
  <c r="M176" i="68"/>
  <c r="L176" i="68"/>
  <c r="AA175" i="68"/>
  <c r="Y175" i="68"/>
  <c r="M175" i="68"/>
  <c r="Z175" i="68" s="1"/>
  <c r="L175" i="68"/>
  <c r="AA174" i="68"/>
  <c r="M174" i="68"/>
  <c r="Z174" i="68" s="1"/>
  <c r="L174" i="68"/>
  <c r="AA173" i="68"/>
  <c r="M173" i="68"/>
  <c r="Z173" i="68" s="1"/>
  <c r="L173" i="68"/>
  <c r="AA172" i="68"/>
  <c r="M172" i="68"/>
  <c r="Z172" i="68" s="1"/>
  <c r="L172" i="68"/>
  <c r="AA171" i="68"/>
  <c r="M171" i="68"/>
  <c r="Z171" i="68" s="1"/>
  <c r="L171" i="68"/>
  <c r="AA170" i="68"/>
  <c r="Y170" i="68"/>
  <c r="M170" i="68"/>
  <c r="Z170" i="68" s="1"/>
  <c r="L170" i="68"/>
  <c r="AA169" i="68"/>
  <c r="Y169" i="68"/>
  <c r="M169" i="68"/>
  <c r="Z169" i="68" s="1"/>
  <c r="L169" i="68"/>
  <c r="AA168" i="68"/>
  <c r="Z168" i="68"/>
  <c r="Y168" i="68"/>
  <c r="M168" i="68"/>
  <c r="L168" i="68"/>
  <c r="AA167" i="68"/>
  <c r="Y167" i="68"/>
  <c r="M167" i="68"/>
  <c r="Z167" i="68" s="1"/>
  <c r="L167" i="68"/>
  <c r="AA166" i="68"/>
  <c r="Z166" i="68"/>
  <c r="M166" i="68"/>
  <c r="Y166" i="68" s="1"/>
  <c r="L166" i="68"/>
  <c r="AA165" i="68"/>
  <c r="M165" i="68"/>
  <c r="Z165" i="68" s="1"/>
  <c r="L165" i="68"/>
  <c r="AA164" i="68"/>
  <c r="M164" i="68"/>
  <c r="Z164" i="68" s="1"/>
  <c r="L164" i="68"/>
  <c r="AA163" i="68"/>
  <c r="M163" i="68"/>
  <c r="Z163" i="68" s="1"/>
  <c r="L163" i="68"/>
  <c r="AA162" i="68"/>
  <c r="Y162" i="68"/>
  <c r="M162" i="68"/>
  <c r="Z162" i="68" s="1"/>
  <c r="L162" i="68"/>
  <c r="AA161" i="68"/>
  <c r="Y161" i="68"/>
  <c r="M161" i="68"/>
  <c r="Z161" i="68" s="1"/>
  <c r="L161" i="68"/>
  <c r="AA160" i="68"/>
  <c r="Z160" i="68"/>
  <c r="Y160" i="68"/>
  <c r="M160" i="68"/>
  <c r="L160" i="68"/>
  <c r="AA159" i="68"/>
  <c r="Y159" i="68"/>
  <c r="M159" i="68"/>
  <c r="Z159" i="68" s="1"/>
  <c r="L159" i="68"/>
  <c r="AA158" i="68"/>
  <c r="Z158" i="68"/>
  <c r="M158" i="68"/>
  <c r="Y158" i="68" s="1"/>
  <c r="L158" i="68"/>
  <c r="AA157" i="68"/>
  <c r="M157" i="68"/>
  <c r="Z157" i="68" s="1"/>
  <c r="L157" i="68"/>
  <c r="AA156" i="68"/>
  <c r="M156" i="68"/>
  <c r="Z156" i="68" s="1"/>
  <c r="L156" i="68"/>
  <c r="AA155" i="68"/>
  <c r="M155" i="68"/>
  <c r="Z155" i="68" s="1"/>
  <c r="L155" i="68"/>
  <c r="AA154" i="68"/>
  <c r="Y154" i="68"/>
  <c r="M154" i="68"/>
  <c r="Z154" i="68" s="1"/>
  <c r="L154" i="68"/>
  <c r="AA153" i="68"/>
  <c r="Y153" i="68"/>
  <c r="M153" i="68"/>
  <c r="Z153" i="68" s="1"/>
  <c r="L153" i="68"/>
  <c r="AA152" i="68"/>
  <c r="Z152" i="68"/>
  <c r="Y152" i="68"/>
  <c r="M152" i="68"/>
  <c r="L152" i="68"/>
  <c r="AA151" i="68"/>
  <c r="Y151" i="68"/>
  <c r="M151" i="68"/>
  <c r="Z151" i="68" s="1"/>
  <c r="L151" i="68"/>
  <c r="AA150" i="68"/>
  <c r="Z150" i="68"/>
  <c r="M150" i="68"/>
  <c r="Y150" i="68" s="1"/>
  <c r="L150" i="68"/>
  <c r="AA149" i="68"/>
  <c r="M149" i="68"/>
  <c r="Z149" i="68" s="1"/>
  <c r="L149" i="68"/>
  <c r="AA148" i="68"/>
  <c r="M148" i="68"/>
  <c r="Z148" i="68" s="1"/>
  <c r="L148" i="68"/>
  <c r="AA147" i="68"/>
  <c r="M147" i="68"/>
  <c r="Z147" i="68" s="1"/>
  <c r="L147" i="68"/>
  <c r="AA146" i="68"/>
  <c r="Y146" i="68"/>
  <c r="M146" i="68"/>
  <c r="Z146" i="68" s="1"/>
  <c r="L146" i="68"/>
  <c r="AA145" i="68"/>
  <c r="Y145" i="68"/>
  <c r="M145" i="68"/>
  <c r="Z145" i="68" s="1"/>
  <c r="L145" i="68"/>
  <c r="AA144" i="68"/>
  <c r="Z144" i="68"/>
  <c r="Y144" i="68"/>
  <c r="M144" i="68"/>
  <c r="L144" i="68"/>
  <c r="AA143" i="68"/>
  <c r="Y143" i="68"/>
  <c r="M143" i="68"/>
  <c r="Z143" i="68" s="1"/>
  <c r="L143" i="68"/>
  <c r="AA142" i="68"/>
  <c r="Z142" i="68"/>
  <c r="M142" i="68"/>
  <c r="Y142" i="68" s="1"/>
  <c r="L142" i="68"/>
  <c r="AA141" i="68"/>
  <c r="M141" i="68"/>
  <c r="Z141" i="68" s="1"/>
  <c r="L141" i="68"/>
  <c r="AA140" i="68"/>
  <c r="M140" i="68"/>
  <c r="Z140" i="68" s="1"/>
  <c r="L140" i="68"/>
  <c r="AA139" i="68"/>
  <c r="M139" i="68"/>
  <c r="Z139" i="68" s="1"/>
  <c r="L139" i="68"/>
  <c r="AA138" i="68"/>
  <c r="Y138" i="68"/>
  <c r="M138" i="68"/>
  <c r="Z138" i="68" s="1"/>
  <c r="L138" i="68"/>
  <c r="AA137" i="68"/>
  <c r="Y137" i="68"/>
  <c r="M137" i="68"/>
  <c r="Z137" i="68" s="1"/>
  <c r="L137" i="68"/>
  <c r="AA136" i="68"/>
  <c r="Z136" i="68"/>
  <c r="Y136" i="68"/>
  <c r="M136" i="68"/>
  <c r="L136" i="68"/>
  <c r="AA135" i="68"/>
  <c r="Y135" i="68"/>
  <c r="M135" i="68"/>
  <c r="Z135" i="68" s="1"/>
  <c r="L135" i="68"/>
  <c r="AA134" i="68"/>
  <c r="Z134" i="68"/>
  <c r="Y134" i="68"/>
  <c r="M134" i="68"/>
  <c r="L134" i="68"/>
  <c r="AA133" i="68"/>
  <c r="M133" i="68"/>
  <c r="Z133" i="68" s="1"/>
  <c r="L133" i="68"/>
  <c r="AA132" i="68"/>
  <c r="M132" i="68"/>
  <c r="Z132" i="68" s="1"/>
  <c r="L132" i="68"/>
  <c r="AA131" i="68"/>
  <c r="M131" i="68"/>
  <c r="Z131" i="68" s="1"/>
  <c r="L131" i="68"/>
  <c r="AA130" i="68"/>
  <c r="Y130" i="68"/>
  <c r="M130" i="68"/>
  <c r="Z130" i="68" s="1"/>
  <c r="L130" i="68"/>
  <c r="AA129" i="68"/>
  <c r="Y129" i="68"/>
  <c r="M129" i="68"/>
  <c r="Z129" i="68" s="1"/>
  <c r="L129" i="68"/>
  <c r="AA128" i="68"/>
  <c r="Z128" i="68"/>
  <c r="Y128" i="68"/>
  <c r="M128" i="68"/>
  <c r="L128" i="68"/>
  <c r="AA127" i="68"/>
  <c r="Y127" i="68"/>
  <c r="M127" i="68"/>
  <c r="Z127" i="68" s="1"/>
  <c r="L127" i="68"/>
  <c r="AA126" i="68"/>
  <c r="Z126" i="68"/>
  <c r="M126" i="68"/>
  <c r="Y126" i="68" s="1"/>
  <c r="L126" i="68"/>
  <c r="AA125" i="68"/>
  <c r="M125" i="68"/>
  <c r="Z125" i="68" s="1"/>
  <c r="L125" i="68"/>
  <c r="AA124" i="68"/>
  <c r="M124" i="68"/>
  <c r="Z124" i="68" s="1"/>
  <c r="L124" i="68"/>
  <c r="AA123" i="68"/>
  <c r="M123" i="68"/>
  <c r="Z123" i="68" s="1"/>
  <c r="L123" i="68"/>
  <c r="AA122" i="68"/>
  <c r="Y122" i="68"/>
  <c r="M122" i="68"/>
  <c r="Z122" i="68" s="1"/>
  <c r="L122" i="68"/>
  <c r="AA121" i="68"/>
  <c r="Y121" i="68"/>
  <c r="M121" i="68"/>
  <c r="Z121" i="68" s="1"/>
  <c r="L121" i="68"/>
  <c r="AA120" i="68"/>
  <c r="Z120" i="68"/>
  <c r="Y120" i="68"/>
  <c r="M120" i="68"/>
  <c r="L120" i="68"/>
  <c r="AA119" i="68"/>
  <c r="Y119" i="68"/>
  <c r="M119" i="68"/>
  <c r="Z119" i="68" s="1"/>
  <c r="L119" i="68"/>
  <c r="AA118" i="68"/>
  <c r="Z118" i="68"/>
  <c r="M118" i="68"/>
  <c r="Y118" i="68" s="1"/>
  <c r="L118" i="68"/>
  <c r="AA117" i="68"/>
  <c r="M117" i="68"/>
  <c r="Z117" i="68" s="1"/>
  <c r="L117" i="68"/>
  <c r="AA116" i="68"/>
  <c r="M116" i="68"/>
  <c r="Z116" i="68" s="1"/>
  <c r="L116" i="68"/>
  <c r="AA115" i="68"/>
  <c r="M115" i="68"/>
  <c r="Z115" i="68" s="1"/>
  <c r="L115" i="68"/>
  <c r="AA114" i="68"/>
  <c r="Y114" i="68"/>
  <c r="M114" i="68"/>
  <c r="Z114" i="68" s="1"/>
  <c r="L114" i="68"/>
  <c r="AA113" i="68"/>
  <c r="Y113" i="68"/>
  <c r="M113" i="68"/>
  <c r="Z113" i="68" s="1"/>
  <c r="L113" i="68"/>
  <c r="AA112" i="68"/>
  <c r="Z112" i="68"/>
  <c r="Y112" i="68"/>
  <c r="M112" i="68"/>
  <c r="L112" i="68"/>
  <c r="AA111" i="68"/>
  <c r="Y111" i="68"/>
  <c r="M111" i="68"/>
  <c r="Z111" i="68" s="1"/>
  <c r="L111" i="68"/>
  <c r="AA110" i="68"/>
  <c r="Z110" i="68"/>
  <c r="M110" i="68"/>
  <c r="Y110" i="68" s="1"/>
  <c r="L110" i="68"/>
  <c r="AA109" i="68"/>
  <c r="M109" i="68"/>
  <c r="Z109" i="68" s="1"/>
  <c r="L109" i="68"/>
  <c r="AA108" i="68"/>
  <c r="M108" i="68"/>
  <c r="Z108" i="68" s="1"/>
  <c r="L108" i="68"/>
  <c r="AA107" i="68"/>
  <c r="Z107" i="68"/>
  <c r="M107" i="68"/>
  <c r="Y107" i="68" s="1"/>
  <c r="L107" i="68"/>
  <c r="AA106" i="68"/>
  <c r="M106" i="68"/>
  <c r="Z106" i="68" s="1"/>
  <c r="L106" i="68"/>
  <c r="AA105" i="68"/>
  <c r="Z105" i="68"/>
  <c r="M105" i="68"/>
  <c r="Y105" i="68" s="1"/>
  <c r="L105" i="68"/>
  <c r="AA104" i="68"/>
  <c r="M104" i="68"/>
  <c r="Z104" i="68" s="1"/>
  <c r="L104" i="68"/>
  <c r="AA103" i="68"/>
  <c r="Z103" i="68"/>
  <c r="M103" i="68"/>
  <c r="Y103" i="68" s="1"/>
  <c r="L103" i="68"/>
  <c r="AA102" i="68"/>
  <c r="M102" i="68"/>
  <c r="Z102" i="68" s="1"/>
  <c r="L102" i="68"/>
  <c r="AA101" i="68"/>
  <c r="Z101" i="68"/>
  <c r="M101" i="68"/>
  <c r="Y101" i="68" s="1"/>
  <c r="L101" i="68"/>
  <c r="AA100" i="68"/>
  <c r="M100" i="68"/>
  <c r="Z100" i="68" s="1"/>
  <c r="L100" i="68"/>
  <c r="AA99" i="68"/>
  <c r="Z99" i="68"/>
  <c r="M99" i="68"/>
  <c r="Y99" i="68" s="1"/>
  <c r="L99" i="68"/>
  <c r="AA98" i="68"/>
  <c r="M98" i="68"/>
  <c r="Z98" i="68" s="1"/>
  <c r="L98" i="68"/>
  <c r="AA97" i="68"/>
  <c r="Z97" i="68"/>
  <c r="M97" i="68"/>
  <c r="Y97" i="68" s="1"/>
  <c r="L97" i="68"/>
  <c r="AA96" i="68"/>
  <c r="M96" i="68"/>
  <c r="Z96" i="68" s="1"/>
  <c r="L96" i="68"/>
  <c r="AA95" i="68"/>
  <c r="Z95" i="68"/>
  <c r="M95" i="68"/>
  <c r="Y95" i="68" s="1"/>
  <c r="L95" i="68"/>
  <c r="AA94" i="68"/>
  <c r="M94" i="68"/>
  <c r="Z94" i="68" s="1"/>
  <c r="L94" i="68"/>
  <c r="AA93" i="68"/>
  <c r="Z93" i="68"/>
  <c r="M93" i="68"/>
  <c r="Y93" i="68" s="1"/>
  <c r="L93" i="68"/>
  <c r="AA92" i="68"/>
  <c r="M92" i="68"/>
  <c r="Z92" i="68" s="1"/>
  <c r="L92" i="68"/>
  <c r="AA91" i="68"/>
  <c r="Z91" i="68"/>
  <c r="M91" i="68"/>
  <c r="Y91" i="68" s="1"/>
  <c r="L91" i="68"/>
  <c r="AA90" i="68"/>
  <c r="M90" i="68"/>
  <c r="Z90" i="68" s="1"/>
  <c r="L90" i="68"/>
  <c r="AA89" i="68"/>
  <c r="Z89" i="68"/>
  <c r="M89" i="68"/>
  <c r="Y89" i="68" s="1"/>
  <c r="L89" i="68"/>
  <c r="AA88" i="68"/>
  <c r="M88" i="68"/>
  <c r="Z88" i="68" s="1"/>
  <c r="L88" i="68"/>
  <c r="AA87" i="68"/>
  <c r="Z87" i="68"/>
  <c r="M87" i="68"/>
  <c r="Y87" i="68" s="1"/>
  <c r="L87" i="68"/>
  <c r="AA86" i="68"/>
  <c r="M86" i="68"/>
  <c r="Z86" i="68" s="1"/>
  <c r="L86" i="68"/>
  <c r="AA85" i="68"/>
  <c r="Z85" i="68"/>
  <c r="M85" i="68"/>
  <c r="Y85" i="68" s="1"/>
  <c r="L85" i="68"/>
  <c r="AA84" i="68"/>
  <c r="M84" i="68"/>
  <c r="Z84" i="68" s="1"/>
  <c r="L84" i="68"/>
  <c r="AA83" i="68"/>
  <c r="Z83" i="68"/>
  <c r="M83" i="68"/>
  <c r="Y83" i="68" s="1"/>
  <c r="L83" i="68"/>
  <c r="AA82" i="68"/>
  <c r="M82" i="68"/>
  <c r="Z82" i="68" s="1"/>
  <c r="L82" i="68"/>
  <c r="AA81" i="68"/>
  <c r="Z81" i="68"/>
  <c r="M81" i="68"/>
  <c r="Y81" i="68" s="1"/>
  <c r="L81" i="68"/>
  <c r="AA80" i="68"/>
  <c r="M80" i="68"/>
  <c r="Z80" i="68" s="1"/>
  <c r="L80" i="68"/>
  <c r="AA79" i="68"/>
  <c r="Z79" i="68"/>
  <c r="M79" i="68"/>
  <c r="Y79" i="68" s="1"/>
  <c r="L79" i="68"/>
  <c r="AA78" i="68"/>
  <c r="M78" i="68"/>
  <c r="Z78" i="68" s="1"/>
  <c r="L78" i="68"/>
  <c r="AA77" i="68"/>
  <c r="Z77" i="68"/>
  <c r="M77" i="68"/>
  <c r="Y77" i="68" s="1"/>
  <c r="L77" i="68"/>
  <c r="AA76" i="68"/>
  <c r="M76" i="68"/>
  <c r="Z76" i="68" s="1"/>
  <c r="L76" i="68"/>
  <c r="AA75" i="68"/>
  <c r="Z75" i="68"/>
  <c r="M75" i="68"/>
  <c r="Y75" i="68" s="1"/>
  <c r="L75" i="68"/>
  <c r="AA74" i="68"/>
  <c r="M74" i="68"/>
  <c r="Z74" i="68" s="1"/>
  <c r="L74" i="68"/>
  <c r="AA73" i="68"/>
  <c r="Z73" i="68"/>
  <c r="M73" i="68"/>
  <c r="Y73" i="68" s="1"/>
  <c r="L73" i="68"/>
  <c r="AA72" i="68"/>
  <c r="M72" i="68"/>
  <c r="Z72" i="68" s="1"/>
  <c r="L72" i="68"/>
  <c r="AA71" i="68"/>
  <c r="Z71" i="68"/>
  <c r="M71" i="68"/>
  <c r="Y71" i="68" s="1"/>
  <c r="L71" i="68"/>
  <c r="AA70" i="68"/>
  <c r="M70" i="68"/>
  <c r="Z70" i="68" s="1"/>
  <c r="L70" i="68"/>
  <c r="AA69" i="68"/>
  <c r="Z69" i="68"/>
  <c r="M69" i="68"/>
  <c r="Y69" i="68" s="1"/>
  <c r="L69" i="68"/>
  <c r="AA68" i="68"/>
  <c r="M68" i="68"/>
  <c r="Z68" i="68" s="1"/>
  <c r="L68" i="68"/>
  <c r="AA67" i="68"/>
  <c r="Z67" i="68"/>
  <c r="M67" i="68"/>
  <c r="Y67" i="68" s="1"/>
  <c r="L67" i="68"/>
  <c r="AA66" i="68"/>
  <c r="M66" i="68"/>
  <c r="Z66" i="68" s="1"/>
  <c r="L66" i="68"/>
  <c r="AA65" i="68"/>
  <c r="Z65" i="68"/>
  <c r="M65" i="68"/>
  <c r="Y65" i="68" s="1"/>
  <c r="L65" i="68"/>
  <c r="AA64" i="68"/>
  <c r="M64" i="68"/>
  <c r="Z64" i="68" s="1"/>
  <c r="L64" i="68"/>
  <c r="AA63" i="68"/>
  <c r="Z63" i="68"/>
  <c r="M63" i="68"/>
  <c r="Y63" i="68" s="1"/>
  <c r="L63" i="68"/>
  <c r="AA62" i="68"/>
  <c r="M62" i="68"/>
  <c r="Z62" i="68" s="1"/>
  <c r="L62" i="68"/>
  <c r="AA61" i="68"/>
  <c r="Z61" i="68"/>
  <c r="M61" i="68"/>
  <c r="Y61" i="68" s="1"/>
  <c r="L61" i="68"/>
  <c r="AA60" i="68"/>
  <c r="M60" i="68"/>
  <c r="Z60" i="68" s="1"/>
  <c r="L60" i="68"/>
  <c r="AA59" i="68"/>
  <c r="Z59" i="68"/>
  <c r="M59" i="68"/>
  <c r="Y59" i="68" s="1"/>
  <c r="L59" i="68"/>
  <c r="AA58" i="68"/>
  <c r="M58" i="68"/>
  <c r="Z58" i="68" s="1"/>
  <c r="L58" i="68"/>
  <c r="AA57" i="68"/>
  <c r="Z57" i="68"/>
  <c r="M57" i="68"/>
  <c r="Y57" i="68" s="1"/>
  <c r="L57" i="68"/>
  <c r="AA56" i="68"/>
  <c r="M56" i="68"/>
  <c r="Z56" i="68" s="1"/>
  <c r="L56" i="68"/>
  <c r="AA55" i="68"/>
  <c r="Z55" i="68"/>
  <c r="M55" i="68"/>
  <c r="Y55" i="68" s="1"/>
  <c r="L55" i="68"/>
  <c r="AA54" i="68"/>
  <c r="M54" i="68"/>
  <c r="Z54" i="68" s="1"/>
  <c r="L54" i="68"/>
  <c r="AA53" i="68"/>
  <c r="Z53" i="68"/>
  <c r="M53" i="68"/>
  <c r="Y53" i="68" s="1"/>
  <c r="L53" i="68"/>
  <c r="AA52" i="68"/>
  <c r="M52" i="68"/>
  <c r="Z52" i="68" s="1"/>
  <c r="L52" i="68"/>
  <c r="AA51" i="68"/>
  <c r="Z51" i="68"/>
  <c r="M51" i="68"/>
  <c r="Y51" i="68" s="1"/>
  <c r="L51" i="68"/>
  <c r="AA50" i="68"/>
  <c r="M50" i="68"/>
  <c r="Z50" i="68" s="1"/>
  <c r="L50" i="68"/>
  <c r="AA49" i="68"/>
  <c r="Z49" i="68"/>
  <c r="M49" i="68"/>
  <c r="Y49" i="68" s="1"/>
  <c r="L49" i="68"/>
  <c r="AA48" i="68"/>
  <c r="M48" i="68"/>
  <c r="Z48" i="68" s="1"/>
  <c r="L48" i="68"/>
  <c r="AA47" i="68"/>
  <c r="Z47" i="68"/>
  <c r="M47" i="68"/>
  <c r="Y47" i="68" s="1"/>
  <c r="L47" i="68"/>
  <c r="AA46" i="68"/>
  <c r="M46" i="68"/>
  <c r="Z46" i="68" s="1"/>
  <c r="L46" i="68"/>
  <c r="AA45" i="68"/>
  <c r="Z45" i="68"/>
  <c r="M45" i="68"/>
  <c r="Y45" i="68" s="1"/>
  <c r="L45" i="68"/>
  <c r="AA44" i="68"/>
  <c r="M44" i="68"/>
  <c r="Z44" i="68" s="1"/>
  <c r="L44" i="68"/>
  <c r="AA43" i="68"/>
  <c r="Z43" i="68"/>
  <c r="M43" i="68"/>
  <c r="Y43" i="68" s="1"/>
  <c r="L43" i="68"/>
  <c r="AA42" i="68"/>
  <c r="M42" i="68"/>
  <c r="Z42" i="68" s="1"/>
  <c r="L42" i="68"/>
  <c r="AA41" i="68"/>
  <c r="Z41" i="68"/>
  <c r="M41" i="68"/>
  <c r="Y41" i="68" s="1"/>
  <c r="L41" i="68"/>
  <c r="AA40" i="68"/>
  <c r="M40" i="68"/>
  <c r="Z40" i="68" s="1"/>
  <c r="L40" i="68"/>
  <c r="AA39" i="68"/>
  <c r="Z39" i="68"/>
  <c r="M39" i="68"/>
  <c r="Y39" i="68" s="1"/>
  <c r="L39" i="68"/>
  <c r="AA38" i="68"/>
  <c r="M38" i="68"/>
  <c r="Z38" i="68" s="1"/>
  <c r="L38" i="68"/>
  <c r="AA37" i="68"/>
  <c r="Z37" i="68"/>
  <c r="M37" i="68"/>
  <c r="Y37" i="68" s="1"/>
  <c r="L37" i="68"/>
  <c r="AA36" i="68"/>
  <c r="M36" i="68"/>
  <c r="Z36" i="68" s="1"/>
  <c r="L36" i="68"/>
  <c r="AA35" i="68"/>
  <c r="Z35" i="68"/>
  <c r="M35" i="68"/>
  <c r="Y35" i="68" s="1"/>
  <c r="L35" i="68"/>
  <c r="AA34" i="68"/>
  <c r="M34" i="68"/>
  <c r="Z34" i="68" s="1"/>
  <c r="L34" i="68"/>
  <c r="AA33" i="68"/>
  <c r="Z33" i="68"/>
  <c r="M33" i="68"/>
  <c r="Y33" i="68" s="1"/>
  <c r="L33" i="68"/>
  <c r="AA32" i="68"/>
  <c r="M32" i="68"/>
  <c r="Z32" i="68" s="1"/>
  <c r="L32" i="68"/>
  <c r="AA31" i="68"/>
  <c r="Z31" i="68"/>
  <c r="M31" i="68"/>
  <c r="Y31" i="68" s="1"/>
  <c r="L31" i="68"/>
  <c r="AA30" i="68"/>
  <c r="M30" i="68"/>
  <c r="Z30" i="68" s="1"/>
  <c r="L30" i="68"/>
  <c r="AA29" i="68"/>
  <c r="Z29" i="68"/>
  <c r="M29" i="68"/>
  <c r="Y29" i="68" s="1"/>
  <c r="L29" i="68"/>
  <c r="AA28" i="68"/>
  <c r="M28" i="68"/>
  <c r="Z28" i="68" s="1"/>
  <c r="L28" i="68"/>
  <c r="AA27" i="68"/>
  <c r="Z27" i="68"/>
  <c r="M27" i="68"/>
  <c r="Y27" i="68" s="1"/>
  <c r="L27" i="68"/>
  <c r="AA26" i="68"/>
  <c r="M26" i="68"/>
  <c r="Z26" i="68" s="1"/>
  <c r="L26" i="68"/>
  <c r="AA25" i="68"/>
  <c r="L25" i="68"/>
  <c r="M25" i="68"/>
  <c r="AA24" i="68"/>
  <c r="L24" i="68"/>
  <c r="M24" i="68"/>
  <c r="AA23" i="68"/>
  <c r="L23" i="68"/>
  <c r="M23" i="68"/>
  <c r="AA22" i="68"/>
  <c r="L22" i="68"/>
  <c r="M22" i="68"/>
  <c r="AA21" i="68"/>
  <c r="L21" i="68"/>
  <c r="M21" i="68"/>
  <c r="AA20" i="68"/>
  <c r="L20" i="68"/>
  <c r="M20" i="68"/>
  <c r="AA19" i="68"/>
  <c r="L19" i="68"/>
  <c r="AA18" i="68"/>
  <c r="L18" i="68"/>
  <c r="M18" i="68"/>
  <c r="AA17" i="68"/>
  <c r="M17" i="68"/>
  <c r="Z17" i="68" s="1"/>
  <c r="L17" i="68"/>
  <c r="AA16" i="68"/>
  <c r="L16" i="68"/>
  <c r="M16" i="68"/>
  <c r="Z16" i="68" s="1"/>
  <c r="AA15" i="68"/>
  <c r="L15" i="68"/>
  <c r="M15" i="68"/>
  <c r="AA14" i="68"/>
  <c r="L14" i="68"/>
  <c r="AA13" i="68"/>
  <c r="Q13" i="68"/>
  <c r="U13" i="68" s="1"/>
  <c r="S15" i="68" s="1"/>
  <c r="L13" i="68"/>
  <c r="M13" i="68"/>
  <c r="Y13" i="68" s="1"/>
  <c r="AA12" i="68"/>
  <c r="L12" i="68"/>
  <c r="M12" i="68"/>
  <c r="Z12" i="68" s="1"/>
  <c r="AA11" i="68"/>
  <c r="M11" i="68"/>
  <c r="Z11" i="68" s="1"/>
  <c r="L11" i="68"/>
  <c r="AA10" i="68"/>
  <c r="L10" i="68"/>
  <c r="M10" i="68"/>
  <c r="AA9" i="68"/>
  <c r="L9" i="68"/>
  <c r="M9" i="68"/>
  <c r="AA8" i="68"/>
  <c r="L8" i="68"/>
  <c r="M8" i="68"/>
  <c r="AA7" i="68"/>
  <c r="L7" i="68"/>
  <c r="M7" i="68"/>
  <c r="B7" i="68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4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103" i="68" s="1"/>
  <c r="B104" i="68" s="1"/>
  <c r="B105" i="68" s="1"/>
  <c r="B106" i="68" s="1"/>
  <c r="B107" i="68" s="1"/>
  <c r="B108" i="68" s="1"/>
  <c r="B109" i="68" s="1"/>
  <c r="B110" i="68" s="1"/>
  <c r="B111" i="68" s="1"/>
  <c r="B112" i="68" s="1"/>
  <c r="B113" i="68" s="1"/>
  <c r="B114" i="68" s="1"/>
  <c r="B115" i="68" s="1"/>
  <c r="B116" i="68" s="1"/>
  <c r="B117" i="68" s="1"/>
  <c r="B118" i="68" s="1"/>
  <c r="B119" i="68" s="1"/>
  <c r="B120" i="68" s="1"/>
  <c r="B121" i="68" s="1"/>
  <c r="B122" i="68" s="1"/>
  <c r="B123" i="68" s="1"/>
  <c r="B124" i="68" s="1"/>
  <c r="B125" i="68" s="1"/>
  <c r="B126" i="68" s="1"/>
  <c r="B127" i="68" s="1"/>
  <c r="B128" i="68" s="1"/>
  <c r="B129" i="68" s="1"/>
  <c r="B130" i="68" s="1"/>
  <c r="B131" i="68" s="1"/>
  <c r="B132" i="68" s="1"/>
  <c r="B133" i="68" s="1"/>
  <c r="B134" i="68" s="1"/>
  <c r="B135" i="68" s="1"/>
  <c r="B136" i="68" s="1"/>
  <c r="B137" i="68" s="1"/>
  <c r="B138" i="68" s="1"/>
  <c r="B139" i="68" s="1"/>
  <c r="B140" i="68" s="1"/>
  <c r="B141" i="68" s="1"/>
  <c r="B142" i="68" s="1"/>
  <c r="B143" i="68" s="1"/>
  <c r="B144" i="68" s="1"/>
  <c r="B145" i="68" s="1"/>
  <c r="B146" i="68" s="1"/>
  <c r="B147" i="68" s="1"/>
  <c r="B148" i="68" s="1"/>
  <c r="B149" i="68" s="1"/>
  <c r="B150" i="68" s="1"/>
  <c r="B151" i="68" s="1"/>
  <c r="B152" i="68" s="1"/>
  <c r="B153" i="68" s="1"/>
  <c r="B154" i="68" s="1"/>
  <c r="B155" i="68" s="1"/>
  <c r="B156" i="68" s="1"/>
  <c r="B157" i="68" s="1"/>
  <c r="B158" i="68" s="1"/>
  <c r="B159" i="68" s="1"/>
  <c r="B160" i="68" s="1"/>
  <c r="B161" i="68" s="1"/>
  <c r="B162" i="68" s="1"/>
  <c r="B163" i="68" s="1"/>
  <c r="B164" i="68" s="1"/>
  <c r="B165" i="68" s="1"/>
  <c r="B166" i="68" s="1"/>
  <c r="B167" i="68" s="1"/>
  <c r="B168" i="68" s="1"/>
  <c r="B169" i="68" s="1"/>
  <c r="B170" i="68" s="1"/>
  <c r="B171" i="68" s="1"/>
  <c r="B172" i="68" s="1"/>
  <c r="B173" i="68" s="1"/>
  <c r="B174" i="68" s="1"/>
  <c r="B175" i="68" s="1"/>
  <c r="B176" i="68" s="1"/>
  <c r="B177" i="68" s="1"/>
  <c r="B178" i="68" s="1"/>
  <c r="B179" i="68" s="1"/>
  <c r="B180" i="68" s="1"/>
  <c r="B181" i="68" s="1"/>
  <c r="B182" i="68" s="1"/>
  <c r="B183" i="68" s="1"/>
  <c r="B184" i="68" s="1"/>
  <c r="B185" i="68" s="1"/>
  <c r="B186" i="68" s="1"/>
  <c r="B187" i="68" s="1"/>
  <c r="B188" i="68" s="1"/>
  <c r="B189" i="68" s="1"/>
  <c r="B190" i="68" s="1"/>
  <c r="B191" i="68" s="1"/>
  <c r="AA6" i="68"/>
  <c r="L6" i="68"/>
  <c r="M6" i="68"/>
  <c r="Y115" i="68" l="1"/>
  <c r="Y116" i="68"/>
  <c r="Y123" i="68"/>
  <c r="Y124" i="68"/>
  <c r="Y131" i="68"/>
  <c r="Y132" i="68"/>
  <c r="Y139" i="68"/>
  <c r="Y140" i="68"/>
  <c r="Y147" i="68"/>
  <c r="Y148" i="68"/>
  <c r="Y155" i="68"/>
  <c r="Y156" i="68"/>
  <c r="Y163" i="68"/>
  <c r="Y164" i="68"/>
  <c r="Y171" i="68"/>
  <c r="Y172" i="68"/>
  <c r="Y179" i="68"/>
  <c r="Y180" i="68"/>
  <c r="Y109" i="68"/>
  <c r="Y117" i="68"/>
  <c r="Y125" i="68"/>
  <c r="Y133" i="68"/>
  <c r="Y141" i="68"/>
  <c r="Y149" i="68"/>
  <c r="Y157" i="68"/>
  <c r="Y165" i="68"/>
  <c r="Y173" i="68"/>
  <c r="Y174" i="68"/>
  <c r="Y181" i="68"/>
  <c r="Y182" i="68"/>
  <c r="Y189" i="68"/>
  <c r="Y190" i="68"/>
  <c r="Y183" i="68"/>
  <c r="Y184" i="68"/>
  <c r="Y17" i="68"/>
  <c r="M14" i="68"/>
  <c r="Z14" i="68" s="1"/>
  <c r="M19" i="68"/>
  <c r="Y19" i="68" s="1"/>
  <c r="Y18" i="68"/>
  <c r="Z18" i="68"/>
  <c r="Y20" i="68"/>
  <c r="Z20" i="68"/>
  <c r="Y21" i="68"/>
  <c r="Z21" i="68"/>
  <c r="Y22" i="68"/>
  <c r="Z22" i="68"/>
  <c r="Y23" i="68"/>
  <c r="Z23" i="68"/>
  <c r="Y24" i="68"/>
  <c r="Z24" i="68"/>
  <c r="Y25" i="68"/>
  <c r="Z25" i="68"/>
  <c r="Y7" i="68"/>
  <c r="Z7" i="68"/>
  <c r="Y9" i="68"/>
  <c r="Z9" i="68"/>
  <c r="Z15" i="68"/>
  <c r="Y15" i="68"/>
  <c r="Y6" i="68"/>
  <c r="Z6" i="68"/>
  <c r="Y8" i="68"/>
  <c r="Z8" i="68"/>
  <c r="Y10" i="68"/>
  <c r="Z10" i="68"/>
  <c r="AA192" i="68"/>
  <c r="Y11" i="68"/>
  <c r="Y12" i="68"/>
  <c r="Z13" i="68"/>
  <c r="Y26" i="68"/>
  <c r="Y30" i="68"/>
  <c r="Y32" i="68"/>
  <c r="Y38" i="68"/>
  <c r="Y42" i="68"/>
  <c r="Y44" i="68"/>
  <c r="Y46" i="68"/>
  <c r="Y48" i="68"/>
  <c r="Y50" i="68"/>
  <c r="Y52" i="68"/>
  <c r="Y54" i="68"/>
  <c r="Y56" i="68"/>
  <c r="Y58" i="68"/>
  <c r="Y60" i="68"/>
  <c r="Y62" i="68"/>
  <c r="Y64" i="68"/>
  <c r="Y66" i="68"/>
  <c r="Y68" i="68"/>
  <c r="Y70" i="68"/>
  <c r="Y72" i="68"/>
  <c r="Y74" i="68"/>
  <c r="Y76" i="68"/>
  <c r="Y78" i="68"/>
  <c r="Y80" i="68"/>
  <c r="Y82" i="68"/>
  <c r="Y84" i="68"/>
  <c r="Y86" i="68"/>
  <c r="Y88" i="68"/>
  <c r="Y90" i="68"/>
  <c r="Y92" i="68"/>
  <c r="Y94" i="68"/>
  <c r="Y96" i="68"/>
  <c r="Y98" i="68"/>
  <c r="Y100" i="68"/>
  <c r="Y102" i="68"/>
  <c r="Y104" i="68"/>
  <c r="Y106" i="68"/>
  <c r="Y108" i="68"/>
  <c r="Y16" i="68"/>
  <c r="Y28" i="68"/>
  <c r="Y34" i="68"/>
  <c r="Y36" i="68"/>
  <c r="Y40" i="68"/>
  <c r="Y191" i="68"/>
  <c r="K14" i="61"/>
  <c r="J14" i="61"/>
  <c r="J8" i="62"/>
  <c r="K8" i="62"/>
  <c r="J25" i="67"/>
  <c r="K25" i="67"/>
  <c r="M192" i="68" l="1"/>
  <c r="Y14" i="68"/>
  <c r="Z19" i="68"/>
  <c r="Z192" i="68" s="1"/>
  <c r="Y192" i="68"/>
  <c r="J19" i="67"/>
  <c r="K19" i="67"/>
  <c r="J20" i="67"/>
  <c r="K20" i="67"/>
  <c r="J21" i="67"/>
  <c r="K21" i="67"/>
  <c r="J22" i="67"/>
  <c r="K22" i="67"/>
  <c r="J23" i="67"/>
  <c r="K23" i="67"/>
  <c r="J24" i="67"/>
  <c r="K24" i="67"/>
  <c r="K18" i="67"/>
  <c r="J18" i="67"/>
  <c r="J14" i="67"/>
  <c r="K14" i="67"/>
  <c r="J15" i="67"/>
  <c r="K15" i="67"/>
  <c r="J16" i="67"/>
  <c r="K16" i="67"/>
  <c r="K13" i="67"/>
  <c r="J13" i="67"/>
  <c r="K12" i="67"/>
  <c r="J12" i="67"/>
  <c r="K15" i="66"/>
  <c r="J15" i="66"/>
  <c r="J8" i="67" l="1"/>
  <c r="K8" i="67"/>
  <c r="J9" i="67"/>
  <c r="K9" i="67"/>
  <c r="J10" i="67"/>
  <c r="K10" i="67"/>
  <c r="K7" i="67"/>
  <c r="J7" i="67"/>
  <c r="K6" i="67"/>
  <c r="J6" i="67"/>
  <c r="K18" i="66"/>
  <c r="J18" i="66"/>
  <c r="AA191" i="67"/>
  <c r="M191" i="67"/>
  <c r="L191" i="67"/>
  <c r="AA190" i="67"/>
  <c r="M190" i="67"/>
  <c r="Y190" i="67" s="1"/>
  <c r="L190" i="67"/>
  <c r="AA189" i="67"/>
  <c r="M189" i="67"/>
  <c r="Z189" i="67" s="1"/>
  <c r="L189" i="67"/>
  <c r="AA188" i="67"/>
  <c r="M188" i="67"/>
  <c r="Z188" i="67" s="1"/>
  <c r="L188" i="67"/>
  <c r="AA187" i="67"/>
  <c r="M187" i="67"/>
  <c r="Z187" i="67" s="1"/>
  <c r="L187" i="67"/>
  <c r="AA186" i="67"/>
  <c r="M186" i="67"/>
  <c r="Z186" i="67" s="1"/>
  <c r="L186" i="67"/>
  <c r="AA185" i="67"/>
  <c r="M185" i="67"/>
  <c r="Z185" i="67" s="1"/>
  <c r="L185" i="67"/>
  <c r="AA184" i="67"/>
  <c r="M184" i="67"/>
  <c r="Y184" i="67" s="1"/>
  <c r="L184" i="67"/>
  <c r="AA183" i="67"/>
  <c r="M183" i="67"/>
  <c r="Z183" i="67" s="1"/>
  <c r="L183" i="67"/>
  <c r="AA182" i="67"/>
  <c r="M182" i="67"/>
  <c r="Z182" i="67" s="1"/>
  <c r="L182" i="67"/>
  <c r="AA181" i="67"/>
  <c r="M181" i="67"/>
  <c r="Z181" i="67" s="1"/>
  <c r="L181" i="67"/>
  <c r="AA180" i="67"/>
  <c r="M180" i="67"/>
  <c r="Y180" i="67" s="1"/>
  <c r="L180" i="67"/>
  <c r="AA179" i="67"/>
  <c r="M179" i="67"/>
  <c r="Z179" i="67" s="1"/>
  <c r="L179" i="67"/>
  <c r="AA178" i="67"/>
  <c r="M178" i="67"/>
  <c r="Z178" i="67" s="1"/>
  <c r="L178" i="67"/>
  <c r="AA177" i="67"/>
  <c r="M177" i="67"/>
  <c r="Z177" i="67" s="1"/>
  <c r="L177" i="67"/>
  <c r="AA176" i="67"/>
  <c r="M176" i="67"/>
  <c r="Y176" i="67" s="1"/>
  <c r="L176" i="67"/>
  <c r="AA175" i="67"/>
  <c r="M175" i="67"/>
  <c r="Z175" i="67" s="1"/>
  <c r="L175" i="67"/>
  <c r="AA174" i="67"/>
  <c r="M174" i="67"/>
  <c r="Z174" i="67" s="1"/>
  <c r="L174" i="67"/>
  <c r="AA173" i="67"/>
  <c r="M173" i="67"/>
  <c r="Z173" i="67" s="1"/>
  <c r="L173" i="67"/>
  <c r="AA172" i="67"/>
  <c r="M172" i="67"/>
  <c r="Y172" i="67" s="1"/>
  <c r="L172" i="67"/>
  <c r="AA171" i="67"/>
  <c r="M171" i="67"/>
  <c r="Z171" i="67" s="1"/>
  <c r="L171" i="67"/>
  <c r="AA170" i="67"/>
  <c r="M170" i="67"/>
  <c r="Z170" i="67" s="1"/>
  <c r="L170" i="67"/>
  <c r="AA169" i="67"/>
  <c r="M169" i="67"/>
  <c r="Z169" i="67" s="1"/>
  <c r="L169" i="67"/>
  <c r="AA168" i="67"/>
  <c r="M168" i="67"/>
  <c r="Y168" i="67" s="1"/>
  <c r="L168" i="67"/>
  <c r="AA167" i="67"/>
  <c r="M167" i="67"/>
  <c r="Z167" i="67" s="1"/>
  <c r="L167" i="67"/>
  <c r="AA166" i="67"/>
  <c r="M166" i="67"/>
  <c r="Z166" i="67" s="1"/>
  <c r="L166" i="67"/>
  <c r="AA165" i="67"/>
  <c r="M165" i="67"/>
  <c r="Z165" i="67" s="1"/>
  <c r="L165" i="67"/>
  <c r="AA164" i="67"/>
  <c r="M164" i="67"/>
  <c r="Y164" i="67" s="1"/>
  <c r="L164" i="67"/>
  <c r="AA163" i="67"/>
  <c r="M163" i="67"/>
  <c r="Z163" i="67" s="1"/>
  <c r="L163" i="67"/>
  <c r="AA162" i="67"/>
  <c r="M162" i="67"/>
  <c r="Z162" i="67" s="1"/>
  <c r="L162" i="67"/>
  <c r="AA161" i="67"/>
  <c r="M161" i="67"/>
  <c r="Z161" i="67" s="1"/>
  <c r="L161" i="67"/>
  <c r="AA160" i="67"/>
  <c r="M160" i="67"/>
  <c r="Y160" i="67" s="1"/>
  <c r="L160" i="67"/>
  <c r="AA159" i="67"/>
  <c r="M159" i="67"/>
  <c r="Z159" i="67" s="1"/>
  <c r="L159" i="67"/>
  <c r="AA158" i="67"/>
  <c r="M158" i="67"/>
  <c r="Z158" i="67" s="1"/>
  <c r="L158" i="67"/>
  <c r="AA157" i="67"/>
  <c r="M157" i="67"/>
  <c r="Z157" i="67" s="1"/>
  <c r="L157" i="67"/>
  <c r="AA156" i="67"/>
  <c r="M156" i="67"/>
  <c r="Y156" i="67" s="1"/>
  <c r="L156" i="67"/>
  <c r="AA155" i="67"/>
  <c r="M155" i="67"/>
  <c r="Z155" i="67" s="1"/>
  <c r="L155" i="67"/>
  <c r="AA154" i="67"/>
  <c r="M154" i="67"/>
  <c r="Z154" i="67" s="1"/>
  <c r="L154" i="67"/>
  <c r="AA153" i="67"/>
  <c r="M153" i="67"/>
  <c r="Z153" i="67" s="1"/>
  <c r="L153" i="67"/>
  <c r="AA152" i="67"/>
  <c r="M152" i="67"/>
  <c r="Y152" i="67" s="1"/>
  <c r="L152" i="67"/>
  <c r="AA151" i="67"/>
  <c r="M151" i="67"/>
  <c r="Z151" i="67" s="1"/>
  <c r="L151" i="67"/>
  <c r="AA150" i="67"/>
  <c r="M150" i="67"/>
  <c r="Z150" i="67" s="1"/>
  <c r="L150" i="67"/>
  <c r="AA149" i="67"/>
  <c r="M149" i="67"/>
  <c r="Z149" i="67" s="1"/>
  <c r="L149" i="67"/>
  <c r="AA148" i="67"/>
  <c r="M148" i="67"/>
  <c r="Y148" i="67" s="1"/>
  <c r="L148" i="67"/>
  <c r="AA147" i="67"/>
  <c r="M147" i="67"/>
  <c r="Z147" i="67" s="1"/>
  <c r="L147" i="67"/>
  <c r="AA146" i="67"/>
  <c r="M146" i="67"/>
  <c r="Z146" i="67" s="1"/>
  <c r="L146" i="67"/>
  <c r="AA145" i="67"/>
  <c r="M145" i="67"/>
  <c r="Z145" i="67" s="1"/>
  <c r="L145" i="67"/>
  <c r="AA144" i="67"/>
  <c r="M144" i="67"/>
  <c r="Y144" i="67" s="1"/>
  <c r="L144" i="67"/>
  <c r="AA143" i="67"/>
  <c r="M143" i="67"/>
  <c r="Z143" i="67" s="1"/>
  <c r="L143" i="67"/>
  <c r="AA142" i="67"/>
  <c r="M142" i="67"/>
  <c r="Z142" i="67" s="1"/>
  <c r="L142" i="67"/>
  <c r="AA141" i="67"/>
  <c r="M141" i="67"/>
  <c r="Z141" i="67" s="1"/>
  <c r="L141" i="67"/>
  <c r="AA140" i="67"/>
  <c r="M140" i="67"/>
  <c r="Y140" i="67" s="1"/>
  <c r="L140" i="67"/>
  <c r="AA139" i="67"/>
  <c r="M139" i="67"/>
  <c r="Z139" i="67" s="1"/>
  <c r="L139" i="67"/>
  <c r="AA138" i="67"/>
  <c r="M138" i="67"/>
  <c r="Z138" i="67" s="1"/>
  <c r="L138" i="67"/>
  <c r="AA137" i="67"/>
  <c r="M137" i="67"/>
  <c r="Z137" i="67" s="1"/>
  <c r="L137" i="67"/>
  <c r="AA136" i="67"/>
  <c r="M136" i="67"/>
  <c r="Z136" i="67" s="1"/>
  <c r="L136" i="67"/>
  <c r="AA135" i="67"/>
  <c r="M135" i="67"/>
  <c r="Z135" i="67" s="1"/>
  <c r="L135" i="67"/>
  <c r="AA134" i="67"/>
  <c r="M134" i="67"/>
  <c r="Y134" i="67" s="1"/>
  <c r="L134" i="67"/>
  <c r="AA133" i="67"/>
  <c r="M133" i="67"/>
  <c r="Z133" i="67" s="1"/>
  <c r="L133" i="67"/>
  <c r="AA132" i="67"/>
  <c r="M132" i="67"/>
  <c r="Y132" i="67" s="1"/>
  <c r="L132" i="67"/>
  <c r="AA131" i="67"/>
  <c r="M131" i="67"/>
  <c r="Z131" i="67" s="1"/>
  <c r="L131" i="67"/>
  <c r="AA130" i="67"/>
  <c r="M130" i="67"/>
  <c r="Z130" i="67" s="1"/>
  <c r="L130" i="67"/>
  <c r="AA129" i="67"/>
  <c r="M129" i="67"/>
  <c r="Z129" i="67" s="1"/>
  <c r="L129" i="67"/>
  <c r="AA128" i="67"/>
  <c r="M128" i="67"/>
  <c r="Z128" i="67" s="1"/>
  <c r="L128" i="67"/>
  <c r="AA127" i="67"/>
  <c r="M127" i="67"/>
  <c r="Z127" i="67" s="1"/>
  <c r="L127" i="67"/>
  <c r="AA126" i="67"/>
  <c r="M126" i="67"/>
  <c r="Z126" i="67" s="1"/>
  <c r="L126" i="67"/>
  <c r="AA125" i="67"/>
  <c r="M125" i="67"/>
  <c r="Z125" i="67" s="1"/>
  <c r="L125" i="67"/>
  <c r="AA124" i="67"/>
  <c r="M124" i="67"/>
  <c r="Y124" i="67" s="1"/>
  <c r="L124" i="67"/>
  <c r="AA123" i="67"/>
  <c r="M123" i="67"/>
  <c r="Z123" i="67" s="1"/>
  <c r="L123" i="67"/>
  <c r="AA122" i="67"/>
  <c r="M122" i="67"/>
  <c r="Z122" i="67" s="1"/>
  <c r="L122" i="67"/>
  <c r="AA121" i="67"/>
  <c r="M121" i="67"/>
  <c r="Z121" i="67" s="1"/>
  <c r="L121" i="67"/>
  <c r="AA120" i="67"/>
  <c r="Y120" i="67"/>
  <c r="M120" i="67"/>
  <c r="Z120" i="67" s="1"/>
  <c r="L120" i="67"/>
  <c r="AA119" i="67"/>
  <c r="Y119" i="67"/>
  <c r="M119" i="67"/>
  <c r="Z119" i="67" s="1"/>
  <c r="L119" i="67"/>
  <c r="AA118" i="67"/>
  <c r="Z118" i="67"/>
  <c r="M118" i="67"/>
  <c r="Y118" i="67" s="1"/>
  <c r="L118" i="67"/>
  <c r="AA117" i="67"/>
  <c r="M117" i="67"/>
  <c r="Z117" i="67" s="1"/>
  <c r="L117" i="67"/>
  <c r="AA116" i="67"/>
  <c r="M116" i="67"/>
  <c r="Y116" i="67" s="1"/>
  <c r="L116" i="67"/>
  <c r="AA115" i="67"/>
  <c r="M115" i="67"/>
  <c r="Z115" i="67" s="1"/>
  <c r="L115" i="67"/>
  <c r="AA114" i="67"/>
  <c r="M114" i="67"/>
  <c r="Z114" i="67" s="1"/>
  <c r="L114" i="67"/>
  <c r="AA113" i="67"/>
  <c r="M113" i="67"/>
  <c r="Z113" i="67" s="1"/>
  <c r="L113" i="67"/>
  <c r="AA112" i="67"/>
  <c r="M112" i="67"/>
  <c r="Z112" i="67" s="1"/>
  <c r="L112" i="67"/>
  <c r="AA111" i="67"/>
  <c r="M111" i="67"/>
  <c r="Z111" i="67" s="1"/>
  <c r="L111" i="67"/>
  <c r="AA110" i="67"/>
  <c r="M110" i="67"/>
  <c r="Z110" i="67" s="1"/>
  <c r="L110" i="67"/>
  <c r="AA109" i="67"/>
  <c r="M109" i="67"/>
  <c r="Z109" i="67" s="1"/>
  <c r="L109" i="67"/>
  <c r="AA108" i="67"/>
  <c r="Y108" i="67"/>
  <c r="M108" i="67"/>
  <c r="Z108" i="67" s="1"/>
  <c r="L108" i="67"/>
  <c r="AA107" i="67"/>
  <c r="M107" i="67"/>
  <c r="Z107" i="67" s="1"/>
  <c r="L107" i="67"/>
  <c r="AA106" i="67"/>
  <c r="Y106" i="67"/>
  <c r="M106" i="67"/>
  <c r="Z106" i="67" s="1"/>
  <c r="L106" i="67"/>
  <c r="AA105" i="67"/>
  <c r="M105" i="67"/>
  <c r="Z105" i="67" s="1"/>
  <c r="L105" i="67"/>
  <c r="AA104" i="67"/>
  <c r="Y104" i="67"/>
  <c r="M104" i="67"/>
  <c r="Z104" i="67" s="1"/>
  <c r="L104" i="67"/>
  <c r="AA103" i="67"/>
  <c r="M103" i="67"/>
  <c r="Z103" i="67" s="1"/>
  <c r="L103" i="67"/>
  <c r="AA102" i="67"/>
  <c r="Y102" i="67"/>
  <c r="M102" i="67"/>
  <c r="Z102" i="67" s="1"/>
  <c r="L102" i="67"/>
  <c r="AA101" i="67"/>
  <c r="M101" i="67"/>
  <c r="Z101" i="67" s="1"/>
  <c r="L101" i="67"/>
  <c r="AA100" i="67"/>
  <c r="Y100" i="67"/>
  <c r="M100" i="67"/>
  <c r="Z100" i="67" s="1"/>
  <c r="L100" i="67"/>
  <c r="AA99" i="67"/>
  <c r="M99" i="67"/>
  <c r="Z99" i="67" s="1"/>
  <c r="L99" i="67"/>
  <c r="AA98" i="67"/>
  <c r="M98" i="67"/>
  <c r="Z98" i="67" s="1"/>
  <c r="L98" i="67"/>
  <c r="AA97" i="67"/>
  <c r="M97" i="67"/>
  <c r="Z97" i="67" s="1"/>
  <c r="L97" i="67"/>
  <c r="AA96" i="67"/>
  <c r="M96" i="67"/>
  <c r="Z96" i="67" s="1"/>
  <c r="L96" i="67"/>
  <c r="AA95" i="67"/>
  <c r="M95" i="67"/>
  <c r="Z95" i="67" s="1"/>
  <c r="L95" i="67"/>
  <c r="AA94" i="67"/>
  <c r="M94" i="67"/>
  <c r="Z94" i="67" s="1"/>
  <c r="L94" i="67"/>
  <c r="AA93" i="67"/>
  <c r="M93" i="67"/>
  <c r="Z93" i="67" s="1"/>
  <c r="L93" i="67"/>
  <c r="AA92" i="67"/>
  <c r="M92" i="67"/>
  <c r="Z92" i="67" s="1"/>
  <c r="L92" i="67"/>
  <c r="AA91" i="67"/>
  <c r="M91" i="67"/>
  <c r="Z91" i="67" s="1"/>
  <c r="L91" i="67"/>
  <c r="AA90" i="67"/>
  <c r="M90" i="67"/>
  <c r="Z90" i="67" s="1"/>
  <c r="L90" i="67"/>
  <c r="AA89" i="67"/>
  <c r="M89" i="67"/>
  <c r="Z89" i="67" s="1"/>
  <c r="L89" i="67"/>
  <c r="AA88" i="67"/>
  <c r="M88" i="67"/>
  <c r="Z88" i="67" s="1"/>
  <c r="L88" i="67"/>
  <c r="AA87" i="67"/>
  <c r="M87" i="67"/>
  <c r="Z87" i="67" s="1"/>
  <c r="L87" i="67"/>
  <c r="AA86" i="67"/>
  <c r="M86" i="67"/>
  <c r="Z86" i="67" s="1"/>
  <c r="L86" i="67"/>
  <c r="AA85" i="67"/>
  <c r="M85" i="67"/>
  <c r="Z85" i="67" s="1"/>
  <c r="L85" i="67"/>
  <c r="AA84" i="67"/>
  <c r="M84" i="67"/>
  <c r="Z84" i="67" s="1"/>
  <c r="L84" i="67"/>
  <c r="AA83" i="67"/>
  <c r="M83" i="67"/>
  <c r="Z83" i="67" s="1"/>
  <c r="L83" i="67"/>
  <c r="AA82" i="67"/>
  <c r="M82" i="67"/>
  <c r="Z82" i="67" s="1"/>
  <c r="L82" i="67"/>
  <c r="AA81" i="67"/>
  <c r="M81" i="67"/>
  <c r="Z81" i="67" s="1"/>
  <c r="L81" i="67"/>
  <c r="AA80" i="67"/>
  <c r="M80" i="67"/>
  <c r="Z80" i="67" s="1"/>
  <c r="L80" i="67"/>
  <c r="AA79" i="67"/>
  <c r="M79" i="67"/>
  <c r="Z79" i="67" s="1"/>
  <c r="L79" i="67"/>
  <c r="AA78" i="67"/>
  <c r="M78" i="67"/>
  <c r="Z78" i="67" s="1"/>
  <c r="L78" i="67"/>
  <c r="AA77" i="67"/>
  <c r="M77" i="67"/>
  <c r="Z77" i="67" s="1"/>
  <c r="L77" i="67"/>
  <c r="AA76" i="67"/>
  <c r="M76" i="67"/>
  <c r="Z76" i="67" s="1"/>
  <c r="L76" i="67"/>
  <c r="AA75" i="67"/>
  <c r="M75" i="67"/>
  <c r="Z75" i="67" s="1"/>
  <c r="L75" i="67"/>
  <c r="AA74" i="67"/>
  <c r="M74" i="67"/>
  <c r="Z74" i="67" s="1"/>
  <c r="L74" i="67"/>
  <c r="AA73" i="67"/>
  <c r="M73" i="67"/>
  <c r="Z73" i="67" s="1"/>
  <c r="L73" i="67"/>
  <c r="AA72" i="67"/>
  <c r="M72" i="67"/>
  <c r="Z72" i="67" s="1"/>
  <c r="L72" i="67"/>
  <c r="AA71" i="67"/>
  <c r="M71" i="67"/>
  <c r="Z71" i="67" s="1"/>
  <c r="L71" i="67"/>
  <c r="AA70" i="67"/>
  <c r="M70" i="67"/>
  <c r="Z70" i="67" s="1"/>
  <c r="L70" i="67"/>
  <c r="AA69" i="67"/>
  <c r="M69" i="67"/>
  <c r="Z69" i="67" s="1"/>
  <c r="L69" i="67"/>
  <c r="AA68" i="67"/>
  <c r="M68" i="67"/>
  <c r="Z68" i="67" s="1"/>
  <c r="L68" i="67"/>
  <c r="AA67" i="67"/>
  <c r="M67" i="67"/>
  <c r="Z67" i="67" s="1"/>
  <c r="L67" i="67"/>
  <c r="AA66" i="67"/>
  <c r="M66" i="67"/>
  <c r="Z66" i="67" s="1"/>
  <c r="L66" i="67"/>
  <c r="AA65" i="67"/>
  <c r="M65" i="67"/>
  <c r="Z65" i="67" s="1"/>
  <c r="L65" i="67"/>
  <c r="AA64" i="67"/>
  <c r="M64" i="67"/>
  <c r="Z64" i="67" s="1"/>
  <c r="L64" i="67"/>
  <c r="AA63" i="67"/>
  <c r="M63" i="67"/>
  <c r="Z63" i="67" s="1"/>
  <c r="L63" i="67"/>
  <c r="AA62" i="67"/>
  <c r="M62" i="67"/>
  <c r="Z62" i="67" s="1"/>
  <c r="L62" i="67"/>
  <c r="AA61" i="67"/>
  <c r="M61" i="67"/>
  <c r="Z61" i="67" s="1"/>
  <c r="L61" i="67"/>
  <c r="AA60" i="67"/>
  <c r="M60" i="67"/>
  <c r="Z60" i="67" s="1"/>
  <c r="L60" i="67"/>
  <c r="AA59" i="67"/>
  <c r="M59" i="67"/>
  <c r="Z59" i="67" s="1"/>
  <c r="L59" i="67"/>
  <c r="AA58" i="67"/>
  <c r="M58" i="67"/>
  <c r="Z58" i="67" s="1"/>
  <c r="L58" i="67"/>
  <c r="AA57" i="67"/>
  <c r="M57" i="67"/>
  <c r="Z57" i="67" s="1"/>
  <c r="L57" i="67"/>
  <c r="AA56" i="67"/>
  <c r="M56" i="67"/>
  <c r="Z56" i="67" s="1"/>
  <c r="L56" i="67"/>
  <c r="AA55" i="67"/>
  <c r="M55" i="67"/>
  <c r="Z55" i="67" s="1"/>
  <c r="L55" i="67"/>
  <c r="AA54" i="67"/>
  <c r="M54" i="67"/>
  <c r="Z54" i="67" s="1"/>
  <c r="L54" i="67"/>
  <c r="AA53" i="67"/>
  <c r="M53" i="67"/>
  <c r="Z53" i="67" s="1"/>
  <c r="L53" i="67"/>
  <c r="AA52" i="67"/>
  <c r="M52" i="67"/>
  <c r="Z52" i="67" s="1"/>
  <c r="L52" i="67"/>
  <c r="AA51" i="67"/>
  <c r="M51" i="67"/>
  <c r="Z51" i="67" s="1"/>
  <c r="L51" i="67"/>
  <c r="AA50" i="67"/>
  <c r="M50" i="67"/>
  <c r="Z50" i="67" s="1"/>
  <c r="L50" i="67"/>
  <c r="AA49" i="67"/>
  <c r="M49" i="67"/>
  <c r="Z49" i="67" s="1"/>
  <c r="L49" i="67"/>
  <c r="AA48" i="67"/>
  <c r="M48" i="67"/>
  <c r="Z48" i="67" s="1"/>
  <c r="L48" i="67"/>
  <c r="AA47" i="67"/>
  <c r="M47" i="67"/>
  <c r="Z47" i="67" s="1"/>
  <c r="L47" i="67"/>
  <c r="AA46" i="67"/>
  <c r="M46" i="67"/>
  <c r="Z46" i="67" s="1"/>
  <c r="L46" i="67"/>
  <c r="AA45" i="67"/>
  <c r="M45" i="67"/>
  <c r="Z45" i="67" s="1"/>
  <c r="L45" i="67"/>
  <c r="AA44" i="67"/>
  <c r="M44" i="67"/>
  <c r="Z44" i="67" s="1"/>
  <c r="L44" i="67"/>
  <c r="AA43" i="67"/>
  <c r="M43" i="67"/>
  <c r="Z43" i="67" s="1"/>
  <c r="L43" i="67"/>
  <c r="AA42" i="67"/>
  <c r="M42" i="67"/>
  <c r="Z42" i="67" s="1"/>
  <c r="L42" i="67"/>
  <c r="AA41" i="67"/>
  <c r="M41" i="67"/>
  <c r="Z41" i="67" s="1"/>
  <c r="L41" i="67"/>
  <c r="AA40" i="67"/>
  <c r="M40" i="67"/>
  <c r="Z40" i="67" s="1"/>
  <c r="L40" i="67"/>
  <c r="AA39" i="67"/>
  <c r="M39" i="67"/>
  <c r="Z39" i="67" s="1"/>
  <c r="L39" i="67"/>
  <c r="AA38" i="67"/>
  <c r="M38" i="67"/>
  <c r="Z38" i="67" s="1"/>
  <c r="L38" i="67"/>
  <c r="AA37" i="67"/>
  <c r="M37" i="67"/>
  <c r="Z37" i="67" s="1"/>
  <c r="L37" i="67"/>
  <c r="AA36" i="67"/>
  <c r="M36" i="67"/>
  <c r="Z36" i="67" s="1"/>
  <c r="L36" i="67"/>
  <c r="AA35" i="67"/>
  <c r="M35" i="67"/>
  <c r="L35" i="67"/>
  <c r="AA34" i="67"/>
  <c r="M34" i="67"/>
  <c r="Z34" i="67" s="1"/>
  <c r="L34" i="67"/>
  <c r="AA33" i="67"/>
  <c r="M33" i="67"/>
  <c r="L33" i="67"/>
  <c r="AA32" i="67"/>
  <c r="M32" i="67"/>
  <c r="Z32" i="67" s="1"/>
  <c r="L32" i="67"/>
  <c r="AA31" i="67"/>
  <c r="M31" i="67"/>
  <c r="L31" i="67"/>
  <c r="AA30" i="67"/>
  <c r="M30" i="67"/>
  <c r="Z30" i="67" s="1"/>
  <c r="L30" i="67"/>
  <c r="AA29" i="67"/>
  <c r="M29" i="67"/>
  <c r="L29" i="67"/>
  <c r="AA28" i="67"/>
  <c r="M28" i="67"/>
  <c r="Z28" i="67" s="1"/>
  <c r="L28" i="67"/>
  <c r="AA27" i="67"/>
  <c r="M27" i="67"/>
  <c r="L27" i="67"/>
  <c r="AA26" i="67"/>
  <c r="M26" i="67"/>
  <c r="Z26" i="67" s="1"/>
  <c r="L26" i="67"/>
  <c r="AA25" i="67"/>
  <c r="M25" i="67"/>
  <c r="L25" i="67"/>
  <c r="AA24" i="67"/>
  <c r="M24" i="67"/>
  <c r="Z24" i="67" s="1"/>
  <c r="L24" i="67"/>
  <c r="AA23" i="67"/>
  <c r="M23" i="67"/>
  <c r="L23" i="67"/>
  <c r="AA22" i="67"/>
  <c r="M22" i="67"/>
  <c r="Z22" i="67" s="1"/>
  <c r="L22" i="67"/>
  <c r="AA21" i="67"/>
  <c r="M21" i="67"/>
  <c r="L21" i="67"/>
  <c r="AA20" i="67"/>
  <c r="M20" i="67"/>
  <c r="Z20" i="67" s="1"/>
  <c r="L20" i="67"/>
  <c r="AA19" i="67"/>
  <c r="M19" i="67"/>
  <c r="L19" i="67"/>
  <c r="AA18" i="67"/>
  <c r="M18" i="67"/>
  <c r="Z18" i="67" s="1"/>
  <c r="L18" i="67"/>
  <c r="AA17" i="67"/>
  <c r="L17" i="67"/>
  <c r="M17" i="67"/>
  <c r="AA16" i="67"/>
  <c r="M16" i="67"/>
  <c r="L16" i="67"/>
  <c r="AA15" i="67"/>
  <c r="M15" i="67"/>
  <c r="L15" i="67"/>
  <c r="AA14" i="67"/>
  <c r="L14" i="67"/>
  <c r="AA13" i="67"/>
  <c r="S13" i="67"/>
  <c r="Q13" i="67"/>
  <c r="U13" i="67" s="1"/>
  <c r="S15" i="67" s="1"/>
  <c r="L13" i="67"/>
  <c r="M13" i="67"/>
  <c r="Y13" i="67" s="1"/>
  <c r="AA12" i="67"/>
  <c r="L12" i="67"/>
  <c r="AA11" i="67"/>
  <c r="L11" i="67"/>
  <c r="AA10" i="67"/>
  <c r="L10" i="67"/>
  <c r="AA9" i="67"/>
  <c r="L9" i="67"/>
  <c r="AA8" i="67"/>
  <c r="L8" i="67"/>
  <c r="AA7" i="67"/>
  <c r="L7" i="67"/>
  <c r="B7" i="67"/>
  <c r="B8" i="67" s="1"/>
  <c r="B9" i="67" s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4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B103" i="67" s="1"/>
  <c r="B104" i="67" s="1"/>
  <c r="B105" i="67" s="1"/>
  <c r="B106" i="67" s="1"/>
  <c r="B107" i="67" s="1"/>
  <c r="B108" i="67" s="1"/>
  <c r="B109" i="67" s="1"/>
  <c r="B110" i="67" s="1"/>
  <c r="B111" i="67" s="1"/>
  <c r="B112" i="67" s="1"/>
  <c r="B113" i="67" s="1"/>
  <c r="B114" i="67" s="1"/>
  <c r="B115" i="67" s="1"/>
  <c r="B116" i="67" s="1"/>
  <c r="B117" i="67" s="1"/>
  <c r="B118" i="67" s="1"/>
  <c r="B119" i="67" s="1"/>
  <c r="B120" i="67" s="1"/>
  <c r="B121" i="67" s="1"/>
  <c r="B122" i="67" s="1"/>
  <c r="B123" i="67" s="1"/>
  <c r="B124" i="67" s="1"/>
  <c r="B125" i="67" s="1"/>
  <c r="B126" i="67" s="1"/>
  <c r="B127" i="67" s="1"/>
  <c r="B128" i="67" s="1"/>
  <c r="B129" i="67" s="1"/>
  <c r="B130" i="67" s="1"/>
  <c r="B131" i="67" s="1"/>
  <c r="B132" i="67" s="1"/>
  <c r="B133" i="67" s="1"/>
  <c r="B134" i="67" s="1"/>
  <c r="B135" i="67" s="1"/>
  <c r="B136" i="67" s="1"/>
  <c r="B137" i="67" s="1"/>
  <c r="B138" i="67" s="1"/>
  <c r="B139" i="67" s="1"/>
  <c r="B140" i="67" s="1"/>
  <c r="B141" i="67" s="1"/>
  <c r="B142" i="67" s="1"/>
  <c r="B143" i="67" s="1"/>
  <c r="B144" i="67" s="1"/>
  <c r="B145" i="67" s="1"/>
  <c r="B146" i="67" s="1"/>
  <c r="B147" i="67" s="1"/>
  <c r="B148" i="67" s="1"/>
  <c r="B149" i="67" s="1"/>
  <c r="B150" i="67" s="1"/>
  <c r="B151" i="67" s="1"/>
  <c r="B152" i="67" s="1"/>
  <c r="B153" i="67" s="1"/>
  <c r="B154" i="67" s="1"/>
  <c r="B155" i="67" s="1"/>
  <c r="B156" i="67" s="1"/>
  <c r="B157" i="67" s="1"/>
  <c r="B158" i="67" s="1"/>
  <c r="B159" i="67" s="1"/>
  <c r="B160" i="67" s="1"/>
  <c r="B161" i="67" s="1"/>
  <c r="B162" i="67" s="1"/>
  <c r="B163" i="67" s="1"/>
  <c r="B164" i="67" s="1"/>
  <c r="B165" i="67" s="1"/>
  <c r="B166" i="67" s="1"/>
  <c r="B167" i="67" s="1"/>
  <c r="B168" i="67" s="1"/>
  <c r="B169" i="67" s="1"/>
  <c r="B170" i="67" s="1"/>
  <c r="B171" i="67" s="1"/>
  <c r="B172" i="67" s="1"/>
  <c r="B173" i="67" s="1"/>
  <c r="B174" i="67" s="1"/>
  <c r="B175" i="67" s="1"/>
  <c r="B176" i="67" s="1"/>
  <c r="B177" i="67" s="1"/>
  <c r="B178" i="67" s="1"/>
  <c r="B179" i="67" s="1"/>
  <c r="B180" i="67" s="1"/>
  <c r="B181" i="67" s="1"/>
  <c r="B182" i="67" s="1"/>
  <c r="B183" i="67" s="1"/>
  <c r="B184" i="67" s="1"/>
  <c r="B185" i="67" s="1"/>
  <c r="B186" i="67" s="1"/>
  <c r="B187" i="67" s="1"/>
  <c r="B188" i="67" s="1"/>
  <c r="B189" i="67" s="1"/>
  <c r="B190" i="67" s="1"/>
  <c r="B191" i="67" s="1"/>
  <c r="AA6" i="67"/>
  <c r="L6" i="67"/>
  <c r="Z134" i="67" l="1"/>
  <c r="Y135" i="67"/>
  <c r="Y136" i="67"/>
  <c r="Y98" i="67"/>
  <c r="Y109" i="67"/>
  <c r="Y110" i="67"/>
  <c r="Z124" i="67"/>
  <c r="Y125" i="67"/>
  <c r="Y126" i="67"/>
  <c r="Z140" i="67"/>
  <c r="Y141" i="67"/>
  <c r="Y142" i="67"/>
  <c r="Z148" i="67"/>
  <c r="Y149" i="67"/>
  <c r="Y150" i="67"/>
  <c r="Z156" i="67"/>
  <c r="Y157" i="67"/>
  <c r="Y158" i="67"/>
  <c r="Z164" i="67"/>
  <c r="Y165" i="67"/>
  <c r="Y166" i="67"/>
  <c r="Z172" i="67"/>
  <c r="Y173" i="67"/>
  <c r="Y174" i="67"/>
  <c r="Z180" i="67"/>
  <c r="Y181" i="67"/>
  <c r="Y182" i="67"/>
  <c r="Y111" i="67"/>
  <c r="Y112" i="67"/>
  <c r="Y127" i="67"/>
  <c r="Y128" i="67"/>
  <c r="Z116" i="67"/>
  <c r="Y117" i="67"/>
  <c r="Z132" i="67"/>
  <c r="Y133" i="67"/>
  <c r="Z190" i="67"/>
  <c r="Y113" i="67"/>
  <c r="Y114" i="67"/>
  <c r="Y121" i="67"/>
  <c r="Y122" i="67"/>
  <c r="Y129" i="67"/>
  <c r="Y130" i="67"/>
  <c r="Y137" i="67"/>
  <c r="Y138" i="67"/>
  <c r="Z144" i="67"/>
  <c r="Y145" i="67"/>
  <c r="Y146" i="67"/>
  <c r="Z152" i="67"/>
  <c r="Y153" i="67"/>
  <c r="Y154" i="67"/>
  <c r="Z160" i="67"/>
  <c r="Y161" i="67"/>
  <c r="Y162" i="67"/>
  <c r="Z168" i="67"/>
  <c r="Y169" i="67"/>
  <c r="Y170" i="67"/>
  <c r="Z176" i="67"/>
  <c r="Y177" i="67"/>
  <c r="Y178" i="67"/>
  <c r="Z184" i="67"/>
  <c r="Y185" i="67"/>
  <c r="Y186" i="67"/>
  <c r="Y20" i="67"/>
  <c r="Y22" i="67"/>
  <c r="Y24" i="67"/>
  <c r="Y26" i="67"/>
  <c r="Y28" i="67"/>
  <c r="Y30" i="67"/>
  <c r="Y32" i="67"/>
  <c r="Y34" i="67"/>
  <c r="Y36" i="67"/>
  <c r="Y38" i="67"/>
  <c r="Y42" i="67"/>
  <c r="Y46" i="67"/>
  <c r="Y48" i="67"/>
  <c r="Y50" i="67"/>
  <c r="Y52" i="67"/>
  <c r="Y54" i="67"/>
  <c r="Y56" i="67"/>
  <c r="Y58" i="67"/>
  <c r="Y60" i="67"/>
  <c r="Y62" i="67"/>
  <c r="Y64" i="67"/>
  <c r="Y66" i="67"/>
  <c r="Y68" i="67"/>
  <c r="Y70" i="67"/>
  <c r="Y72" i="67"/>
  <c r="Y74" i="67"/>
  <c r="Y76" i="67"/>
  <c r="Y78" i="67"/>
  <c r="Y80" i="67"/>
  <c r="Y82" i="67"/>
  <c r="Y84" i="67"/>
  <c r="Y86" i="67"/>
  <c r="Y88" i="67"/>
  <c r="Y90" i="67"/>
  <c r="Y92" i="67"/>
  <c r="Y94" i="67"/>
  <c r="Y96" i="67"/>
  <c r="Y115" i="67"/>
  <c r="Y123" i="67"/>
  <c r="Y131" i="67"/>
  <c r="Y139" i="67"/>
  <c r="Y147" i="67"/>
  <c r="Y155" i="67"/>
  <c r="Y163" i="67"/>
  <c r="Y171" i="67"/>
  <c r="Y179" i="67"/>
  <c r="Y187" i="67"/>
  <c r="Y188" i="67"/>
  <c r="Y40" i="67"/>
  <c r="Y44" i="67"/>
  <c r="Y189" i="67"/>
  <c r="Y143" i="67"/>
  <c r="Y151" i="67"/>
  <c r="Y159" i="67"/>
  <c r="Y167" i="67"/>
  <c r="Y175" i="67"/>
  <c r="Y183" i="67"/>
  <c r="Y18" i="67"/>
  <c r="M7" i="67"/>
  <c r="M9" i="67"/>
  <c r="M6" i="67"/>
  <c r="Y6" i="67" s="1"/>
  <c r="M11" i="67"/>
  <c r="M14" i="67"/>
  <c r="Y14" i="67" s="1"/>
  <c r="Z29" i="67"/>
  <c r="Y29" i="67"/>
  <c r="Z27" i="67"/>
  <c r="Y27" i="67"/>
  <c r="Z35" i="67"/>
  <c r="Y35" i="67"/>
  <c r="Z13" i="67"/>
  <c r="Z15" i="67"/>
  <c r="Y15" i="67"/>
  <c r="Z23" i="67"/>
  <c r="Y23" i="67"/>
  <c r="Z31" i="67"/>
  <c r="Y31" i="67"/>
  <c r="Z19" i="67"/>
  <c r="Y19" i="67"/>
  <c r="Z16" i="67"/>
  <c r="Y16" i="67"/>
  <c r="Z21" i="67"/>
  <c r="Y21" i="67"/>
  <c r="M8" i="67"/>
  <c r="M10" i="67"/>
  <c r="M12" i="67"/>
  <c r="Z17" i="67"/>
  <c r="Y17" i="67"/>
  <c r="Z25" i="67"/>
  <c r="Y25" i="67"/>
  <c r="Z33" i="67"/>
  <c r="Y33" i="67"/>
  <c r="Y37" i="67"/>
  <c r="Y43" i="67"/>
  <c r="Y47" i="67"/>
  <c r="Y49" i="67"/>
  <c r="Y51" i="67"/>
  <c r="Y53" i="67"/>
  <c r="Y55" i="67"/>
  <c r="Y57" i="67"/>
  <c r="Y59" i="67"/>
  <c r="Y61" i="67"/>
  <c r="Y63" i="67"/>
  <c r="Y65" i="67"/>
  <c r="Y67" i="67"/>
  <c r="Y69" i="67"/>
  <c r="Y71" i="67"/>
  <c r="Y73" i="67"/>
  <c r="Y75" i="67"/>
  <c r="Y77" i="67"/>
  <c r="Y79" i="67"/>
  <c r="Y81" i="67"/>
  <c r="Y83" i="67"/>
  <c r="Y85" i="67"/>
  <c r="Y87" i="67"/>
  <c r="Y89" i="67"/>
  <c r="Y91" i="67"/>
  <c r="Y93" i="67"/>
  <c r="Y95" i="67"/>
  <c r="Y97" i="67"/>
  <c r="Y99" i="67"/>
  <c r="Y101" i="67"/>
  <c r="Y103" i="67"/>
  <c r="Y105" i="67"/>
  <c r="Y107" i="67"/>
  <c r="Z191" i="67"/>
  <c r="Y191" i="67"/>
  <c r="AA192" i="67"/>
  <c r="Y39" i="67"/>
  <c r="Y41" i="67"/>
  <c r="Y45" i="67"/>
  <c r="K14" i="66"/>
  <c r="J14" i="66"/>
  <c r="K13" i="66"/>
  <c r="J13" i="66"/>
  <c r="K15" i="65"/>
  <c r="J15" i="65"/>
  <c r="K13" i="65"/>
  <c r="J13" i="65"/>
  <c r="K10" i="65"/>
  <c r="J10" i="65"/>
  <c r="L191" i="64"/>
  <c r="K20" i="64"/>
  <c r="K14" i="64"/>
  <c r="K17" i="64"/>
  <c r="J14" i="64"/>
  <c r="Z14" i="67" l="1"/>
  <c r="Z6" i="67"/>
  <c r="Z11" i="67"/>
  <c r="Y11" i="67"/>
  <c r="Z9" i="67"/>
  <c r="Y9" i="67"/>
  <c r="Z7" i="67"/>
  <c r="Y7" i="67"/>
  <c r="Z10" i="67"/>
  <c r="Y10" i="67"/>
  <c r="Z8" i="67"/>
  <c r="Y8" i="67"/>
  <c r="M192" i="67"/>
  <c r="Z12" i="67"/>
  <c r="Y12" i="67"/>
  <c r="J17" i="66"/>
  <c r="K17" i="66"/>
  <c r="K16" i="66"/>
  <c r="J16" i="66"/>
  <c r="J7" i="66"/>
  <c r="K7" i="66"/>
  <c r="J8" i="66"/>
  <c r="K8" i="66"/>
  <c r="M8" i="66" s="1"/>
  <c r="J9" i="66"/>
  <c r="K9" i="66"/>
  <c r="J10" i="66"/>
  <c r="K10" i="66"/>
  <c r="J11" i="66"/>
  <c r="K11" i="66"/>
  <c r="J12" i="66"/>
  <c r="K12" i="66"/>
  <c r="K6" i="66"/>
  <c r="J6" i="66"/>
  <c r="AA191" i="66"/>
  <c r="M191" i="66"/>
  <c r="Z191" i="66" s="1"/>
  <c r="L191" i="66"/>
  <c r="AA190" i="66"/>
  <c r="M190" i="66"/>
  <c r="Z190" i="66" s="1"/>
  <c r="L190" i="66"/>
  <c r="AA189" i="66"/>
  <c r="M189" i="66"/>
  <c r="Y189" i="66" s="1"/>
  <c r="L189" i="66"/>
  <c r="AA188" i="66"/>
  <c r="M188" i="66"/>
  <c r="Z188" i="66" s="1"/>
  <c r="L188" i="66"/>
  <c r="AA187" i="66"/>
  <c r="Y187" i="66"/>
  <c r="M187" i="66"/>
  <c r="Z187" i="66" s="1"/>
  <c r="L187" i="66"/>
  <c r="AA186" i="66"/>
  <c r="Y186" i="66"/>
  <c r="M186" i="66"/>
  <c r="Z186" i="66" s="1"/>
  <c r="L186" i="66"/>
  <c r="AA185" i="66"/>
  <c r="Z185" i="66"/>
  <c r="Y185" i="66"/>
  <c r="M185" i="66"/>
  <c r="L185" i="66"/>
  <c r="AA184" i="66"/>
  <c r="Y184" i="66"/>
  <c r="M184" i="66"/>
  <c r="Z184" i="66" s="1"/>
  <c r="L184" i="66"/>
  <c r="AA183" i="66"/>
  <c r="M183" i="66"/>
  <c r="Z183" i="66" s="1"/>
  <c r="L183" i="66"/>
  <c r="AA182" i="66"/>
  <c r="M182" i="66"/>
  <c r="Z182" i="66" s="1"/>
  <c r="L182" i="66"/>
  <c r="AA181" i="66"/>
  <c r="M181" i="66"/>
  <c r="Y181" i="66" s="1"/>
  <c r="L181" i="66"/>
  <c r="AA180" i="66"/>
  <c r="M180" i="66"/>
  <c r="Z180" i="66" s="1"/>
  <c r="L180" i="66"/>
  <c r="AA179" i="66"/>
  <c r="Y179" i="66"/>
  <c r="M179" i="66"/>
  <c r="Z179" i="66" s="1"/>
  <c r="L179" i="66"/>
  <c r="AA178" i="66"/>
  <c r="Y178" i="66"/>
  <c r="M178" i="66"/>
  <c r="Z178" i="66" s="1"/>
  <c r="L178" i="66"/>
  <c r="AA177" i="66"/>
  <c r="Z177" i="66"/>
  <c r="Y177" i="66"/>
  <c r="M177" i="66"/>
  <c r="L177" i="66"/>
  <c r="AA176" i="66"/>
  <c r="M176" i="66"/>
  <c r="Z176" i="66" s="1"/>
  <c r="L176" i="66"/>
  <c r="AA175" i="66"/>
  <c r="M175" i="66"/>
  <c r="Z175" i="66" s="1"/>
  <c r="L175" i="66"/>
  <c r="AA174" i="66"/>
  <c r="M174" i="66"/>
  <c r="Z174" i="66" s="1"/>
  <c r="L174" i="66"/>
  <c r="AA173" i="66"/>
  <c r="M173" i="66"/>
  <c r="Y173" i="66" s="1"/>
  <c r="L173" i="66"/>
  <c r="AA172" i="66"/>
  <c r="M172" i="66"/>
  <c r="Z172" i="66" s="1"/>
  <c r="L172" i="66"/>
  <c r="AA171" i="66"/>
  <c r="Y171" i="66"/>
  <c r="M171" i="66"/>
  <c r="Z171" i="66" s="1"/>
  <c r="L171" i="66"/>
  <c r="AA170" i="66"/>
  <c r="Y170" i="66"/>
  <c r="M170" i="66"/>
  <c r="Z170" i="66" s="1"/>
  <c r="L170" i="66"/>
  <c r="AA169" i="66"/>
  <c r="Z169" i="66"/>
  <c r="M169" i="66"/>
  <c r="Y169" i="66" s="1"/>
  <c r="L169" i="66"/>
  <c r="AA168" i="66"/>
  <c r="M168" i="66"/>
  <c r="Z168" i="66" s="1"/>
  <c r="L168" i="66"/>
  <c r="AA167" i="66"/>
  <c r="M167" i="66"/>
  <c r="Z167" i="66" s="1"/>
  <c r="L167" i="66"/>
  <c r="AA166" i="66"/>
  <c r="M166" i="66"/>
  <c r="Z166" i="66" s="1"/>
  <c r="L166" i="66"/>
  <c r="AA165" i="66"/>
  <c r="M165" i="66"/>
  <c r="Y165" i="66" s="1"/>
  <c r="L165" i="66"/>
  <c r="AA164" i="66"/>
  <c r="M164" i="66"/>
  <c r="Z164" i="66" s="1"/>
  <c r="L164" i="66"/>
  <c r="AA163" i="66"/>
  <c r="Z163" i="66"/>
  <c r="Y163" i="66"/>
  <c r="M163" i="66"/>
  <c r="L163" i="66"/>
  <c r="AA162" i="66"/>
  <c r="Y162" i="66"/>
  <c r="M162" i="66"/>
  <c r="Z162" i="66" s="1"/>
  <c r="L162" i="66"/>
  <c r="AA161" i="66"/>
  <c r="Z161" i="66"/>
  <c r="M161" i="66"/>
  <c r="Y161" i="66" s="1"/>
  <c r="L161" i="66"/>
  <c r="AA160" i="66"/>
  <c r="M160" i="66"/>
  <c r="Z160" i="66" s="1"/>
  <c r="L160" i="66"/>
  <c r="AA159" i="66"/>
  <c r="M159" i="66"/>
  <c r="Z159" i="66" s="1"/>
  <c r="L159" i="66"/>
  <c r="AA158" i="66"/>
  <c r="M158" i="66"/>
  <c r="Z158" i="66" s="1"/>
  <c r="L158" i="66"/>
  <c r="AA157" i="66"/>
  <c r="M157" i="66"/>
  <c r="Y157" i="66" s="1"/>
  <c r="L157" i="66"/>
  <c r="AA156" i="66"/>
  <c r="M156" i="66"/>
  <c r="Z156" i="66" s="1"/>
  <c r="L156" i="66"/>
  <c r="AA155" i="66"/>
  <c r="Z155" i="66"/>
  <c r="Y155" i="66"/>
  <c r="M155" i="66"/>
  <c r="L155" i="66"/>
  <c r="AA154" i="66"/>
  <c r="Y154" i="66"/>
  <c r="M154" i="66"/>
  <c r="Z154" i="66" s="1"/>
  <c r="L154" i="66"/>
  <c r="AA153" i="66"/>
  <c r="Z153" i="66"/>
  <c r="Y153" i="66"/>
  <c r="M153" i="66"/>
  <c r="L153" i="66"/>
  <c r="AA152" i="66"/>
  <c r="Y152" i="66"/>
  <c r="M152" i="66"/>
  <c r="Z152" i="66" s="1"/>
  <c r="L152" i="66"/>
  <c r="AA151" i="66"/>
  <c r="M151" i="66"/>
  <c r="Z151" i="66" s="1"/>
  <c r="L151" i="66"/>
  <c r="AA150" i="66"/>
  <c r="M150" i="66"/>
  <c r="Z150" i="66" s="1"/>
  <c r="L150" i="66"/>
  <c r="AA149" i="66"/>
  <c r="M149" i="66"/>
  <c r="Y149" i="66" s="1"/>
  <c r="L149" i="66"/>
  <c r="AA148" i="66"/>
  <c r="M148" i="66"/>
  <c r="Z148" i="66" s="1"/>
  <c r="L148" i="66"/>
  <c r="AA147" i="66"/>
  <c r="Z147" i="66"/>
  <c r="Y147" i="66"/>
  <c r="M147" i="66"/>
  <c r="L147" i="66"/>
  <c r="AA146" i="66"/>
  <c r="Y146" i="66"/>
  <c r="M146" i="66"/>
  <c r="Z146" i="66" s="1"/>
  <c r="L146" i="66"/>
  <c r="AA145" i="66"/>
  <c r="Z145" i="66"/>
  <c r="Y145" i="66"/>
  <c r="M145" i="66"/>
  <c r="L145" i="66"/>
  <c r="AA144" i="66"/>
  <c r="M144" i="66"/>
  <c r="Z144" i="66" s="1"/>
  <c r="L144" i="66"/>
  <c r="AA143" i="66"/>
  <c r="M143" i="66"/>
  <c r="Z143" i="66" s="1"/>
  <c r="L143" i="66"/>
  <c r="AA142" i="66"/>
  <c r="M142" i="66"/>
  <c r="Z142" i="66" s="1"/>
  <c r="L142" i="66"/>
  <c r="AA141" i="66"/>
  <c r="M141" i="66"/>
  <c r="Y141" i="66" s="1"/>
  <c r="L141" i="66"/>
  <c r="AA140" i="66"/>
  <c r="M140" i="66"/>
  <c r="Z140" i="66" s="1"/>
  <c r="L140" i="66"/>
  <c r="AA139" i="66"/>
  <c r="Z139" i="66"/>
  <c r="Y139" i="66"/>
  <c r="M139" i="66"/>
  <c r="L139" i="66"/>
  <c r="AA138" i="66"/>
  <c r="Y138" i="66"/>
  <c r="M138" i="66"/>
  <c r="Z138" i="66" s="1"/>
  <c r="L138" i="66"/>
  <c r="AA137" i="66"/>
  <c r="Z137" i="66"/>
  <c r="Y137" i="66"/>
  <c r="M137" i="66"/>
  <c r="L137" i="66"/>
  <c r="AA136" i="66"/>
  <c r="M136" i="66"/>
  <c r="L136" i="66"/>
  <c r="AA135" i="66"/>
  <c r="Z135" i="66"/>
  <c r="M135" i="66"/>
  <c r="Y135" i="66" s="1"/>
  <c r="L135" i="66"/>
  <c r="AA134" i="66"/>
  <c r="M134" i="66"/>
  <c r="L134" i="66"/>
  <c r="AA133" i="66"/>
  <c r="Z133" i="66"/>
  <c r="M133" i="66"/>
  <c r="Y133" i="66" s="1"/>
  <c r="L133" i="66"/>
  <c r="AA132" i="66"/>
  <c r="M132" i="66"/>
  <c r="L132" i="66"/>
  <c r="AA131" i="66"/>
  <c r="Z131" i="66"/>
  <c r="M131" i="66"/>
  <c r="Y131" i="66" s="1"/>
  <c r="L131" i="66"/>
  <c r="AA130" i="66"/>
  <c r="M130" i="66"/>
  <c r="L130" i="66"/>
  <c r="AA129" i="66"/>
  <c r="Z129" i="66"/>
  <c r="M129" i="66"/>
  <c r="Y129" i="66" s="1"/>
  <c r="L129" i="66"/>
  <c r="AA128" i="66"/>
  <c r="M128" i="66"/>
  <c r="L128" i="66"/>
  <c r="AA127" i="66"/>
  <c r="Z127" i="66"/>
  <c r="M127" i="66"/>
  <c r="Y127" i="66" s="1"/>
  <c r="L127" i="66"/>
  <c r="AA126" i="66"/>
  <c r="M126" i="66"/>
  <c r="L126" i="66"/>
  <c r="AA125" i="66"/>
  <c r="Z125" i="66"/>
  <c r="M125" i="66"/>
  <c r="Y125" i="66" s="1"/>
  <c r="L125" i="66"/>
  <c r="AA124" i="66"/>
  <c r="M124" i="66"/>
  <c r="L124" i="66"/>
  <c r="AA123" i="66"/>
  <c r="M123" i="66"/>
  <c r="Z123" i="66" s="1"/>
  <c r="L123" i="66"/>
  <c r="AA122" i="66"/>
  <c r="M122" i="66"/>
  <c r="L122" i="66"/>
  <c r="AA121" i="66"/>
  <c r="M121" i="66"/>
  <c r="Z121" i="66" s="1"/>
  <c r="L121" i="66"/>
  <c r="AA120" i="66"/>
  <c r="M120" i="66"/>
  <c r="L120" i="66"/>
  <c r="AA119" i="66"/>
  <c r="M119" i="66"/>
  <c r="Z119" i="66" s="1"/>
  <c r="L119" i="66"/>
  <c r="AA118" i="66"/>
  <c r="M118" i="66"/>
  <c r="L118" i="66"/>
  <c r="AA117" i="66"/>
  <c r="M117" i="66"/>
  <c r="Z117" i="66" s="1"/>
  <c r="L117" i="66"/>
  <c r="AA116" i="66"/>
  <c r="M116" i="66"/>
  <c r="L116" i="66"/>
  <c r="AA115" i="66"/>
  <c r="M115" i="66"/>
  <c r="Z115" i="66" s="1"/>
  <c r="L115" i="66"/>
  <c r="AA114" i="66"/>
  <c r="M114" i="66"/>
  <c r="L114" i="66"/>
  <c r="AA113" i="66"/>
  <c r="M113" i="66"/>
  <c r="Z113" i="66" s="1"/>
  <c r="L113" i="66"/>
  <c r="AA112" i="66"/>
  <c r="M112" i="66"/>
  <c r="L112" i="66"/>
  <c r="AA111" i="66"/>
  <c r="M111" i="66"/>
  <c r="Z111" i="66" s="1"/>
  <c r="L111" i="66"/>
  <c r="AA110" i="66"/>
  <c r="M110" i="66"/>
  <c r="L110" i="66"/>
  <c r="AA109" i="66"/>
  <c r="M109" i="66"/>
  <c r="Z109" i="66" s="1"/>
  <c r="L109" i="66"/>
  <c r="AA108" i="66"/>
  <c r="M108" i="66"/>
  <c r="L108" i="66"/>
  <c r="AA107" i="66"/>
  <c r="Y107" i="66"/>
  <c r="M107" i="66"/>
  <c r="Z107" i="66" s="1"/>
  <c r="L107" i="66"/>
  <c r="AA106" i="66"/>
  <c r="M106" i="66"/>
  <c r="Z106" i="66" s="1"/>
  <c r="L106" i="66"/>
  <c r="AA105" i="66"/>
  <c r="M105" i="66"/>
  <c r="Z105" i="66" s="1"/>
  <c r="L105" i="66"/>
  <c r="AA104" i="66"/>
  <c r="M104" i="66"/>
  <c r="Z104" i="66" s="1"/>
  <c r="L104" i="66"/>
  <c r="AA103" i="66"/>
  <c r="M103" i="66"/>
  <c r="Z103" i="66" s="1"/>
  <c r="L103" i="66"/>
  <c r="AA102" i="66"/>
  <c r="Z102" i="66"/>
  <c r="Y102" i="66"/>
  <c r="M102" i="66"/>
  <c r="L102" i="66"/>
  <c r="AA101" i="66"/>
  <c r="Y101" i="66"/>
  <c r="M101" i="66"/>
  <c r="Z101" i="66" s="1"/>
  <c r="L101" i="66"/>
  <c r="AA100" i="66"/>
  <c r="Z100" i="66"/>
  <c r="Y100" i="66"/>
  <c r="M100" i="66"/>
  <c r="L100" i="66"/>
  <c r="AA99" i="66"/>
  <c r="Y99" i="66"/>
  <c r="M99" i="66"/>
  <c r="Z99" i="66" s="1"/>
  <c r="L99" i="66"/>
  <c r="AA98" i="66"/>
  <c r="M98" i="66"/>
  <c r="Z98" i="66" s="1"/>
  <c r="L98" i="66"/>
  <c r="AA97" i="66"/>
  <c r="M97" i="66"/>
  <c r="Z97" i="66" s="1"/>
  <c r="L97" i="66"/>
  <c r="AA96" i="66"/>
  <c r="M96" i="66"/>
  <c r="Z96" i="66" s="1"/>
  <c r="L96" i="66"/>
  <c r="AA95" i="66"/>
  <c r="M95" i="66"/>
  <c r="Z95" i="66" s="1"/>
  <c r="L95" i="66"/>
  <c r="AA94" i="66"/>
  <c r="Z94" i="66"/>
  <c r="Y94" i="66"/>
  <c r="M94" i="66"/>
  <c r="L94" i="66"/>
  <c r="AA93" i="66"/>
  <c r="Y93" i="66"/>
  <c r="M93" i="66"/>
  <c r="Z93" i="66" s="1"/>
  <c r="L93" i="66"/>
  <c r="AA92" i="66"/>
  <c r="Z92" i="66"/>
  <c r="Y92" i="66"/>
  <c r="M92" i="66"/>
  <c r="L92" i="66"/>
  <c r="AA91" i="66"/>
  <c r="Y91" i="66"/>
  <c r="M91" i="66"/>
  <c r="Z91" i="66" s="1"/>
  <c r="L91" i="66"/>
  <c r="AA90" i="66"/>
  <c r="M90" i="66"/>
  <c r="Z90" i="66" s="1"/>
  <c r="L90" i="66"/>
  <c r="AA89" i="66"/>
  <c r="M89" i="66"/>
  <c r="Z89" i="66" s="1"/>
  <c r="L89" i="66"/>
  <c r="AA88" i="66"/>
  <c r="M88" i="66"/>
  <c r="Z88" i="66" s="1"/>
  <c r="L88" i="66"/>
  <c r="AA87" i="66"/>
  <c r="M87" i="66"/>
  <c r="Z87" i="66" s="1"/>
  <c r="L87" i="66"/>
  <c r="AA86" i="66"/>
  <c r="Z86" i="66"/>
  <c r="Y86" i="66"/>
  <c r="M86" i="66"/>
  <c r="L86" i="66"/>
  <c r="AA85" i="66"/>
  <c r="Y85" i="66"/>
  <c r="M85" i="66"/>
  <c r="Z85" i="66" s="1"/>
  <c r="L85" i="66"/>
  <c r="AA84" i="66"/>
  <c r="Z84" i="66"/>
  <c r="Y84" i="66"/>
  <c r="M84" i="66"/>
  <c r="L84" i="66"/>
  <c r="AA83" i="66"/>
  <c r="Y83" i="66"/>
  <c r="M83" i="66"/>
  <c r="Z83" i="66" s="1"/>
  <c r="L83" i="66"/>
  <c r="AA82" i="66"/>
  <c r="M82" i="66"/>
  <c r="Z82" i="66" s="1"/>
  <c r="L82" i="66"/>
  <c r="AA81" i="66"/>
  <c r="M81" i="66"/>
  <c r="Z81" i="66" s="1"/>
  <c r="L81" i="66"/>
  <c r="AA80" i="66"/>
  <c r="M80" i="66"/>
  <c r="Z80" i="66" s="1"/>
  <c r="L80" i="66"/>
  <c r="AA79" i="66"/>
  <c r="M79" i="66"/>
  <c r="Z79" i="66" s="1"/>
  <c r="L79" i="66"/>
  <c r="AA78" i="66"/>
  <c r="Z78" i="66"/>
  <c r="Y78" i="66"/>
  <c r="M78" i="66"/>
  <c r="L78" i="66"/>
  <c r="AA77" i="66"/>
  <c r="Y77" i="66"/>
  <c r="M77" i="66"/>
  <c r="Z77" i="66" s="1"/>
  <c r="L77" i="66"/>
  <c r="AA76" i="66"/>
  <c r="Z76" i="66"/>
  <c r="Y76" i="66"/>
  <c r="M76" i="66"/>
  <c r="L76" i="66"/>
  <c r="AA75" i="66"/>
  <c r="Y75" i="66"/>
  <c r="M75" i="66"/>
  <c r="Z75" i="66" s="1"/>
  <c r="L75" i="66"/>
  <c r="AA74" i="66"/>
  <c r="M74" i="66"/>
  <c r="Z74" i="66" s="1"/>
  <c r="L74" i="66"/>
  <c r="AA73" i="66"/>
  <c r="M73" i="66"/>
  <c r="Z73" i="66" s="1"/>
  <c r="L73" i="66"/>
  <c r="AA72" i="66"/>
  <c r="M72" i="66"/>
  <c r="Z72" i="66" s="1"/>
  <c r="L72" i="66"/>
  <c r="AA71" i="66"/>
  <c r="M71" i="66"/>
  <c r="Z71" i="66" s="1"/>
  <c r="L71" i="66"/>
  <c r="AA70" i="66"/>
  <c r="Z70" i="66"/>
  <c r="Y70" i="66"/>
  <c r="M70" i="66"/>
  <c r="L70" i="66"/>
  <c r="AA69" i="66"/>
  <c r="Y69" i="66"/>
  <c r="M69" i="66"/>
  <c r="Z69" i="66" s="1"/>
  <c r="L69" i="66"/>
  <c r="AA68" i="66"/>
  <c r="Z68" i="66"/>
  <c r="Y68" i="66"/>
  <c r="M68" i="66"/>
  <c r="L68" i="66"/>
  <c r="AA67" i="66"/>
  <c r="Y67" i="66"/>
  <c r="M67" i="66"/>
  <c r="Z67" i="66" s="1"/>
  <c r="L67" i="66"/>
  <c r="AA66" i="66"/>
  <c r="M66" i="66"/>
  <c r="Z66" i="66" s="1"/>
  <c r="L66" i="66"/>
  <c r="AA65" i="66"/>
  <c r="M65" i="66"/>
  <c r="Z65" i="66" s="1"/>
  <c r="L65" i="66"/>
  <c r="AA64" i="66"/>
  <c r="M64" i="66"/>
  <c r="Z64" i="66" s="1"/>
  <c r="L64" i="66"/>
  <c r="AA63" i="66"/>
  <c r="M63" i="66"/>
  <c r="Z63" i="66" s="1"/>
  <c r="L63" i="66"/>
  <c r="AA62" i="66"/>
  <c r="Y62" i="66"/>
  <c r="M62" i="66"/>
  <c r="Z62" i="66" s="1"/>
  <c r="L62" i="66"/>
  <c r="AA61" i="66"/>
  <c r="Y61" i="66"/>
  <c r="M61" i="66"/>
  <c r="Z61" i="66" s="1"/>
  <c r="L61" i="66"/>
  <c r="AA60" i="66"/>
  <c r="Z60" i="66"/>
  <c r="Y60" i="66"/>
  <c r="M60" i="66"/>
  <c r="L60" i="66"/>
  <c r="AA59" i="66"/>
  <c r="Y59" i="66"/>
  <c r="M59" i="66"/>
  <c r="Z59" i="66" s="1"/>
  <c r="L59" i="66"/>
  <c r="AA58" i="66"/>
  <c r="M58" i="66"/>
  <c r="Z58" i="66" s="1"/>
  <c r="L58" i="66"/>
  <c r="AA57" i="66"/>
  <c r="M57" i="66"/>
  <c r="Z57" i="66" s="1"/>
  <c r="L57" i="66"/>
  <c r="AA56" i="66"/>
  <c r="M56" i="66"/>
  <c r="Z56" i="66" s="1"/>
  <c r="L56" i="66"/>
  <c r="AA55" i="66"/>
  <c r="M55" i="66"/>
  <c r="Z55" i="66" s="1"/>
  <c r="L55" i="66"/>
  <c r="AA54" i="66"/>
  <c r="Y54" i="66"/>
  <c r="M54" i="66"/>
  <c r="Z54" i="66" s="1"/>
  <c r="L54" i="66"/>
  <c r="AA53" i="66"/>
  <c r="Y53" i="66"/>
  <c r="M53" i="66"/>
  <c r="Z53" i="66" s="1"/>
  <c r="L53" i="66"/>
  <c r="AA52" i="66"/>
  <c r="Z52" i="66"/>
  <c r="Y52" i="66"/>
  <c r="M52" i="66"/>
  <c r="L52" i="66"/>
  <c r="AA51" i="66"/>
  <c r="M51" i="66"/>
  <c r="Z51" i="66" s="1"/>
  <c r="L51" i="66"/>
  <c r="AA50" i="66"/>
  <c r="Z50" i="66"/>
  <c r="Y50" i="66"/>
  <c r="M50" i="66"/>
  <c r="L50" i="66"/>
  <c r="AA49" i="66"/>
  <c r="Y49" i="66"/>
  <c r="M49" i="66"/>
  <c r="Z49" i="66" s="1"/>
  <c r="L49" i="66"/>
  <c r="AA48" i="66"/>
  <c r="M48" i="66"/>
  <c r="Z48" i="66" s="1"/>
  <c r="L48" i="66"/>
  <c r="AA47" i="66"/>
  <c r="M47" i="66"/>
  <c r="Z47" i="66" s="1"/>
  <c r="L47" i="66"/>
  <c r="AA46" i="66"/>
  <c r="M46" i="66"/>
  <c r="Z46" i="66" s="1"/>
  <c r="L46" i="66"/>
  <c r="AA45" i="66"/>
  <c r="M45" i="66"/>
  <c r="Z45" i="66" s="1"/>
  <c r="L45" i="66"/>
  <c r="AA44" i="66"/>
  <c r="M44" i="66"/>
  <c r="Z44" i="66" s="1"/>
  <c r="L44" i="66"/>
  <c r="AA43" i="66"/>
  <c r="M43" i="66"/>
  <c r="Z43" i="66" s="1"/>
  <c r="L43" i="66"/>
  <c r="AA42" i="66"/>
  <c r="M42" i="66"/>
  <c r="Z42" i="66" s="1"/>
  <c r="L42" i="66"/>
  <c r="AA41" i="66"/>
  <c r="M41" i="66"/>
  <c r="Z41" i="66" s="1"/>
  <c r="L41" i="66"/>
  <c r="AA40" i="66"/>
  <c r="Y40" i="66"/>
  <c r="M40" i="66"/>
  <c r="Z40" i="66" s="1"/>
  <c r="L40" i="66"/>
  <c r="AA39" i="66"/>
  <c r="M39" i="66"/>
  <c r="Z39" i="66" s="1"/>
  <c r="L39" i="66"/>
  <c r="AA38" i="66"/>
  <c r="Y38" i="66"/>
  <c r="M38" i="66"/>
  <c r="Z38" i="66" s="1"/>
  <c r="L38" i="66"/>
  <c r="AA37" i="66"/>
  <c r="M37" i="66"/>
  <c r="Z37" i="66" s="1"/>
  <c r="L37" i="66"/>
  <c r="AA36" i="66"/>
  <c r="Y36" i="66"/>
  <c r="M36" i="66"/>
  <c r="Z36" i="66" s="1"/>
  <c r="L36" i="66"/>
  <c r="AA35" i="66"/>
  <c r="M35" i="66"/>
  <c r="Z35" i="66" s="1"/>
  <c r="L35" i="66"/>
  <c r="AA34" i="66"/>
  <c r="Y34" i="66"/>
  <c r="M34" i="66"/>
  <c r="Z34" i="66" s="1"/>
  <c r="L34" i="66"/>
  <c r="AA33" i="66"/>
  <c r="M33" i="66"/>
  <c r="Z33" i="66" s="1"/>
  <c r="L33" i="66"/>
  <c r="AA32" i="66"/>
  <c r="Y32" i="66"/>
  <c r="M32" i="66"/>
  <c r="Z32" i="66" s="1"/>
  <c r="L32" i="66"/>
  <c r="AA31" i="66"/>
  <c r="M31" i="66"/>
  <c r="Z31" i="66" s="1"/>
  <c r="L31" i="66"/>
  <c r="AA30" i="66"/>
  <c r="Y30" i="66"/>
  <c r="M30" i="66"/>
  <c r="Z30" i="66" s="1"/>
  <c r="L30" i="66"/>
  <c r="AA29" i="66"/>
  <c r="M29" i="66"/>
  <c r="Z29" i="66" s="1"/>
  <c r="L29" i="66"/>
  <c r="AA28" i="66"/>
  <c r="Y28" i="66"/>
  <c r="M28" i="66"/>
  <c r="Z28" i="66" s="1"/>
  <c r="L28" i="66"/>
  <c r="AA27" i="66"/>
  <c r="Y27" i="66"/>
  <c r="M27" i="66"/>
  <c r="Z27" i="66" s="1"/>
  <c r="L27" i="66"/>
  <c r="AA26" i="66"/>
  <c r="Z26" i="66"/>
  <c r="Y26" i="66"/>
  <c r="M26" i="66"/>
  <c r="L26" i="66"/>
  <c r="AA25" i="66"/>
  <c r="Y25" i="66"/>
  <c r="M25" i="66"/>
  <c r="Z25" i="66" s="1"/>
  <c r="L25" i="66"/>
  <c r="AA24" i="66"/>
  <c r="Z24" i="66"/>
  <c r="M24" i="66"/>
  <c r="Y24" i="66" s="1"/>
  <c r="L24" i="66"/>
  <c r="AA23" i="66"/>
  <c r="M23" i="66"/>
  <c r="Z23" i="66" s="1"/>
  <c r="L23" i="66"/>
  <c r="AA22" i="66"/>
  <c r="M22" i="66"/>
  <c r="Z22" i="66" s="1"/>
  <c r="L22" i="66"/>
  <c r="AA21" i="66"/>
  <c r="M21" i="66"/>
  <c r="Z21" i="66" s="1"/>
  <c r="L21" i="66"/>
  <c r="AA20" i="66"/>
  <c r="M20" i="66"/>
  <c r="Z20" i="66" s="1"/>
  <c r="L20" i="66"/>
  <c r="AA19" i="66"/>
  <c r="M19" i="66"/>
  <c r="Z19" i="66" s="1"/>
  <c r="L19" i="66"/>
  <c r="AA18" i="66"/>
  <c r="M18" i="66"/>
  <c r="Y18" i="66" s="1"/>
  <c r="L18" i="66"/>
  <c r="AA17" i="66"/>
  <c r="L17" i="66"/>
  <c r="M17" i="66"/>
  <c r="AA16" i="66"/>
  <c r="L16" i="66"/>
  <c r="AA15" i="66"/>
  <c r="M15" i="66"/>
  <c r="Z15" i="66" s="1"/>
  <c r="L15" i="66"/>
  <c r="AA14" i="66"/>
  <c r="L14" i="66"/>
  <c r="AA13" i="66"/>
  <c r="Q13" i="66"/>
  <c r="U13" i="66" s="1"/>
  <c r="S15" i="66" s="1"/>
  <c r="M13" i="66"/>
  <c r="Y13" i="66" s="1"/>
  <c r="L13" i="66"/>
  <c r="AA12" i="66"/>
  <c r="L12" i="66"/>
  <c r="M12" i="66"/>
  <c r="AA11" i="66"/>
  <c r="L11" i="66"/>
  <c r="M11" i="66"/>
  <c r="AA10" i="66"/>
  <c r="L10" i="66"/>
  <c r="AA9" i="66"/>
  <c r="L9" i="66"/>
  <c r="M9" i="66"/>
  <c r="AA8" i="66"/>
  <c r="L8" i="66"/>
  <c r="AA7" i="66"/>
  <c r="L7" i="66"/>
  <c r="M7" i="66"/>
  <c r="B7" i="66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4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B103" i="66" s="1"/>
  <c r="B104" i="66" s="1"/>
  <c r="B105" i="66" s="1"/>
  <c r="B106" i="66" s="1"/>
  <c r="B107" i="66" s="1"/>
  <c r="B108" i="66" s="1"/>
  <c r="B109" i="66" s="1"/>
  <c r="B110" i="66" s="1"/>
  <c r="B111" i="66" s="1"/>
  <c r="B112" i="66" s="1"/>
  <c r="B113" i="66" s="1"/>
  <c r="B114" i="66" s="1"/>
  <c r="B115" i="66" s="1"/>
  <c r="B116" i="66" s="1"/>
  <c r="B117" i="66" s="1"/>
  <c r="B118" i="66" s="1"/>
  <c r="B119" i="66" s="1"/>
  <c r="B120" i="66" s="1"/>
  <c r="B121" i="66" s="1"/>
  <c r="B122" i="66" s="1"/>
  <c r="B123" i="66" s="1"/>
  <c r="B124" i="66" s="1"/>
  <c r="B125" i="66" s="1"/>
  <c r="B126" i="66" s="1"/>
  <c r="B127" i="66" s="1"/>
  <c r="B128" i="66" s="1"/>
  <c r="B129" i="66" s="1"/>
  <c r="B130" i="66" s="1"/>
  <c r="B131" i="66" s="1"/>
  <c r="B132" i="66" s="1"/>
  <c r="B133" i="66" s="1"/>
  <c r="B134" i="66" s="1"/>
  <c r="B135" i="66" s="1"/>
  <c r="B136" i="66" s="1"/>
  <c r="B137" i="66" s="1"/>
  <c r="B138" i="66" s="1"/>
  <c r="B139" i="66" s="1"/>
  <c r="B140" i="66" s="1"/>
  <c r="B141" i="66" s="1"/>
  <c r="B142" i="66" s="1"/>
  <c r="B143" i="66" s="1"/>
  <c r="B144" i="66" s="1"/>
  <c r="B145" i="66" s="1"/>
  <c r="B146" i="66" s="1"/>
  <c r="B147" i="66" s="1"/>
  <c r="B148" i="66" s="1"/>
  <c r="B149" i="66" s="1"/>
  <c r="B150" i="66" s="1"/>
  <c r="B151" i="66" s="1"/>
  <c r="B152" i="66" s="1"/>
  <c r="B153" i="66" s="1"/>
  <c r="B154" i="66" s="1"/>
  <c r="B155" i="66" s="1"/>
  <c r="B156" i="66" s="1"/>
  <c r="B157" i="66" s="1"/>
  <c r="B158" i="66" s="1"/>
  <c r="B159" i="66" s="1"/>
  <c r="B160" i="66" s="1"/>
  <c r="B161" i="66" s="1"/>
  <c r="B162" i="66" s="1"/>
  <c r="B163" i="66" s="1"/>
  <c r="B164" i="66" s="1"/>
  <c r="B165" i="66" s="1"/>
  <c r="B166" i="66" s="1"/>
  <c r="B167" i="66" s="1"/>
  <c r="B168" i="66" s="1"/>
  <c r="B169" i="66" s="1"/>
  <c r="B170" i="66" s="1"/>
  <c r="B171" i="66" s="1"/>
  <c r="B172" i="66" s="1"/>
  <c r="B173" i="66" s="1"/>
  <c r="B174" i="66" s="1"/>
  <c r="B175" i="66" s="1"/>
  <c r="B176" i="66" s="1"/>
  <c r="B177" i="66" s="1"/>
  <c r="B178" i="66" s="1"/>
  <c r="B179" i="66" s="1"/>
  <c r="B180" i="66" s="1"/>
  <c r="B181" i="66" s="1"/>
  <c r="B182" i="66" s="1"/>
  <c r="B183" i="66" s="1"/>
  <c r="B184" i="66" s="1"/>
  <c r="B185" i="66" s="1"/>
  <c r="B186" i="66" s="1"/>
  <c r="B187" i="66" s="1"/>
  <c r="B188" i="66" s="1"/>
  <c r="B189" i="66" s="1"/>
  <c r="B190" i="66" s="1"/>
  <c r="B191" i="66" s="1"/>
  <c r="AA6" i="66"/>
  <c r="L6" i="66"/>
  <c r="Y20" i="66" l="1"/>
  <c r="Y21" i="66"/>
  <c r="Y22" i="66"/>
  <c r="Y41" i="66"/>
  <c r="Y42" i="66"/>
  <c r="Y44" i="66"/>
  <c r="Y55" i="66"/>
  <c r="Y56" i="66"/>
  <c r="Y63" i="66"/>
  <c r="Y64" i="66"/>
  <c r="Y71" i="66"/>
  <c r="Y72" i="66"/>
  <c r="Y79" i="66"/>
  <c r="Y80" i="66"/>
  <c r="Y87" i="66"/>
  <c r="Y88" i="66"/>
  <c r="Y95" i="66"/>
  <c r="Y96" i="66"/>
  <c r="Y103" i="66"/>
  <c r="Y104" i="66"/>
  <c r="Z141" i="66"/>
  <c r="Y142" i="66"/>
  <c r="Y143" i="66"/>
  <c r="Z149" i="66"/>
  <c r="Y150" i="66"/>
  <c r="Y151" i="66"/>
  <c r="Z157" i="66"/>
  <c r="Y158" i="66"/>
  <c r="Y159" i="66"/>
  <c r="Z165" i="66"/>
  <c r="Y166" i="66"/>
  <c r="Y167" i="66"/>
  <c r="Z173" i="66"/>
  <c r="Y174" i="66"/>
  <c r="Y175" i="66"/>
  <c r="Z181" i="66"/>
  <c r="Y182" i="66"/>
  <c r="Y183" i="66"/>
  <c r="Z189" i="66"/>
  <c r="Y190" i="66"/>
  <c r="Y191" i="66"/>
  <c r="Y19" i="66"/>
  <c r="Y23" i="66"/>
  <c r="Y45" i="66"/>
  <c r="Y46" i="66"/>
  <c r="Y48" i="66"/>
  <c r="Y57" i="66"/>
  <c r="Y58" i="66"/>
  <c r="Y65" i="66"/>
  <c r="Y66" i="66"/>
  <c r="Y73" i="66"/>
  <c r="Y74" i="66"/>
  <c r="Y81" i="66"/>
  <c r="Y82" i="66"/>
  <c r="Y89" i="66"/>
  <c r="Y90" i="66"/>
  <c r="Y97" i="66"/>
  <c r="Y98" i="66"/>
  <c r="Y105" i="66"/>
  <c r="Y106" i="66"/>
  <c r="Y109" i="66"/>
  <c r="Y111" i="66"/>
  <c r="Y113" i="66"/>
  <c r="Y115" i="66"/>
  <c r="Y117" i="66"/>
  <c r="Y119" i="66"/>
  <c r="Y121" i="66"/>
  <c r="Y123" i="66"/>
  <c r="Y144" i="66"/>
  <c r="Y160" i="66"/>
  <c r="Y168" i="66"/>
  <c r="Y176" i="66"/>
  <c r="M16" i="66"/>
  <c r="Y140" i="66"/>
  <c r="Y148" i="66"/>
  <c r="Y156" i="66"/>
  <c r="Y164" i="66"/>
  <c r="Y172" i="66"/>
  <c r="Y180" i="66"/>
  <c r="Y188" i="66"/>
  <c r="M10" i="66"/>
  <c r="Z192" i="67"/>
  <c r="Y192" i="67"/>
  <c r="Z18" i="66"/>
  <c r="Z13" i="66"/>
  <c r="Z10" i="66"/>
  <c r="Y10" i="66"/>
  <c r="M6" i="66"/>
  <c r="M14" i="66"/>
  <c r="Z14" i="66" s="1"/>
  <c r="Y7" i="66"/>
  <c r="Z7" i="66"/>
  <c r="Y9" i="66"/>
  <c r="Z9" i="66"/>
  <c r="Z11" i="66"/>
  <c r="Y11" i="66"/>
  <c r="Z17" i="66"/>
  <c r="Y17" i="66"/>
  <c r="M192" i="66"/>
  <c r="Y6" i="66"/>
  <c r="Z6" i="66"/>
  <c r="Y8" i="66"/>
  <c r="Z8" i="66"/>
  <c r="Z12" i="66"/>
  <c r="Y12" i="66"/>
  <c r="Z16" i="66"/>
  <c r="Y16" i="66"/>
  <c r="Y14" i="66"/>
  <c r="Y39" i="66"/>
  <c r="Y43" i="66"/>
  <c r="Y47" i="66"/>
  <c r="Y51" i="66"/>
  <c r="Y15" i="66"/>
  <c r="Y29" i="66"/>
  <c r="Y31" i="66"/>
  <c r="Y33" i="66"/>
  <c r="Y35" i="66"/>
  <c r="Y37" i="66"/>
  <c r="Z108" i="66"/>
  <c r="Y108" i="66"/>
  <c r="Z110" i="66"/>
  <c r="Y110" i="66"/>
  <c r="Z112" i="66"/>
  <c r="Y112" i="66"/>
  <c r="Z114" i="66"/>
  <c r="Y114" i="66"/>
  <c r="Z116" i="66"/>
  <c r="Y116" i="66"/>
  <c r="Z118" i="66"/>
  <c r="Y118" i="66"/>
  <c r="Z120" i="66"/>
  <c r="Y120" i="66"/>
  <c r="Z122" i="66"/>
  <c r="Y122" i="66"/>
  <c r="Z124" i="66"/>
  <c r="Y124" i="66"/>
  <c r="Z126" i="66"/>
  <c r="Y126" i="66"/>
  <c r="Z128" i="66"/>
  <c r="Y128" i="66"/>
  <c r="Z130" i="66"/>
  <c r="Y130" i="66"/>
  <c r="Z132" i="66"/>
  <c r="Y132" i="66"/>
  <c r="Z134" i="66"/>
  <c r="Y134" i="66"/>
  <c r="Z136" i="66"/>
  <c r="Y136" i="66"/>
  <c r="AA192" i="66"/>
  <c r="J17" i="65"/>
  <c r="K17" i="65"/>
  <c r="K16" i="65"/>
  <c r="J16" i="65"/>
  <c r="K14" i="65"/>
  <c r="J14" i="65"/>
  <c r="J12" i="65"/>
  <c r="M12" i="65" s="1"/>
  <c r="Z12" i="65" s="1"/>
  <c r="K12" i="65"/>
  <c r="K11" i="65"/>
  <c r="J11" i="65"/>
  <c r="J7" i="65"/>
  <c r="K7" i="65"/>
  <c r="J8" i="65"/>
  <c r="K8" i="65"/>
  <c r="J9" i="65"/>
  <c r="M9" i="65" s="1"/>
  <c r="Z9" i="65" s="1"/>
  <c r="K9" i="65"/>
  <c r="J9" i="64"/>
  <c r="K9" i="64"/>
  <c r="K6" i="65"/>
  <c r="J6" i="65"/>
  <c r="L9" i="65"/>
  <c r="L10" i="65"/>
  <c r="M10" i="65"/>
  <c r="Z10" i="65" s="1"/>
  <c r="L11" i="65"/>
  <c r="M11" i="65"/>
  <c r="L12" i="65"/>
  <c r="L13" i="65"/>
  <c r="M13" i="65"/>
  <c r="Y13" i="65" s="1"/>
  <c r="L14" i="65"/>
  <c r="M14" i="65"/>
  <c r="Y14" i="65" s="1"/>
  <c r="L15" i="65"/>
  <c r="M15" i="65"/>
  <c r="L16" i="65"/>
  <c r="M16" i="65"/>
  <c r="L17" i="65"/>
  <c r="M17" i="65"/>
  <c r="L18" i="65"/>
  <c r="M18" i="65"/>
  <c r="L19" i="65"/>
  <c r="M19" i="65"/>
  <c r="L8" i="65"/>
  <c r="L7" i="65"/>
  <c r="M7" i="65"/>
  <c r="AA191" i="65"/>
  <c r="M191" i="65"/>
  <c r="Z191" i="65" s="1"/>
  <c r="L191" i="65"/>
  <c r="AA190" i="65"/>
  <c r="M190" i="65"/>
  <c r="Z190" i="65" s="1"/>
  <c r="L190" i="65"/>
  <c r="AA189" i="65"/>
  <c r="M189" i="65"/>
  <c r="Z189" i="65" s="1"/>
  <c r="L189" i="65"/>
  <c r="AA188" i="65"/>
  <c r="M188" i="65"/>
  <c r="Z188" i="65" s="1"/>
  <c r="L188" i="65"/>
  <c r="AA187" i="65"/>
  <c r="M187" i="65"/>
  <c r="Z187" i="65" s="1"/>
  <c r="L187" i="65"/>
  <c r="AA186" i="65"/>
  <c r="Z186" i="65"/>
  <c r="M186" i="65"/>
  <c r="Y186" i="65" s="1"/>
  <c r="L186" i="65"/>
  <c r="AA185" i="65"/>
  <c r="M185" i="65"/>
  <c r="Z185" i="65" s="1"/>
  <c r="L185" i="65"/>
  <c r="AA184" i="65"/>
  <c r="M184" i="65"/>
  <c r="Y184" i="65" s="1"/>
  <c r="L184" i="65"/>
  <c r="AA183" i="65"/>
  <c r="M183" i="65"/>
  <c r="Z183" i="65" s="1"/>
  <c r="L183" i="65"/>
  <c r="AA182" i="65"/>
  <c r="Y182" i="65"/>
  <c r="M182" i="65"/>
  <c r="Z182" i="65" s="1"/>
  <c r="L182" i="65"/>
  <c r="AA181" i="65"/>
  <c r="Y181" i="65"/>
  <c r="M181" i="65"/>
  <c r="Z181" i="65" s="1"/>
  <c r="L181" i="65"/>
  <c r="AA180" i="65"/>
  <c r="M180" i="65"/>
  <c r="Z180" i="65" s="1"/>
  <c r="L180" i="65"/>
  <c r="AA179" i="65"/>
  <c r="M179" i="65"/>
  <c r="Z179" i="65" s="1"/>
  <c r="L179" i="65"/>
  <c r="AA178" i="65"/>
  <c r="M178" i="65"/>
  <c r="Z178" i="65" s="1"/>
  <c r="L178" i="65"/>
  <c r="AA177" i="65"/>
  <c r="M177" i="65"/>
  <c r="Z177" i="65" s="1"/>
  <c r="L177" i="65"/>
  <c r="AA176" i="65"/>
  <c r="M176" i="65"/>
  <c r="Y176" i="65" s="1"/>
  <c r="L176" i="65"/>
  <c r="AA175" i="65"/>
  <c r="M175" i="65"/>
  <c r="Z175" i="65" s="1"/>
  <c r="L175" i="65"/>
  <c r="AA174" i="65"/>
  <c r="Y174" i="65"/>
  <c r="M174" i="65"/>
  <c r="Z174" i="65" s="1"/>
  <c r="L174" i="65"/>
  <c r="AA173" i="65"/>
  <c r="Y173" i="65"/>
  <c r="M173" i="65"/>
  <c r="Z173" i="65" s="1"/>
  <c r="L173" i="65"/>
  <c r="AA172" i="65"/>
  <c r="M172" i="65"/>
  <c r="Z172" i="65" s="1"/>
  <c r="L172" i="65"/>
  <c r="AA171" i="65"/>
  <c r="M171" i="65"/>
  <c r="Z171" i="65" s="1"/>
  <c r="L171" i="65"/>
  <c r="AA170" i="65"/>
  <c r="Z170" i="65"/>
  <c r="M170" i="65"/>
  <c r="Y170" i="65" s="1"/>
  <c r="L170" i="65"/>
  <c r="AA169" i="65"/>
  <c r="M169" i="65"/>
  <c r="Z169" i="65" s="1"/>
  <c r="L169" i="65"/>
  <c r="AA168" i="65"/>
  <c r="M168" i="65"/>
  <c r="Y168" i="65" s="1"/>
  <c r="L168" i="65"/>
  <c r="AA167" i="65"/>
  <c r="M167" i="65"/>
  <c r="Z167" i="65" s="1"/>
  <c r="L167" i="65"/>
  <c r="AA166" i="65"/>
  <c r="Y166" i="65"/>
  <c r="M166" i="65"/>
  <c r="Z166" i="65" s="1"/>
  <c r="L166" i="65"/>
  <c r="AA165" i="65"/>
  <c r="Y165" i="65"/>
  <c r="M165" i="65"/>
  <c r="Z165" i="65" s="1"/>
  <c r="L165" i="65"/>
  <c r="AA164" i="65"/>
  <c r="M164" i="65"/>
  <c r="Z164" i="65" s="1"/>
  <c r="L164" i="65"/>
  <c r="AA163" i="65"/>
  <c r="M163" i="65"/>
  <c r="Z163" i="65" s="1"/>
  <c r="L163" i="65"/>
  <c r="AA162" i="65"/>
  <c r="M162" i="65"/>
  <c r="Z162" i="65" s="1"/>
  <c r="L162" i="65"/>
  <c r="AA161" i="65"/>
  <c r="M161" i="65"/>
  <c r="Z161" i="65" s="1"/>
  <c r="L161" i="65"/>
  <c r="AA160" i="65"/>
  <c r="M160" i="65"/>
  <c r="Y160" i="65" s="1"/>
  <c r="L160" i="65"/>
  <c r="AA159" i="65"/>
  <c r="M159" i="65"/>
  <c r="Z159" i="65" s="1"/>
  <c r="L159" i="65"/>
  <c r="AA158" i="65"/>
  <c r="Y158" i="65"/>
  <c r="M158" i="65"/>
  <c r="Z158" i="65" s="1"/>
  <c r="L158" i="65"/>
  <c r="AA157" i="65"/>
  <c r="Y157" i="65"/>
  <c r="M157" i="65"/>
  <c r="Z157" i="65" s="1"/>
  <c r="L157" i="65"/>
  <c r="AA156" i="65"/>
  <c r="M156" i="65"/>
  <c r="Z156" i="65" s="1"/>
  <c r="L156" i="65"/>
  <c r="AA155" i="65"/>
  <c r="M155" i="65"/>
  <c r="Z155" i="65" s="1"/>
  <c r="L155" i="65"/>
  <c r="AA154" i="65"/>
  <c r="Z154" i="65"/>
  <c r="M154" i="65"/>
  <c r="Y154" i="65" s="1"/>
  <c r="L154" i="65"/>
  <c r="AA153" i="65"/>
  <c r="M153" i="65"/>
  <c r="Z153" i="65" s="1"/>
  <c r="L153" i="65"/>
  <c r="AA152" i="65"/>
  <c r="Y152" i="65"/>
  <c r="M152" i="65"/>
  <c r="Z152" i="65" s="1"/>
  <c r="L152" i="65"/>
  <c r="AA151" i="65"/>
  <c r="Y151" i="65"/>
  <c r="M151" i="65"/>
  <c r="Z151" i="65" s="1"/>
  <c r="L151" i="65"/>
  <c r="AA150" i="65"/>
  <c r="M150" i="65"/>
  <c r="Z150" i="65" s="1"/>
  <c r="L150" i="65"/>
  <c r="AA149" i="65"/>
  <c r="M149" i="65"/>
  <c r="Z149" i="65" s="1"/>
  <c r="L149" i="65"/>
  <c r="AA148" i="65"/>
  <c r="M148" i="65"/>
  <c r="Z148" i="65" s="1"/>
  <c r="L148" i="65"/>
  <c r="AA147" i="65"/>
  <c r="M147" i="65"/>
  <c r="Z147" i="65" s="1"/>
  <c r="L147" i="65"/>
  <c r="AA146" i="65"/>
  <c r="M146" i="65"/>
  <c r="Z146" i="65" s="1"/>
  <c r="L146" i="65"/>
  <c r="AA145" i="65"/>
  <c r="M145" i="65"/>
  <c r="Z145" i="65" s="1"/>
  <c r="L145" i="65"/>
  <c r="AA144" i="65"/>
  <c r="Y144" i="65"/>
  <c r="M144" i="65"/>
  <c r="Z144" i="65" s="1"/>
  <c r="L144" i="65"/>
  <c r="AA143" i="65"/>
  <c r="Y143" i="65"/>
  <c r="M143" i="65"/>
  <c r="Z143" i="65" s="1"/>
  <c r="L143" i="65"/>
  <c r="AA142" i="65"/>
  <c r="Z142" i="65"/>
  <c r="M142" i="65"/>
  <c r="Y142" i="65" s="1"/>
  <c r="L142" i="65"/>
  <c r="AA141" i="65"/>
  <c r="M141" i="65"/>
  <c r="Z141" i="65" s="1"/>
  <c r="L141" i="65"/>
  <c r="AA140" i="65"/>
  <c r="M140" i="65"/>
  <c r="Z140" i="65" s="1"/>
  <c r="L140" i="65"/>
  <c r="AA139" i="65"/>
  <c r="M139" i="65"/>
  <c r="Z139" i="65" s="1"/>
  <c r="L139" i="65"/>
  <c r="AA138" i="65"/>
  <c r="M138" i="65"/>
  <c r="Z138" i="65" s="1"/>
  <c r="L138" i="65"/>
  <c r="AA137" i="65"/>
  <c r="M137" i="65"/>
  <c r="Z137" i="65" s="1"/>
  <c r="L137" i="65"/>
  <c r="AA136" i="65"/>
  <c r="Y136" i="65"/>
  <c r="M136" i="65"/>
  <c r="Z136" i="65" s="1"/>
  <c r="L136" i="65"/>
  <c r="AA135" i="65"/>
  <c r="Y135" i="65"/>
  <c r="M135" i="65"/>
  <c r="Z135" i="65" s="1"/>
  <c r="L135" i="65"/>
  <c r="AA134" i="65"/>
  <c r="Z134" i="65"/>
  <c r="M134" i="65"/>
  <c r="Y134" i="65" s="1"/>
  <c r="L134" i="65"/>
  <c r="AA133" i="65"/>
  <c r="M133" i="65"/>
  <c r="Z133" i="65" s="1"/>
  <c r="L133" i="65"/>
  <c r="AA132" i="65"/>
  <c r="M132" i="65"/>
  <c r="Z132" i="65" s="1"/>
  <c r="L132" i="65"/>
  <c r="AA131" i="65"/>
  <c r="M131" i="65"/>
  <c r="Z131" i="65" s="1"/>
  <c r="L131" i="65"/>
  <c r="AA130" i="65"/>
  <c r="M130" i="65"/>
  <c r="Z130" i="65" s="1"/>
  <c r="L130" i="65"/>
  <c r="AA129" i="65"/>
  <c r="M129" i="65"/>
  <c r="Z129" i="65" s="1"/>
  <c r="L129" i="65"/>
  <c r="AA128" i="65"/>
  <c r="Y128" i="65"/>
  <c r="M128" i="65"/>
  <c r="Z128" i="65" s="1"/>
  <c r="L128" i="65"/>
  <c r="AA127" i="65"/>
  <c r="Y127" i="65"/>
  <c r="M127" i="65"/>
  <c r="Z127" i="65" s="1"/>
  <c r="L127" i="65"/>
  <c r="AA126" i="65"/>
  <c r="Z126" i="65"/>
  <c r="M126" i="65"/>
  <c r="Y126" i="65" s="1"/>
  <c r="L126" i="65"/>
  <c r="AA125" i="65"/>
  <c r="M125" i="65"/>
  <c r="Z125" i="65" s="1"/>
  <c r="L125" i="65"/>
  <c r="AA124" i="65"/>
  <c r="M124" i="65"/>
  <c r="Z124" i="65" s="1"/>
  <c r="L124" i="65"/>
  <c r="AA123" i="65"/>
  <c r="M123" i="65"/>
  <c r="Z123" i="65" s="1"/>
  <c r="L123" i="65"/>
  <c r="AA122" i="65"/>
  <c r="M122" i="65"/>
  <c r="Z122" i="65" s="1"/>
  <c r="L122" i="65"/>
  <c r="AA121" i="65"/>
  <c r="M121" i="65"/>
  <c r="Z121" i="65" s="1"/>
  <c r="L121" i="65"/>
  <c r="AA120" i="65"/>
  <c r="Y120" i="65"/>
  <c r="M120" i="65"/>
  <c r="Z120" i="65" s="1"/>
  <c r="L120" i="65"/>
  <c r="AA119" i="65"/>
  <c r="Y119" i="65"/>
  <c r="M119" i="65"/>
  <c r="Z119" i="65" s="1"/>
  <c r="L119" i="65"/>
  <c r="AA118" i="65"/>
  <c r="Z118" i="65"/>
  <c r="M118" i="65"/>
  <c r="Y118" i="65" s="1"/>
  <c r="L118" i="65"/>
  <c r="AA117" i="65"/>
  <c r="M117" i="65"/>
  <c r="Z117" i="65" s="1"/>
  <c r="L117" i="65"/>
  <c r="AA116" i="65"/>
  <c r="M116" i="65"/>
  <c r="Z116" i="65" s="1"/>
  <c r="L116" i="65"/>
  <c r="AA115" i="65"/>
  <c r="M115" i="65"/>
  <c r="Z115" i="65" s="1"/>
  <c r="L115" i="65"/>
  <c r="AA114" i="65"/>
  <c r="M114" i="65"/>
  <c r="Z114" i="65" s="1"/>
  <c r="L114" i="65"/>
  <c r="AA113" i="65"/>
  <c r="M113" i="65"/>
  <c r="Z113" i="65" s="1"/>
  <c r="L113" i="65"/>
  <c r="AA112" i="65"/>
  <c r="Y112" i="65"/>
  <c r="M112" i="65"/>
  <c r="Z112" i="65" s="1"/>
  <c r="L112" i="65"/>
  <c r="AA111" i="65"/>
  <c r="Y111" i="65"/>
  <c r="M111" i="65"/>
  <c r="Z111" i="65" s="1"/>
  <c r="L111" i="65"/>
  <c r="AA110" i="65"/>
  <c r="M110" i="65"/>
  <c r="Z110" i="65" s="1"/>
  <c r="L110" i="65"/>
  <c r="AA109" i="65"/>
  <c r="M109" i="65"/>
  <c r="Z109" i="65" s="1"/>
  <c r="L109" i="65"/>
  <c r="AA108" i="65"/>
  <c r="M108" i="65"/>
  <c r="Y108" i="65" s="1"/>
  <c r="L108" i="65"/>
  <c r="AA107" i="65"/>
  <c r="M107" i="65"/>
  <c r="Z107" i="65" s="1"/>
  <c r="L107" i="65"/>
  <c r="AA106" i="65"/>
  <c r="M106" i="65"/>
  <c r="Y106" i="65" s="1"/>
  <c r="L106" i="65"/>
  <c r="AA105" i="65"/>
  <c r="M105" i="65"/>
  <c r="Z105" i="65" s="1"/>
  <c r="L105" i="65"/>
  <c r="AA104" i="65"/>
  <c r="Z104" i="65"/>
  <c r="M104" i="65"/>
  <c r="Y104" i="65" s="1"/>
  <c r="L104" i="65"/>
  <c r="AA103" i="65"/>
  <c r="M103" i="65"/>
  <c r="Z103" i="65" s="1"/>
  <c r="L103" i="65"/>
  <c r="AA102" i="65"/>
  <c r="M102" i="65"/>
  <c r="Y102" i="65" s="1"/>
  <c r="L102" i="65"/>
  <c r="AA101" i="65"/>
  <c r="M101" i="65"/>
  <c r="Z101" i="65" s="1"/>
  <c r="L101" i="65"/>
  <c r="AA100" i="65"/>
  <c r="M100" i="65"/>
  <c r="Y100" i="65" s="1"/>
  <c r="L100" i="65"/>
  <c r="AA99" i="65"/>
  <c r="M99" i="65"/>
  <c r="Z99" i="65" s="1"/>
  <c r="L99" i="65"/>
  <c r="AA98" i="65"/>
  <c r="M98" i="65"/>
  <c r="Y98" i="65" s="1"/>
  <c r="L98" i="65"/>
  <c r="AA97" i="65"/>
  <c r="M97" i="65"/>
  <c r="Z97" i="65" s="1"/>
  <c r="L97" i="65"/>
  <c r="AA96" i="65"/>
  <c r="Z96" i="65"/>
  <c r="M96" i="65"/>
  <c r="Y96" i="65" s="1"/>
  <c r="L96" i="65"/>
  <c r="AA95" i="65"/>
  <c r="M95" i="65"/>
  <c r="Z95" i="65" s="1"/>
  <c r="L95" i="65"/>
  <c r="AA94" i="65"/>
  <c r="M94" i="65"/>
  <c r="Y94" i="65" s="1"/>
  <c r="L94" i="65"/>
  <c r="AA93" i="65"/>
  <c r="M93" i="65"/>
  <c r="Z93" i="65" s="1"/>
  <c r="L93" i="65"/>
  <c r="AA92" i="65"/>
  <c r="M92" i="65"/>
  <c r="Y92" i="65" s="1"/>
  <c r="L92" i="65"/>
  <c r="AA91" i="65"/>
  <c r="M91" i="65"/>
  <c r="Z91" i="65" s="1"/>
  <c r="L91" i="65"/>
  <c r="AA90" i="65"/>
  <c r="M90" i="65"/>
  <c r="Y90" i="65" s="1"/>
  <c r="L90" i="65"/>
  <c r="AA89" i="65"/>
  <c r="M89" i="65"/>
  <c r="Z89" i="65" s="1"/>
  <c r="L89" i="65"/>
  <c r="AA88" i="65"/>
  <c r="M88" i="65"/>
  <c r="Y88" i="65" s="1"/>
  <c r="L88" i="65"/>
  <c r="AA87" i="65"/>
  <c r="M87" i="65"/>
  <c r="Z87" i="65" s="1"/>
  <c r="L87" i="65"/>
  <c r="AA86" i="65"/>
  <c r="M86" i="65"/>
  <c r="Y86" i="65" s="1"/>
  <c r="L86" i="65"/>
  <c r="AA85" i="65"/>
  <c r="M85" i="65"/>
  <c r="Z85" i="65" s="1"/>
  <c r="L85" i="65"/>
  <c r="AA84" i="65"/>
  <c r="M84" i="65"/>
  <c r="Y84" i="65" s="1"/>
  <c r="L84" i="65"/>
  <c r="AA83" i="65"/>
  <c r="M83" i="65"/>
  <c r="Z83" i="65" s="1"/>
  <c r="L83" i="65"/>
  <c r="AA82" i="65"/>
  <c r="M82" i="65"/>
  <c r="Y82" i="65" s="1"/>
  <c r="L82" i="65"/>
  <c r="AA81" i="65"/>
  <c r="M81" i="65"/>
  <c r="Z81" i="65" s="1"/>
  <c r="L81" i="65"/>
  <c r="AA80" i="65"/>
  <c r="Z80" i="65"/>
  <c r="M80" i="65"/>
  <c r="Y80" i="65" s="1"/>
  <c r="L80" i="65"/>
  <c r="AA79" i="65"/>
  <c r="M79" i="65"/>
  <c r="Z79" i="65" s="1"/>
  <c r="L79" i="65"/>
  <c r="AA78" i="65"/>
  <c r="M78" i="65"/>
  <c r="Y78" i="65" s="1"/>
  <c r="L78" i="65"/>
  <c r="AA77" i="65"/>
  <c r="M77" i="65"/>
  <c r="Z77" i="65" s="1"/>
  <c r="L77" i="65"/>
  <c r="AA76" i="65"/>
  <c r="M76" i="65"/>
  <c r="Y76" i="65" s="1"/>
  <c r="L76" i="65"/>
  <c r="AA75" i="65"/>
  <c r="M75" i="65"/>
  <c r="Z75" i="65" s="1"/>
  <c r="L75" i="65"/>
  <c r="AA74" i="65"/>
  <c r="M74" i="65"/>
  <c r="Y74" i="65" s="1"/>
  <c r="L74" i="65"/>
  <c r="AA73" i="65"/>
  <c r="M73" i="65"/>
  <c r="Z73" i="65" s="1"/>
  <c r="L73" i="65"/>
  <c r="AA72" i="65"/>
  <c r="Y72" i="65"/>
  <c r="M72" i="65"/>
  <c r="Z72" i="65" s="1"/>
  <c r="L72" i="65"/>
  <c r="AA71" i="65"/>
  <c r="M71" i="65"/>
  <c r="Z71" i="65" s="1"/>
  <c r="L71" i="65"/>
  <c r="AA70" i="65"/>
  <c r="M70" i="65"/>
  <c r="Z70" i="65" s="1"/>
  <c r="L70" i="65"/>
  <c r="AA69" i="65"/>
  <c r="M69" i="65"/>
  <c r="Z69" i="65" s="1"/>
  <c r="L69" i="65"/>
  <c r="AA68" i="65"/>
  <c r="Y68" i="65"/>
  <c r="M68" i="65"/>
  <c r="Z68" i="65" s="1"/>
  <c r="L68" i="65"/>
  <c r="AA67" i="65"/>
  <c r="M67" i="65"/>
  <c r="Z67" i="65" s="1"/>
  <c r="L67" i="65"/>
  <c r="AA66" i="65"/>
  <c r="M66" i="65"/>
  <c r="Z66" i="65" s="1"/>
  <c r="L66" i="65"/>
  <c r="AA65" i="65"/>
  <c r="M65" i="65"/>
  <c r="Z65" i="65" s="1"/>
  <c r="L65" i="65"/>
  <c r="AA64" i="65"/>
  <c r="Y64" i="65"/>
  <c r="M64" i="65"/>
  <c r="Z64" i="65" s="1"/>
  <c r="L64" i="65"/>
  <c r="AA63" i="65"/>
  <c r="M63" i="65"/>
  <c r="Z63" i="65" s="1"/>
  <c r="L63" i="65"/>
  <c r="AA62" i="65"/>
  <c r="M62" i="65"/>
  <c r="Z62" i="65" s="1"/>
  <c r="L62" i="65"/>
  <c r="AA61" i="65"/>
  <c r="M61" i="65"/>
  <c r="Z61" i="65" s="1"/>
  <c r="L61" i="65"/>
  <c r="AA60" i="65"/>
  <c r="Y60" i="65"/>
  <c r="M60" i="65"/>
  <c r="Z60" i="65" s="1"/>
  <c r="L60" i="65"/>
  <c r="AA59" i="65"/>
  <c r="M59" i="65"/>
  <c r="Z59" i="65" s="1"/>
  <c r="L59" i="65"/>
  <c r="AA58" i="65"/>
  <c r="M58" i="65"/>
  <c r="Z58" i="65" s="1"/>
  <c r="L58" i="65"/>
  <c r="AA57" i="65"/>
  <c r="M57" i="65"/>
  <c r="Z57" i="65" s="1"/>
  <c r="L57" i="65"/>
  <c r="AA56" i="65"/>
  <c r="Y56" i="65"/>
  <c r="M56" i="65"/>
  <c r="Z56" i="65" s="1"/>
  <c r="L56" i="65"/>
  <c r="AA55" i="65"/>
  <c r="M55" i="65"/>
  <c r="Z55" i="65" s="1"/>
  <c r="L55" i="65"/>
  <c r="AA54" i="65"/>
  <c r="M54" i="65"/>
  <c r="Z54" i="65" s="1"/>
  <c r="L54" i="65"/>
  <c r="AA53" i="65"/>
  <c r="M53" i="65"/>
  <c r="Z53" i="65" s="1"/>
  <c r="L53" i="65"/>
  <c r="AA52" i="65"/>
  <c r="Y52" i="65"/>
  <c r="M52" i="65"/>
  <c r="Z52" i="65" s="1"/>
  <c r="L52" i="65"/>
  <c r="AA51" i="65"/>
  <c r="M51" i="65"/>
  <c r="Z51" i="65" s="1"/>
  <c r="L51" i="65"/>
  <c r="AA50" i="65"/>
  <c r="M50" i="65"/>
  <c r="Z50" i="65" s="1"/>
  <c r="L50" i="65"/>
  <c r="AA49" i="65"/>
  <c r="M49" i="65"/>
  <c r="Z49" i="65" s="1"/>
  <c r="L49" i="65"/>
  <c r="AA48" i="65"/>
  <c r="Y48" i="65"/>
  <c r="M48" i="65"/>
  <c r="Z48" i="65" s="1"/>
  <c r="L48" i="65"/>
  <c r="AA47" i="65"/>
  <c r="M47" i="65"/>
  <c r="Z47" i="65" s="1"/>
  <c r="L47" i="65"/>
  <c r="AA46" i="65"/>
  <c r="M46" i="65"/>
  <c r="Z46" i="65" s="1"/>
  <c r="L46" i="65"/>
  <c r="AA45" i="65"/>
  <c r="M45" i="65"/>
  <c r="Z45" i="65" s="1"/>
  <c r="L45" i="65"/>
  <c r="AA44" i="65"/>
  <c r="Y44" i="65"/>
  <c r="M44" i="65"/>
  <c r="Z44" i="65" s="1"/>
  <c r="L44" i="65"/>
  <c r="AA43" i="65"/>
  <c r="M43" i="65"/>
  <c r="Z43" i="65" s="1"/>
  <c r="L43" i="65"/>
  <c r="AA42" i="65"/>
  <c r="M42" i="65"/>
  <c r="Z42" i="65" s="1"/>
  <c r="L42" i="65"/>
  <c r="AA41" i="65"/>
  <c r="M41" i="65"/>
  <c r="Z41" i="65" s="1"/>
  <c r="L41" i="65"/>
  <c r="AA40" i="65"/>
  <c r="Y40" i="65"/>
  <c r="M40" i="65"/>
  <c r="Z40" i="65" s="1"/>
  <c r="L40" i="65"/>
  <c r="AA39" i="65"/>
  <c r="M39" i="65"/>
  <c r="Z39" i="65" s="1"/>
  <c r="L39" i="65"/>
  <c r="AA38" i="65"/>
  <c r="M38" i="65"/>
  <c r="Z38" i="65" s="1"/>
  <c r="L38" i="65"/>
  <c r="AA37" i="65"/>
  <c r="M37" i="65"/>
  <c r="Z37" i="65" s="1"/>
  <c r="L37" i="65"/>
  <c r="AA36" i="65"/>
  <c r="Y36" i="65"/>
  <c r="M36" i="65"/>
  <c r="Z36" i="65" s="1"/>
  <c r="L36" i="65"/>
  <c r="AA35" i="65"/>
  <c r="M35" i="65"/>
  <c r="Z35" i="65" s="1"/>
  <c r="L35" i="65"/>
  <c r="AA34" i="65"/>
  <c r="M34" i="65"/>
  <c r="Z34" i="65" s="1"/>
  <c r="L34" i="65"/>
  <c r="AA33" i="65"/>
  <c r="M33" i="65"/>
  <c r="Z33" i="65" s="1"/>
  <c r="L33" i="65"/>
  <c r="AA32" i="65"/>
  <c r="Y32" i="65"/>
  <c r="M32" i="65"/>
  <c r="Z32" i="65" s="1"/>
  <c r="L32" i="65"/>
  <c r="AA31" i="65"/>
  <c r="M31" i="65"/>
  <c r="Z31" i="65" s="1"/>
  <c r="L31" i="65"/>
  <c r="AA30" i="65"/>
  <c r="M30" i="65"/>
  <c r="Z30" i="65" s="1"/>
  <c r="L30" i="65"/>
  <c r="AA29" i="65"/>
  <c r="M29" i="65"/>
  <c r="Z29" i="65" s="1"/>
  <c r="L29" i="65"/>
  <c r="AA28" i="65"/>
  <c r="Y28" i="65"/>
  <c r="M28" i="65"/>
  <c r="Z28" i="65" s="1"/>
  <c r="L28" i="65"/>
  <c r="AA27" i="65"/>
  <c r="M27" i="65"/>
  <c r="Z27" i="65" s="1"/>
  <c r="L27" i="65"/>
  <c r="AA26" i="65"/>
  <c r="M26" i="65"/>
  <c r="Z26" i="65" s="1"/>
  <c r="L26" i="65"/>
  <c r="AA25" i="65"/>
  <c r="M25" i="65"/>
  <c r="Z25" i="65" s="1"/>
  <c r="L25" i="65"/>
  <c r="AA24" i="65"/>
  <c r="Y24" i="65"/>
  <c r="M24" i="65"/>
  <c r="Z24" i="65" s="1"/>
  <c r="L24" i="65"/>
  <c r="AA23" i="65"/>
  <c r="M23" i="65"/>
  <c r="Z23" i="65" s="1"/>
  <c r="L23" i="65"/>
  <c r="AA22" i="65"/>
  <c r="M22" i="65"/>
  <c r="Z22" i="65" s="1"/>
  <c r="L22" i="65"/>
  <c r="AA21" i="65"/>
  <c r="M21" i="65"/>
  <c r="Z21" i="65" s="1"/>
  <c r="L21" i="65"/>
  <c r="AA20" i="65"/>
  <c r="L20" i="65"/>
  <c r="M20" i="65"/>
  <c r="AA19" i="65"/>
  <c r="AA18" i="65"/>
  <c r="AA17" i="65"/>
  <c r="AA16" i="65"/>
  <c r="AA15" i="65"/>
  <c r="AA14" i="65"/>
  <c r="AA13" i="65"/>
  <c r="Q13" i="65"/>
  <c r="U13" i="65" s="1"/>
  <c r="S15" i="65" s="1"/>
  <c r="AA12" i="65"/>
  <c r="AA11" i="65"/>
  <c r="Z11" i="65"/>
  <c r="AA10" i="65"/>
  <c r="AA9" i="65"/>
  <c r="AA8" i="65"/>
  <c r="AA7" i="65"/>
  <c r="B7" i="65"/>
  <c r="B8" i="65" s="1"/>
  <c r="B9" i="65" s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4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B103" i="65" s="1"/>
  <c r="B104" i="65" s="1"/>
  <c r="B105" i="65" s="1"/>
  <c r="B106" i="65" s="1"/>
  <c r="B107" i="65" s="1"/>
  <c r="B108" i="65" s="1"/>
  <c r="B109" i="65" s="1"/>
  <c r="B110" i="65" s="1"/>
  <c r="B111" i="65" s="1"/>
  <c r="B112" i="65" s="1"/>
  <c r="B113" i="65" s="1"/>
  <c r="B114" i="65" s="1"/>
  <c r="B115" i="65" s="1"/>
  <c r="B116" i="65" s="1"/>
  <c r="B117" i="65" s="1"/>
  <c r="B118" i="65" s="1"/>
  <c r="B119" i="65" s="1"/>
  <c r="B120" i="65" s="1"/>
  <c r="B121" i="65" s="1"/>
  <c r="B122" i="65" s="1"/>
  <c r="B123" i="65" s="1"/>
  <c r="B124" i="65" s="1"/>
  <c r="B125" i="65" s="1"/>
  <c r="B126" i="65" s="1"/>
  <c r="B127" i="65" s="1"/>
  <c r="B128" i="65" s="1"/>
  <c r="B129" i="65" s="1"/>
  <c r="B130" i="65" s="1"/>
  <c r="B131" i="65" s="1"/>
  <c r="B132" i="65" s="1"/>
  <c r="B133" i="65" s="1"/>
  <c r="B134" i="65" s="1"/>
  <c r="B135" i="65" s="1"/>
  <c r="B136" i="65" s="1"/>
  <c r="B137" i="65" s="1"/>
  <c r="B138" i="65" s="1"/>
  <c r="B139" i="65" s="1"/>
  <c r="B140" i="65" s="1"/>
  <c r="B141" i="65" s="1"/>
  <c r="B142" i="65" s="1"/>
  <c r="B143" i="65" s="1"/>
  <c r="B144" i="65" s="1"/>
  <c r="B145" i="65" s="1"/>
  <c r="B146" i="65" s="1"/>
  <c r="B147" i="65" s="1"/>
  <c r="B148" i="65" s="1"/>
  <c r="B149" i="65" s="1"/>
  <c r="B150" i="65" s="1"/>
  <c r="B151" i="65" s="1"/>
  <c r="B152" i="65" s="1"/>
  <c r="B153" i="65" s="1"/>
  <c r="B154" i="65" s="1"/>
  <c r="B155" i="65" s="1"/>
  <c r="B156" i="65" s="1"/>
  <c r="B157" i="65" s="1"/>
  <c r="B158" i="65" s="1"/>
  <c r="B159" i="65" s="1"/>
  <c r="B160" i="65" s="1"/>
  <c r="B161" i="65" s="1"/>
  <c r="B162" i="65" s="1"/>
  <c r="B163" i="65" s="1"/>
  <c r="B164" i="65" s="1"/>
  <c r="B165" i="65" s="1"/>
  <c r="B166" i="65" s="1"/>
  <c r="B167" i="65" s="1"/>
  <c r="B168" i="65" s="1"/>
  <c r="B169" i="65" s="1"/>
  <c r="B170" i="65" s="1"/>
  <c r="B171" i="65" s="1"/>
  <c r="B172" i="65" s="1"/>
  <c r="B173" i="65" s="1"/>
  <c r="B174" i="65" s="1"/>
  <c r="B175" i="65" s="1"/>
  <c r="B176" i="65" s="1"/>
  <c r="B177" i="65" s="1"/>
  <c r="B178" i="65" s="1"/>
  <c r="B179" i="65" s="1"/>
  <c r="B180" i="65" s="1"/>
  <c r="B181" i="65" s="1"/>
  <c r="B182" i="65" s="1"/>
  <c r="B183" i="65" s="1"/>
  <c r="B184" i="65" s="1"/>
  <c r="B185" i="65" s="1"/>
  <c r="B186" i="65" s="1"/>
  <c r="B187" i="65" s="1"/>
  <c r="B188" i="65" s="1"/>
  <c r="B189" i="65" s="1"/>
  <c r="B190" i="65" s="1"/>
  <c r="B191" i="65" s="1"/>
  <c r="AA6" i="65"/>
  <c r="L6" i="65"/>
  <c r="Y26" i="65" l="1"/>
  <c r="Y34" i="65"/>
  <c r="Y42" i="65"/>
  <c r="Y50" i="65"/>
  <c r="Y58" i="65"/>
  <c r="Y66" i="65"/>
  <c r="Z74" i="65"/>
  <c r="Z88" i="65"/>
  <c r="Z98" i="65"/>
  <c r="Z108" i="65"/>
  <c r="Y109" i="65"/>
  <c r="Y110" i="65"/>
  <c r="Y117" i="65"/>
  <c r="Y125" i="65"/>
  <c r="Y137" i="65"/>
  <c r="Y138" i="65"/>
  <c r="Y153" i="65"/>
  <c r="Z168" i="65"/>
  <c r="Y169" i="65"/>
  <c r="Z184" i="65"/>
  <c r="Y185" i="65"/>
  <c r="Y22" i="65"/>
  <c r="Y30" i="65"/>
  <c r="Y38" i="65"/>
  <c r="Y46" i="65"/>
  <c r="Y54" i="65"/>
  <c r="Y62" i="65"/>
  <c r="Y70" i="65"/>
  <c r="Y113" i="65"/>
  <c r="Y114" i="65"/>
  <c r="Y121" i="65"/>
  <c r="Y122" i="65"/>
  <c r="Y129" i="65"/>
  <c r="Y130" i="65"/>
  <c r="Y145" i="65"/>
  <c r="Y146" i="65"/>
  <c r="Z160" i="65"/>
  <c r="Y161" i="65"/>
  <c r="Y162" i="65"/>
  <c r="Z176" i="65"/>
  <c r="Y177" i="65"/>
  <c r="Y178" i="65"/>
  <c r="Y189" i="65"/>
  <c r="Y190" i="65"/>
  <c r="M8" i="65"/>
  <c r="Z192" i="66"/>
  <c r="Y192" i="66"/>
  <c r="Z14" i="65"/>
  <c r="Z78" i="65"/>
  <c r="Z86" i="65"/>
  <c r="Z94" i="65"/>
  <c r="Z102" i="65"/>
  <c r="Y115" i="65"/>
  <c r="Y116" i="65"/>
  <c r="Y123" i="65"/>
  <c r="Y124" i="65"/>
  <c r="Y131" i="65"/>
  <c r="Y132" i="65"/>
  <c r="Y139" i="65"/>
  <c r="Y140" i="65"/>
  <c r="Y147" i="65"/>
  <c r="Y148" i="65"/>
  <c r="Y155" i="65"/>
  <c r="Y156" i="65"/>
  <c r="Y163" i="65"/>
  <c r="Y164" i="65"/>
  <c r="Y171" i="65"/>
  <c r="Y172" i="65"/>
  <c r="Y179" i="65"/>
  <c r="Y180" i="65"/>
  <c r="Y187" i="65"/>
  <c r="Y188" i="65"/>
  <c r="Z76" i="65"/>
  <c r="Z84" i="65"/>
  <c r="Z92" i="65"/>
  <c r="Z100" i="65"/>
  <c r="Y133" i="65"/>
  <c r="Y141" i="65"/>
  <c r="Y149" i="65"/>
  <c r="Y150" i="65"/>
  <c r="Z82" i="65"/>
  <c r="Z90" i="65"/>
  <c r="Z106" i="65"/>
  <c r="Y159" i="65"/>
  <c r="Y167" i="65"/>
  <c r="Y175" i="65"/>
  <c r="Y183" i="65"/>
  <c r="M6" i="65"/>
  <c r="M192" i="65" s="1"/>
  <c r="Z7" i="65"/>
  <c r="Y8" i="65"/>
  <c r="Y16" i="65"/>
  <c r="Z16" i="65"/>
  <c r="Y17" i="65"/>
  <c r="Z17" i="65"/>
  <c r="Y18" i="65"/>
  <c r="Z18" i="65"/>
  <c r="Y19" i="65"/>
  <c r="Z19" i="65"/>
  <c r="Y20" i="65"/>
  <c r="Z20" i="65"/>
  <c r="Y15" i="65"/>
  <c r="Z15" i="65"/>
  <c r="Y7" i="65"/>
  <c r="AA192" i="65"/>
  <c r="Y9" i="65"/>
  <c r="Y10" i="65"/>
  <c r="Y11" i="65"/>
  <c r="Y12" i="65"/>
  <c r="Z13" i="65"/>
  <c r="Y23" i="65"/>
  <c r="Y27" i="65"/>
  <c r="Y31" i="65"/>
  <c r="Y35" i="65"/>
  <c r="Y39" i="65"/>
  <c r="Y41" i="65"/>
  <c r="Y43" i="65"/>
  <c r="Y45" i="65"/>
  <c r="Y47" i="65"/>
  <c r="Y49" i="65"/>
  <c r="Y51" i="65"/>
  <c r="Y53" i="65"/>
  <c r="Y55" i="65"/>
  <c r="Y57" i="65"/>
  <c r="Y59" i="65"/>
  <c r="Y61" i="65"/>
  <c r="Y63" i="65"/>
  <c r="Y65" i="65"/>
  <c r="Y67" i="65"/>
  <c r="Y69" i="65"/>
  <c r="Y71" i="65"/>
  <c r="Y73" i="65"/>
  <c r="Y75" i="65"/>
  <c r="Y77" i="65"/>
  <c r="Y79" i="65"/>
  <c r="Y81" i="65"/>
  <c r="Y83" i="65"/>
  <c r="Y85" i="65"/>
  <c r="Y87" i="65"/>
  <c r="Y89" i="65"/>
  <c r="Y91" i="65"/>
  <c r="Y93" i="65"/>
  <c r="Y95" i="65"/>
  <c r="Y97" i="65"/>
  <c r="Y99" i="65"/>
  <c r="Y101" i="65"/>
  <c r="Y103" i="65"/>
  <c r="Y105" i="65"/>
  <c r="Y107" i="65"/>
  <c r="Y21" i="65"/>
  <c r="Y25" i="65"/>
  <c r="Y29" i="65"/>
  <c r="Y33" i="65"/>
  <c r="Y37" i="65"/>
  <c r="Y191" i="65"/>
  <c r="J16" i="64"/>
  <c r="K16" i="64"/>
  <c r="J17" i="64"/>
  <c r="J18" i="64"/>
  <c r="K18" i="64"/>
  <c r="J19" i="64"/>
  <c r="K19" i="64"/>
  <c r="J20" i="64"/>
  <c r="K15" i="64"/>
  <c r="J15" i="64"/>
  <c r="J11" i="64"/>
  <c r="K11" i="64"/>
  <c r="J12" i="64"/>
  <c r="K12" i="64"/>
  <c r="J13" i="64"/>
  <c r="K13" i="64"/>
  <c r="K10" i="64"/>
  <c r="J10" i="64"/>
  <c r="J7" i="64"/>
  <c r="K7" i="64"/>
  <c r="J8" i="64"/>
  <c r="K8" i="64"/>
  <c r="K6" i="64"/>
  <c r="J6" i="64"/>
  <c r="J11" i="63"/>
  <c r="J12" i="63"/>
  <c r="AA191" i="64"/>
  <c r="M191" i="64"/>
  <c r="Z191" i="64" s="1"/>
  <c r="AA190" i="64"/>
  <c r="M190" i="64"/>
  <c r="Y190" i="64" s="1"/>
  <c r="L190" i="64"/>
  <c r="AA189" i="64"/>
  <c r="M189" i="64"/>
  <c r="Z189" i="64" s="1"/>
  <c r="L189" i="64"/>
  <c r="AA188" i="64"/>
  <c r="Z188" i="64"/>
  <c r="M188" i="64"/>
  <c r="Y188" i="64" s="1"/>
  <c r="L188" i="64"/>
  <c r="AA187" i="64"/>
  <c r="M187" i="64"/>
  <c r="Z187" i="64" s="1"/>
  <c r="L187" i="64"/>
  <c r="AA186" i="64"/>
  <c r="M186" i="64"/>
  <c r="Z186" i="64" s="1"/>
  <c r="L186" i="64"/>
  <c r="AA185" i="64"/>
  <c r="M185" i="64"/>
  <c r="Z185" i="64" s="1"/>
  <c r="L185" i="64"/>
  <c r="AA184" i="64"/>
  <c r="M184" i="64"/>
  <c r="Z184" i="64" s="1"/>
  <c r="L184" i="64"/>
  <c r="AA183" i="64"/>
  <c r="M183" i="64"/>
  <c r="Z183" i="64" s="1"/>
  <c r="L183" i="64"/>
  <c r="AA182" i="64"/>
  <c r="M182" i="64"/>
  <c r="Z182" i="64" s="1"/>
  <c r="L182" i="64"/>
  <c r="AA181" i="64"/>
  <c r="M181" i="64"/>
  <c r="Z181" i="64" s="1"/>
  <c r="L181" i="64"/>
  <c r="AA180" i="64"/>
  <c r="M180" i="64"/>
  <c r="Z180" i="64" s="1"/>
  <c r="L180" i="64"/>
  <c r="AA179" i="64"/>
  <c r="M179" i="64"/>
  <c r="Z179" i="64" s="1"/>
  <c r="L179" i="64"/>
  <c r="AA178" i="64"/>
  <c r="Y178" i="64"/>
  <c r="M178" i="64"/>
  <c r="Z178" i="64" s="1"/>
  <c r="L178" i="64"/>
  <c r="AA177" i="64"/>
  <c r="M177" i="64"/>
  <c r="Z177" i="64" s="1"/>
  <c r="L177" i="64"/>
  <c r="AA176" i="64"/>
  <c r="M176" i="64"/>
  <c r="Z176" i="64" s="1"/>
  <c r="L176" i="64"/>
  <c r="AA175" i="64"/>
  <c r="M175" i="64"/>
  <c r="Z175" i="64" s="1"/>
  <c r="L175" i="64"/>
  <c r="AA174" i="64"/>
  <c r="M174" i="64"/>
  <c r="Y174" i="64" s="1"/>
  <c r="L174" i="64"/>
  <c r="AA173" i="64"/>
  <c r="M173" i="64"/>
  <c r="Z173" i="64" s="1"/>
  <c r="L173" i="64"/>
  <c r="AA172" i="64"/>
  <c r="M172" i="64"/>
  <c r="Y172" i="64" s="1"/>
  <c r="L172" i="64"/>
  <c r="AA171" i="64"/>
  <c r="M171" i="64"/>
  <c r="Z171" i="64" s="1"/>
  <c r="L171" i="64"/>
  <c r="AA170" i="64"/>
  <c r="Y170" i="64"/>
  <c r="M170" i="64"/>
  <c r="Z170" i="64" s="1"/>
  <c r="L170" i="64"/>
  <c r="AA169" i="64"/>
  <c r="M169" i="64"/>
  <c r="Z169" i="64" s="1"/>
  <c r="L169" i="64"/>
  <c r="AA168" i="64"/>
  <c r="M168" i="64"/>
  <c r="Z168" i="64" s="1"/>
  <c r="L168" i="64"/>
  <c r="AA167" i="64"/>
  <c r="M167" i="64"/>
  <c r="Z167" i="64" s="1"/>
  <c r="L167" i="64"/>
  <c r="AA166" i="64"/>
  <c r="M166" i="64"/>
  <c r="Z166" i="64" s="1"/>
  <c r="L166" i="64"/>
  <c r="AA165" i="64"/>
  <c r="M165" i="64"/>
  <c r="Z165" i="64" s="1"/>
  <c r="L165" i="64"/>
  <c r="AA164" i="64"/>
  <c r="M164" i="64"/>
  <c r="Z164" i="64" s="1"/>
  <c r="L164" i="64"/>
  <c r="AA163" i="64"/>
  <c r="M163" i="64"/>
  <c r="Z163" i="64" s="1"/>
  <c r="L163" i="64"/>
  <c r="AA162" i="64"/>
  <c r="M162" i="64"/>
  <c r="Z162" i="64" s="1"/>
  <c r="L162" i="64"/>
  <c r="AA161" i="64"/>
  <c r="M161" i="64"/>
  <c r="Z161" i="64" s="1"/>
  <c r="L161" i="64"/>
  <c r="AA160" i="64"/>
  <c r="Y160" i="64"/>
  <c r="M160" i="64"/>
  <c r="Z160" i="64" s="1"/>
  <c r="L160" i="64"/>
  <c r="AA159" i="64"/>
  <c r="Y159" i="64"/>
  <c r="M159" i="64"/>
  <c r="Z159" i="64" s="1"/>
  <c r="L159" i="64"/>
  <c r="AA158" i="64"/>
  <c r="Z158" i="64"/>
  <c r="M158" i="64"/>
  <c r="Y158" i="64" s="1"/>
  <c r="L158" i="64"/>
  <c r="AA157" i="64"/>
  <c r="M157" i="64"/>
  <c r="Z157" i="64" s="1"/>
  <c r="L157" i="64"/>
  <c r="AA156" i="64"/>
  <c r="M156" i="64"/>
  <c r="Y156" i="64" s="1"/>
  <c r="L156" i="64"/>
  <c r="AA155" i="64"/>
  <c r="M155" i="64"/>
  <c r="Z155" i="64" s="1"/>
  <c r="L155" i="64"/>
  <c r="AA154" i="64"/>
  <c r="M154" i="64"/>
  <c r="Z154" i="64" s="1"/>
  <c r="L154" i="64"/>
  <c r="AA153" i="64"/>
  <c r="M153" i="64"/>
  <c r="Z153" i="64" s="1"/>
  <c r="L153" i="64"/>
  <c r="AA152" i="64"/>
  <c r="M152" i="64"/>
  <c r="Z152" i="64" s="1"/>
  <c r="L152" i="64"/>
  <c r="AA151" i="64"/>
  <c r="M151" i="64"/>
  <c r="Z151" i="64" s="1"/>
  <c r="L151" i="64"/>
  <c r="AA150" i="64"/>
  <c r="M150" i="64"/>
  <c r="Z150" i="64" s="1"/>
  <c r="L150" i="64"/>
  <c r="AA149" i="64"/>
  <c r="M149" i="64"/>
  <c r="Z149" i="64" s="1"/>
  <c r="L149" i="64"/>
  <c r="AA148" i="64"/>
  <c r="M148" i="64"/>
  <c r="Z148" i="64" s="1"/>
  <c r="L148" i="64"/>
  <c r="AA147" i="64"/>
  <c r="M147" i="64"/>
  <c r="Z147" i="64" s="1"/>
  <c r="L147" i="64"/>
  <c r="AA146" i="64"/>
  <c r="Y146" i="64"/>
  <c r="M146" i="64"/>
  <c r="Z146" i="64" s="1"/>
  <c r="L146" i="64"/>
  <c r="AA145" i="64"/>
  <c r="M145" i="64"/>
  <c r="Z145" i="64" s="1"/>
  <c r="L145" i="64"/>
  <c r="AA144" i="64"/>
  <c r="M144" i="64"/>
  <c r="Z144" i="64" s="1"/>
  <c r="L144" i="64"/>
  <c r="AA143" i="64"/>
  <c r="M143" i="64"/>
  <c r="Z143" i="64" s="1"/>
  <c r="L143" i="64"/>
  <c r="AA142" i="64"/>
  <c r="M142" i="64"/>
  <c r="Y142" i="64" s="1"/>
  <c r="L142" i="64"/>
  <c r="AA141" i="64"/>
  <c r="M141" i="64"/>
  <c r="Z141" i="64" s="1"/>
  <c r="L141" i="64"/>
  <c r="AA140" i="64"/>
  <c r="M140" i="64"/>
  <c r="Y140" i="64" s="1"/>
  <c r="L140" i="64"/>
  <c r="AA139" i="64"/>
  <c r="M139" i="64"/>
  <c r="Z139" i="64" s="1"/>
  <c r="L139" i="64"/>
  <c r="AA138" i="64"/>
  <c r="Y138" i="64"/>
  <c r="M138" i="64"/>
  <c r="Z138" i="64" s="1"/>
  <c r="L138" i="64"/>
  <c r="AA137" i="64"/>
  <c r="M137" i="64"/>
  <c r="Z137" i="64" s="1"/>
  <c r="L137" i="64"/>
  <c r="AA136" i="64"/>
  <c r="M136" i="64"/>
  <c r="Z136" i="64" s="1"/>
  <c r="L136" i="64"/>
  <c r="AA135" i="64"/>
  <c r="M135" i="64"/>
  <c r="Z135" i="64" s="1"/>
  <c r="L135" i="64"/>
  <c r="AA134" i="64"/>
  <c r="M134" i="64"/>
  <c r="Z134" i="64" s="1"/>
  <c r="L134" i="64"/>
  <c r="AA133" i="64"/>
  <c r="M133" i="64"/>
  <c r="Z133" i="64" s="1"/>
  <c r="L133" i="64"/>
  <c r="AA132" i="64"/>
  <c r="M132" i="64"/>
  <c r="Z132" i="64" s="1"/>
  <c r="L132" i="64"/>
  <c r="AA131" i="64"/>
  <c r="M131" i="64"/>
  <c r="Z131" i="64" s="1"/>
  <c r="L131" i="64"/>
  <c r="AA130" i="64"/>
  <c r="M130" i="64"/>
  <c r="Z130" i="64" s="1"/>
  <c r="L130" i="64"/>
  <c r="AA129" i="64"/>
  <c r="M129" i="64"/>
  <c r="Z129" i="64" s="1"/>
  <c r="L129" i="64"/>
  <c r="AA128" i="64"/>
  <c r="M128" i="64"/>
  <c r="Z128" i="64" s="1"/>
  <c r="L128" i="64"/>
  <c r="AA127" i="64"/>
  <c r="M127" i="64"/>
  <c r="Z127" i="64" s="1"/>
  <c r="L127" i="64"/>
  <c r="AA126" i="64"/>
  <c r="M126" i="64"/>
  <c r="Y126" i="64" s="1"/>
  <c r="L126" i="64"/>
  <c r="AA125" i="64"/>
  <c r="M125" i="64"/>
  <c r="Z125" i="64" s="1"/>
  <c r="L125" i="64"/>
  <c r="AA124" i="64"/>
  <c r="Z124" i="64"/>
  <c r="M124" i="64"/>
  <c r="Y124" i="64" s="1"/>
  <c r="L124" i="64"/>
  <c r="AA123" i="64"/>
  <c r="M123" i="64"/>
  <c r="Z123" i="64" s="1"/>
  <c r="L123" i="64"/>
  <c r="AA122" i="64"/>
  <c r="M122" i="64"/>
  <c r="Z122" i="64" s="1"/>
  <c r="L122" i="64"/>
  <c r="AA121" i="64"/>
  <c r="M121" i="64"/>
  <c r="Z121" i="64" s="1"/>
  <c r="L121" i="64"/>
  <c r="AA120" i="64"/>
  <c r="M120" i="64"/>
  <c r="Z120" i="64" s="1"/>
  <c r="L120" i="64"/>
  <c r="AA119" i="64"/>
  <c r="M119" i="64"/>
  <c r="Z119" i="64" s="1"/>
  <c r="L119" i="64"/>
  <c r="AA118" i="64"/>
  <c r="M118" i="64"/>
  <c r="Z118" i="64" s="1"/>
  <c r="L118" i="64"/>
  <c r="AA117" i="64"/>
  <c r="M117" i="64"/>
  <c r="Z117" i="64" s="1"/>
  <c r="L117" i="64"/>
  <c r="AA116" i="64"/>
  <c r="M116" i="64"/>
  <c r="Z116" i="64" s="1"/>
  <c r="L116" i="64"/>
  <c r="AA115" i="64"/>
  <c r="M115" i="64"/>
  <c r="Z115" i="64" s="1"/>
  <c r="L115" i="64"/>
  <c r="AA114" i="64"/>
  <c r="M114" i="64"/>
  <c r="Z114" i="64" s="1"/>
  <c r="L114" i="64"/>
  <c r="AA113" i="64"/>
  <c r="M113" i="64"/>
  <c r="Z113" i="64" s="1"/>
  <c r="L113" i="64"/>
  <c r="AA112" i="64"/>
  <c r="M112" i="64"/>
  <c r="Z112" i="64" s="1"/>
  <c r="L112" i="64"/>
  <c r="AA111" i="64"/>
  <c r="M111" i="64"/>
  <c r="Z111" i="64" s="1"/>
  <c r="L111" i="64"/>
  <c r="AA110" i="64"/>
  <c r="M110" i="64"/>
  <c r="Y110" i="64" s="1"/>
  <c r="L110" i="64"/>
  <c r="AA109" i="64"/>
  <c r="M109" i="64"/>
  <c r="Z109" i="64" s="1"/>
  <c r="L109" i="64"/>
  <c r="AA108" i="64"/>
  <c r="M108" i="64"/>
  <c r="L108" i="64"/>
  <c r="AA107" i="64"/>
  <c r="M107" i="64"/>
  <c r="Z107" i="64" s="1"/>
  <c r="L107" i="64"/>
  <c r="AA106" i="64"/>
  <c r="M106" i="64"/>
  <c r="L106" i="64"/>
  <c r="AA105" i="64"/>
  <c r="M105" i="64"/>
  <c r="Z105" i="64" s="1"/>
  <c r="L105" i="64"/>
  <c r="AA104" i="64"/>
  <c r="M104" i="64"/>
  <c r="L104" i="64"/>
  <c r="AA103" i="64"/>
  <c r="M103" i="64"/>
  <c r="Z103" i="64" s="1"/>
  <c r="L103" i="64"/>
  <c r="AA102" i="64"/>
  <c r="M102" i="64"/>
  <c r="L102" i="64"/>
  <c r="AA101" i="64"/>
  <c r="Y101" i="64"/>
  <c r="M101" i="64"/>
  <c r="Z101" i="64" s="1"/>
  <c r="L101" i="64"/>
  <c r="AA100" i="64"/>
  <c r="M100" i="64"/>
  <c r="L100" i="64"/>
  <c r="AA99" i="64"/>
  <c r="M99" i="64"/>
  <c r="Z99" i="64" s="1"/>
  <c r="L99" i="64"/>
  <c r="AA98" i="64"/>
  <c r="M98" i="64"/>
  <c r="L98" i="64"/>
  <c r="AA97" i="64"/>
  <c r="M97" i="64"/>
  <c r="Z97" i="64" s="1"/>
  <c r="L97" i="64"/>
  <c r="AA96" i="64"/>
  <c r="M96" i="64"/>
  <c r="L96" i="64"/>
  <c r="AA95" i="64"/>
  <c r="M95" i="64"/>
  <c r="Z95" i="64" s="1"/>
  <c r="L95" i="64"/>
  <c r="AA94" i="64"/>
  <c r="M94" i="64"/>
  <c r="L94" i="64"/>
  <c r="AA93" i="64"/>
  <c r="Y93" i="64"/>
  <c r="M93" i="64"/>
  <c r="Z93" i="64" s="1"/>
  <c r="L93" i="64"/>
  <c r="AA92" i="64"/>
  <c r="M92" i="64"/>
  <c r="L92" i="64"/>
  <c r="AA91" i="64"/>
  <c r="M91" i="64"/>
  <c r="Z91" i="64" s="1"/>
  <c r="L91" i="64"/>
  <c r="AA90" i="64"/>
  <c r="M90" i="64"/>
  <c r="L90" i="64"/>
  <c r="AA89" i="64"/>
  <c r="M89" i="64"/>
  <c r="Z89" i="64" s="1"/>
  <c r="L89" i="64"/>
  <c r="AA88" i="64"/>
  <c r="M88" i="64"/>
  <c r="L88" i="64"/>
  <c r="AA87" i="64"/>
  <c r="M87" i="64"/>
  <c r="Z87" i="64" s="1"/>
  <c r="L87" i="64"/>
  <c r="AA86" i="64"/>
  <c r="M86" i="64"/>
  <c r="L86" i="64"/>
  <c r="AA85" i="64"/>
  <c r="Y85" i="64"/>
  <c r="M85" i="64"/>
  <c r="Z85" i="64" s="1"/>
  <c r="L85" i="64"/>
  <c r="AA84" i="64"/>
  <c r="M84" i="64"/>
  <c r="L84" i="64"/>
  <c r="AA83" i="64"/>
  <c r="M83" i="64"/>
  <c r="Z83" i="64" s="1"/>
  <c r="L83" i="64"/>
  <c r="AA82" i="64"/>
  <c r="M82" i="64"/>
  <c r="L82" i="64"/>
  <c r="AA81" i="64"/>
  <c r="M81" i="64"/>
  <c r="Z81" i="64" s="1"/>
  <c r="L81" i="64"/>
  <c r="AA80" i="64"/>
  <c r="M80" i="64"/>
  <c r="L80" i="64"/>
  <c r="AA79" i="64"/>
  <c r="M79" i="64"/>
  <c r="Z79" i="64" s="1"/>
  <c r="L79" i="64"/>
  <c r="AA78" i="64"/>
  <c r="M78" i="64"/>
  <c r="L78" i="64"/>
  <c r="AA77" i="64"/>
  <c r="Y77" i="64"/>
  <c r="M77" i="64"/>
  <c r="Z77" i="64" s="1"/>
  <c r="L77" i="64"/>
  <c r="AA76" i="64"/>
  <c r="M76" i="64"/>
  <c r="L76" i="64"/>
  <c r="AA75" i="64"/>
  <c r="M75" i="64"/>
  <c r="Z75" i="64" s="1"/>
  <c r="L75" i="64"/>
  <c r="AA74" i="64"/>
  <c r="M74" i="64"/>
  <c r="L74" i="64"/>
  <c r="AA73" i="64"/>
  <c r="M73" i="64"/>
  <c r="Z73" i="64" s="1"/>
  <c r="L73" i="64"/>
  <c r="AA72" i="64"/>
  <c r="M72" i="64"/>
  <c r="L72" i="64"/>
  <c r="AA71" i="64"/>
  <c r="M71" i="64"/>
  <c r="Z71" i="64" s="1"/>
  <c r="L71" i="64"/>
  <c r="AA70" i="64"/>
  <c r="M70" i="64"/>
  <c r="L70" i="64"/>
  <c r="AA69" i="64"/>
  <c r="Y69" i="64"/>
  <c r="M69" i="64"/>
  <c r="Z69" i="64" s="1"/>
  <c r="L69" i="64"/>
  <c r="AA68" i="64"/>
  <c r="M68" i="64"/>
  <c r="L68" i="64"/>
  <c r="AA67" i="64"/>
  <c r="M67" i="64"/>
  <c r="Z67" i="64" s="1"/>
  <c r="L67" i="64"/>
  <c r="AA66" i="64"/>
  <c r="M66" i="64"/>
  <c r="L66" i="64"/>
  <c r="AA65" i="64"/>
  <c r="M65" i="64"/>
  <c r="Z65" i="64" s="1"/>
  <c r="L65" i="64"/>
  <c r="AA64" i="64"/>
  <c r="M64" i="64"/>
  <c r="L64" i="64"/>
  <c r="AA63" i="64"/>
  <c r="M63" i="64"/>
  <c r="Z63" i="64" s="1"/>
  <c r="L63" i="64"/>
  <c r="AA62" i="64"/>
  <c r="M62" i="64"/>
  <c r="L62" i="64"/>
  <c r="AA61" i="64"/>
  <c r="Y61" i="64"/>
  <c r="M61" i="64"/>
  <c r="Z61" i="64" s="1"/>
  <c r="L61" i="64"/>
  <c r="AA60" i="64"/>
  <c r="M60" i="64"/>
  <c r="L60" i="64"/>
  <c r="AA59" i="64"/>
  <c r="M59" i="64"/>
  <c r="Z59" i="64" s="1"/>
  <c r="L59" i="64"/>
  <c r="AA58" i="64"/>
  <c r="M58" i="64"/>
  <c r="L58" i="64"/>
  <c r="AA57" i="64"/>
  <c r="M57" i="64"/>
  <c r="Z57" i="64" s="1"/>
  <c r="L57" i="64"/>
  <c r="AA56" i="64"/>
  <c r="M56" i="64"/>
  <c r="L56" i="64"/>
  <c r="AA55" i="64"/>
  <c r="M55" i="64"/>
  <c r="Z55" i="64" s="1"/>
  <c r="L55" i="64"/>
  <c r="AA54" i="64"/>
  <c r="M54" i="64"/>
  <c r="L54" i="64"/>
  <c r="AA53" i="64"/>
  <c r="Y53" i="64"/>
  <c r="M53" i="64"/>
  <c r="Z53" i="64" s="1"/>
  <c r="L53" i="64"/>
  <c r="AA52" i="64"/>
  <c r="M52" i="64"/>
  <c r="L52" i="64"/>
  <c r="AA51" i="64"/>
  <c r="M51" i="64"/>
  <c r="Z51" i="64" s="1"/>
  <c r="L51" i="64"/>
  <c r="AA50" i="64"/>
  <c r="M50" i="64"/>
  <c r="L50" i="64"/>
  <c r="AA49" i="64"/>
  <c r="M49" i="64"/>
  <c r="Z49" i="64" s="1"/>
  <c r="L49" i="64"/>
  <c r="AA48" i="64"/>
  <c r="M48" i="64"/>
  <c r="L48" i="64"/>
  <c r="AA47" i="64"/>
  <c r="M47" i="64"/>
  <c r="Z47" i="64" s="1"/>
  <c r="L47" i="64"/>
  <c r="AA46" i="64"/>
  <c r="M46" i="64"/>
  <c r="L46" i="64"/>
  <c r="AA45" i="64"/>
  <c r="Y45" i="64"/>
  <c r="M45" i="64"/>
  <c r="Z45" i="64" s="1"/>
  <c r="L45" i="64"/>
  <c r="AA44" i="64"/>
  <c r="M44" i="64"/>
  <c r="L44" i="64"/>
  <c r="AA43" i="64"/>
  <c r="M43" i="64"/>
  <c r="Z43" i="64" s="1"/>
  <c r="L43" i="64"/>
  <c r="AA42" i="64"/>
  <c r="M42" i="64"/>
  <c r="L42" i="64"/>
  <c r="AA41" i="64"/>
  <c r="M41" i="64"/>
  <c r="Z41" i="64" s="1"/>
  <c r="L41" i="64"/>
  <c r="AA40" i="64"/>
  <c r="M40" i="64"/>
  <c r="L40" i="64"/>
  <c r="AA39" i="64"/>
  <c r="M39" i="64"/>
  <c r="Z39" i="64" s="1"/>
  <c r="L39" i="64"/>
  <c r="AA38" i="64"/>
  <c r="M38" i="64"/>
  <c r="L38" i="64"/>
  <c r="AA37" i="64"/>
  <c r="Y37" i="64"/>
  <c r="M37" i="64"/>
  <c r="Z37" i="64" s="1"/>
  <c r="L37" i="64"/>
  <c r="AA36" i="64"/>
  <c r="M36" i="64"/>
  <c r="L36" i="64"/>
  <c r="AA35" i="64"/>
  <c r="M35" i="64"/>
  <c r="Z35" i="64" s="1"/>
  <c r="L35" i="64"/>
  <c r="AA34" i="64"/>
  <c r="M34" i="64"/>
  <c r="L34" i="64"/>
  <c r="AA33" i="64"/>
  <c r="M33" i="64"/>
  <c r="Z33" i="64" s="1"/>
  <c r="L33" i="64"/>
  <c r="AA32" i="64"/>
  <c r="M32" i="64"/>
  <c r="L32" i="64"/>
  <c r="AA31" i="64"/>
  <c r="M31" i="64"/>
  <c r="Z31" i="64" s="1"/>
  <c r="L31" i="64"/>
  <c r="AA30" i="64"/>
  <c r="M30" i="64"/>
  <c r="L30" i="64"/>
  <c r="AA29" i="64"/>
  <c r="Y29" i="64"/>
  <c r="M29" i="64"/>
  <c r="Z29" i="64" s="1"/>
  <c r="L29" i="64"/>
  <c r="AA28" i="64"/>
  <c r="M28" i="64"/>
  <c r="L28" i="64"/>
  <c r="AA27" i="64"/>
  <c r="M27" i="64"/>
  <c r="Z27" i="64" s="1"/>
  <c r="L27" i="64"/>
  <c r="AA26" i="64"/>
  <c r="M26" i="64"/>
  <c r="Z26" i="64" s="1"/>
  <c r="L26" i="64"/>
  <c r="AA25" i="64"/>
  <c r="M25" i="64"/>
  <c r="Y25" i="64" s="1"/>
  <c r="L25" i="64"/>
  <c r="AA24" i="64"/>
  <c r="M24" i="64"/>
  <c r="Z24" i="64" s="1"/>
  <c r="L24" i="64"/>
  <c r="AA23" i="64"/>
  <c r="M23" i="64"/>
  <c r="Y23" i="64" s="1"/>
  <c r="L23" i="64"/>
  <c r="AA22" i="64"/>
  <c r="M22" i="64"/>
  <c r="Z22" i="64" s="1"/>
  <c r="L22" i="64"/>
  <c r="AA21" i="64"/>
  <c r="M21" i="64"/>
  <c r="Z21" i="64" s="1"/>
  <c r="L21" i="64"/>
  <c r="AA20" i="64"/>
  <c r="M20" i="64"/>
  <c r="Z20" i="64" s="1"/>
  <c r="L20" i="64"/>
  <c r="AA19" i="64"/>
  <c r="L19" i="64"/>
  <c r="AA18" i="64"/>
  <c r="L18" i="64"/>
  <c r="AA17" i="64"/>
  <c r="L17" i="64"/>
  <c r="AA16" i="64"/>
  <c r="M16" i="64"/>
  <c r="Z16" i="64" s="1"/>
  <c r="L16" i="64"/>
  <c r="AA15" i="64"/>
  <c r="M15" i="64"/>
  <c r="Z15" i="64" s="1"/>
  <c r="L15" i="64"/>
  <c r="AA14" i="64"/>
  <c r="M14" i="64"/>
  <c r="Z14" i="64" s="1"/>
  <c r="L14" i="64"/>
  <c r="AA13" i="64"/>
  <c r="S13" i="64"/>
  <c r="Q13" i="64"/>
  <c r="U13" i="64" s="1"/>
  <c r="S15" i="64" s="1"/>
  <c r="M13" i="64"/>
  <c r="Y13" i="64" s="1"/>
  <c r="L13" i="64"/>
  <c r="AA12" i="64"/>
  <c r="L12" i="64"/>
  <c r="AA11" i="64"/>
  <c r="L11" i="64"/>
  <c r="AA10" i="64"/>
  <c r="L10" i="64"/>
  <c r="AA9" i="64"/>
  <c r="L9" i="64"/>
  <c r="AA8" i="64"/>
  <c r="L8" i="64"/>
  <c r="AA7" i="64"/>
  <c r="L7" i="64"/>
  <c r="B7" i="64"/>
  <c r="B8" i="64" s="1"/>
  <c r="B9" i="64" s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4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B103" i="64" s="1"/>
  <c r="B104" i="64" s="1"/>
  <c r="B105" i="64" s="1"/>
  <c r="B106" i="64" s="1"/>
  <c r="B107" i="64" s="1"/>
  <c r="B108" i="64" s="1"/>
  <c r="B109" i="64" s="1"/>
  <c r="B110" i="64" s="1"/>
  <c r="B111" i="64" s="1"/>
  <c r="B112" i="64" s="1"/>
  <c r="B113" i="64" s="1"/>
  <c r="B114" i="64" s="1"/>
  <c r="B115" i="64" s="1"/>
  <c r="B116" i="64" s="1"/>
  <c r="B117" i="64" s="1"/>
  <c r="B118" i="64" s="1"/>
  <c r="B119" i="64" s="1"/>
  <c r="B120" i="64" s="1"/>
  <c r="B121" i="64" s="1"/>
  <c r="B122" i="64" s="1"/>
  <c r="B123" i="64" s="1"/>
  <c r="B124" i="64" s="1"/>
  <c r="B125" i="64" s="1"/>
  <c r="B126" i="64" s="1"/>
  <c r="B127" i="64" s="1"/>
  <c r="B128" i="64" s="1"/>
  <c r="B129" i="64" s="1"/>
  <c r="B130" i="64" s="1"/>
  <c r="B131" i="64" s="1"/>
  <c r="B132" i="64" s="1"/>
  <c r="B133" i="64" s="1"/>
  <c r="B134" i="64" s="1"/>
  <c r="B135" i="64" s="1"/>
  <c r="B136" i="64" s="1"/>
  <c r="B137" i="64" s="1"/>
  <c r="B138" i="64" s="1"/>
  <c r="B139" i="64" s="1"/>
  <c r="B140" i="64" s="1"/>
  <c r="B141" i="64" s="1"/>
  <c r="B142" i="64" s="1"/>
  <c r="B143" i="64" s="1"/>
  <c r="B144" i="64" s="1"/>
  <c r="B145" i="64" s="1"/>
  <c r="B146" i="64" s="1"/>
  <c r="B147" i="64" s="1"/>
  <c r="B148" i="64" s="1"/>
  <c r="B149" i="64" s="1"/>
  <c r="B150" i="64" s="1"/>
  <c r="B151" i="64" s="1"/>
  <c r="B152" i="64" s="1"/>
  <c r="B153" i="64" s="1"/>
  <c r="B154" i="64" s="1"/>
  <c r="B155" i="64" s="1"/>
  <c r="B156" i="64" s="1"/>
  <c r="B157" i="64" s="1"/>
  <c r="B158" i="64" s="1"/>
  <c r="B159" i="64" s="1"/>
  <c r="B160" i="64" s="1"/>
  <c r="B161" i="64" s="1"/>
  <c r="B162" i="64" s="1"/>
  <c r="B163" i="64" s="1"/>
  <c r="B164" i="64" s="1"/>
  <c r="B165" i="64" s="1"/>
  <c r="B166" i="64" s="1"/>
  <c r="B167" i="64" s="1"/>
  <c r="B168" i="64" s="1"/>
  <c r="B169" i="64" s="1"/>
  <c r="B170" i="64" s="1"/>
  <c r="B171" i="64" s="1"/>
  <c r="B172" i="64" s="1"/>
  <c r="B173" i="64" s="1"/>
  <c r="B174" i="64" s="1"/>
  <c r="B175" i="64" s="1"/>
  <c r="B176" i="64" s="1"/>
  <c r="B177" i="64" s="1"/>
  <c r="B178" i="64" s="1"/>
  <c r="B179" i="64" s="1"/>
  <c r="B180" i="64" s="1"/>
  <c r="B181" i="64" s="1"/>
  <c r="B182" i="64" s="1"/>
  <c r="B183" i="64" s="1"/>
  <c r="B184" i="64" s="1"/>
  <c r="B185" i="64" s="1"/>
  <c r="B186" i="64" s="1"/>
  <c r="B187" i="64" s="1"/>
  <c r="B188" i="64" s="1"/>
  <c r="B189" i="64" s="1"/>
  <c r="B190" i="64" s="1"/>
  <c r="B191" i="64" s="1"/>
  <c r="AA6" i="64"/>
  <c r="L6" i="64"/>
  <c r="Y21" i="64" l="1"/>
  <c r="Z23" i="64"/>
  <c r="Y33" i="64"/>
  <c r="Y49" i="64"/>
  <c r="Y65" i="64"/>
  <c r="Y81" i="64"/>
  <c r="Y97" i="64"/>
  <c r="Z142" i="64"/>
  <c r="Y143" i="64"/>
  <c r="Y144" i="64"/>
  <c r="Y154" i="64"/>
  <c r="Y162" i="64"/>
  <c r="Z13" i="64"/>
  <c r="Y41" i="64"/>
  <c r="Y57" i="64"/>
  <c r="Y73" i="64"/>
  <c r="Y89" i="64"/>
  <c r="Y105" i="64"/>
  <c r="Y114" i="64"/>
  <c r="Y119" i="64"/>
  <c r="Y120" i="64"/>
  <c r="Y130" i="64"/>
  <c r="Z174" i="64"/>
  <c r="Y175" i="64"/>
  <c r="Y176" i="64"/>
  <c r="Y186" i="64"/>
  <c r="Y191" i="64"/>
  <c r="M18" i="64"/>
  <c r="Z18" i="64" s="1"/>
  <c r="M11" i="64"/>
  <c r="Y14" i="64"/>
  <c r="Y18" i="64"/>
  <c r="M17" i="64"/>
  <c r="Z17" i="64" s="1"/>
  <c r="Z6" i="65"/>
  <c r="Y6" i="65"/>
  <c r="Y192" i="65" s="1"/>
  <c r="M12" i="64"/>
  <c r="Z12" i="64" s="1"/>
  <c r="M19" i="64"/>
  <c r="Z8" i="65"/>
  <c r="Z192" i="65"/>
  <c r="Z25" i="64"/>
  <c r="Y26" i="64"/>
  <c r="Y27" i="64"/>
  <c r="Y35" i="64"/>
  <c r="Y43" i="64"/>
  <c r="Y51" i="64"/>
  <c r="Y59" i="64"/>
  <c r="Y67" i="64"/>
  <c r="Y75" i="64"/>
  <c r="Y83" i="64"/>
  <c r="Y91" i="64"/>
  <c r="Y99" i="64"/>
  <c r="Y107" i="64"/>
  <c r="Y122" i="64"/>
  <c r="Z140" i="64"/>
  <c r="Y151" i="64"/>
  <c r="Y152" i="64"/>
  <c r="Z172" i="64"/>
  <c r="Y183" i="64"/>
  <c r="Y184" i="64"/>
  <c r="Z190" i="64"/>
  <c r="Y31" i="64"/>
  <c r="Y39" i="64"/>
  <c r="Y47" i="64"/>
  <c r="Y55" i="64"/>
  <c r="Y63" i="64"/>
  <c r="Y71" i="64"/>
  <c r="Y79" i="64"/>
  <c r="Y87" i="64"/>
  <c r="Y95" i="64"/>
  <c r="Y103" i="64"/>
  <c r="Z110" i="64"/>
  <c r="Y111" i="64"/>
  <c r="Y112" i="64"/>
  <c r="Z126" i="64"/>
  <c r="Y127" i="64"/>
  <c r="Y128" i="64"/>
  <c r="Y135" i="64"/>
  <c r="Y136" i="64"/>
  <c r="Z156" i="64"/>
  <c r="Y167" i="64"/>
  <c r="Y168" i="64"/>
  <c r="Z19" i="64"/>
  <c r="Y19" i="64"/>
  <c r="Y115" i="64"/>
  <c r="Y116" i="64"/>
  <c r="Y118" i="64"/>
  <c r="Y131" i="64"/>
  <c r="Y132" i="64"/>
  <c r="Y134" i="64"/>
  <c r="Y147" i="64"/>
  <c r="Y148" i="64"/>
  <c r="Y150" i="64"/>
  <c r="Y163" i="64"/>
  <c r="Y164" i="64"/>
  <c r="Y166" i="64"/>
  <c r="Y179" i="64"/>
  <c r="Y180" i="64"/>
  <c r="Y182" i="64"/>
  <c r="Y22" i="64"/>
  <c r="Y123" i="64"/>
  <c r="Y139" i="64"/>
  <c r="Y155" i="64"/>
  <c r="Y171" i="64"/>
  <c r="Y187" i="64"/>
  <c r="M7" i="64"/>
  <c r="M9" i="64"/>
  <c r="Y11" i="64"/>
  <c r="Z11" i="64"/>
  <c r="Z34" i="64"/>
  <c r="Y34" i="64"/>
  <c r="Z42" i="64"/>
  <c r="Y42" i="64"/>
  <c r="Z50" i="64"/>
  <c r="Y50" i="64"/>
  <c r="Z58" i="64"/>
  <c r="Y58" i="64"/>
  <c r="Z66" i="64"/>
  <c r="Y66" i="64"/>
  <c r="Z74" i="64"/>
  <c r="Y74" i="64"/>
  <c r="Z90" i="64"/>
  <c r="Y90" i="64"/>
  <c r="Y15" i="64"/>
  <c r="Z36" i="64"/>
  <c r="Y36" i="64"/>
  <c r="Z44" i="64"/>
  <c r="Y44" i="64"/>
  <c r="Z68" i="64"/>
  <c r="Y68" i="64"/>
  <c r="Z76" i="64"/>
  <c r="Y76" i="64"/>
  <c r="Z84" i="64"/>
  <c r="Y84" i="64"/>
  <c r="Z92" i="64"/>
  <c r="Y92" i="64"/>
  <c r="Z100" i="64"/>
  <c r="Y100" i="64"/>
  <c r="Z108" i="64"/>
  <c r="Y108" i="64"/>
  <c r="M6" i="64"/>
  <c r="Y12" i="64"/>
  <c r="Y16" i="64"/>
  <c r="Y20" i="64"/>
  <c r="Y24" i="64"/>
  <c r="Z30" i="64"/>
  <c r="Y30" i="64"/>
  <c r="Z38" i="64"/>
  <c r="Y38" i="64"/>
  <c r="Z46" i="64"/>
  <c r="Y46" i="64"/>
  <c r="Z54" i="64"/>
  <c r="Y54" i="64"/>
  <c r="Z62" i="64"/>
  <c r="Y62" i="64"/>
  <c r="Z70" i="64"/>
  <c r="Y70" i="64"/>
  <c r="Z78" i="64"/>
  <c r="Y78" i="64"/>
  <c r="Z86" i="64"/>
  <c r="Y86" i="64"/>
  <c r="Z94" i="64"/>
  <c r="Y94" i="64"/>
  <c r="Z102" i="64"/>
  <c r="Y102" i="64"/>
  <c r="Z82" i="64"/>
  <c r="Y82" i="64"/>
  <c r="Z98" i="64"/>
  <c r="Y98" i="64"/>
  <c r="Z106" i="64"/>
  <c r="Y106" i="64"/>
  <c r="Z28" i="64"/>
  <c r="Y28" i="64"/>
  <c r="Z52" i="64"/>
  <c r="Y52" i="64"/>
  <c r="Z60" i="64"/>
  <c r="Y60" i="64"/>
  <c r="AA192" i="64"/>
  <c r="M8" i="64"/>
  <c r="M10" i="64"/>
  <c r="Z32" i="64"/>
  <c r="Y32" i="64"/>
  <c r="Z40" i="64"/>
  <c r="Y40" i="64"/>
  <c r="Z48" i="64"/>
  <c r="Y48" i="64"/>
  <c r="Z56" i="64"/>
  <c r="Y56" i="64"/>
  <c r="Z64" i="64"/>
  <c r="Y64" i="64"/>
  <c r="Z72" i="64"/>
  <c r="Y72" i="64"/>
  <c r="Z80" i="64"/>
  <c r="Y80" i="64"/>
  <c r="Z88" i="64"/>
  <c r="Y88" i="64"/>
  <c r="Z96" i="64"/>
  <c r="Y96" i="64"/>
  <c r="Z104" i="64"/>
  <c r="Y104" i="64"/>
  <c r="Y109" i="64"/>
  <c r="Y113" i="64"/>
  <c r="Y117" i="64"/>
  <c r="Y121" i="64"/>
  <c r="Y125" i="64"/>
  <c r="Y129" i="64"/>
  <c r="Y133" i="64"/>
  <c r="Y137" i="64"/>
  <c r="Y141" i="64"/>
  <c r="Y145" i="64"/>
  <c r="Y149" i="64"/>
  <c r="Y153" i="64"/>
  <c r="Y157" i="64"/>
  <c r="Y161" i="64"/>
  <c r="Y165" i="64"/>
  <c r="Y169" i="64"/>
  <c r="Y173" i="64"/>
  <c r="Y177" i="64"/>
  <c r="Y181" i="64"/>
  <c r="Y185" i="64"/>
  <c r="Y189" i="64"/>
  <c r="K12" i="63"/>
  <c r="K11" i="63"/>
  <c r="Y17" i="64" l="1"/>
  <c r="Z9" i="64"/>
  <c r="Y9" i="64"/>
  <c r="Z7" i="64"/>
  <c r="Y7" i="64"/>
  <c r="Z8" i="64"/>
  <c r="Y8" i="64"/>
  <c r="M192" i="64"/>
  <c r="Y6" i="64"/>
  <c r="Z6" i="64"/>
  <c r="Z10" i="64"/>
  <c r="Y10" i="64"/>
  <c r="J7" i="63"/>
  <c r="K7" i="63"/>
  <c r="J8" i="63"/>
  <c r="K8" i="63"/>
  <c r="M8" i="63" s="1"/>
  <c r="Z8" i="63" s="1"/>
  <c r="J9" i="63"/>
  <c r="K9" i="63"/>
  <c r="J10" i="63"/>
  <c r="K10" i="63"/>
  <c r="M10" i="63" s="1"/>
  <c r="Z10" i="63" s="1"/>
  <c r="K6" i="63"/>
  <c r="J6" i="63"/>
  <c r="K16" i="62"/>
  <c r="J16" i="62"/>
  <c r="K13" i="62"/>
  <c r="J13" i="62"/>
  <c r="M13" i="62" s="1"/>
  <c r="Y13" i="62" s="1"/>
  <c r="K12" i="62"/>
  <c r="J12" i="62"/>
  <c r="K10" i="62"/>
  <c r="J10" i="62"/>
  <c r="J7" i="62"/>
  <c r="K7" i="62"/>
  <c r="K6" i="62"/>
  <c r="J6" i="62"/>
  <c r="AA191" i="63"/>
  <c r="M191" i="63"/>
  <c r="Z191" i="63" s="1"/>
  <c r="L191" i="63"/>
  <c r="AA190" i="63"/>
  <c r="M190" i="63"/>
  <c r="Z190" i="63" s="1"/>
  <c r="L190" i="63"/>
  <c r="AA189" i="63"/>
  <c r="M189" i="63"/>
  <c r="L189" i="63"/>
  <c r="AA188" i="63"/>
  <c r="M188" i="63"/>
  <c r="Y188" i="63" s="1"/>
  <c r="L188" i="63"/>
  <c r="AA187" i="63"/>
  <c r="M187" i="63"/>
  <c r="Z187" i="63" s="1"/>
  <c r="L187" i="63"/>
  <c r="AA186" i="63"/>
  <c r="M186" i="63"/>
  <c r="Y186" i="63" s="1"/>
  <c r="L186" i="63"/>
  <c r="AA185" i="63"/>
  <c r="M185" i="63"/>
  <c r="Z185" i="63" s="1"/>
  <c r="L185" i="63"/>
  <c r="AA184" i="63"/>
  <c r="M184" i="63"/>
  <c r="Y184" i="63" s="1"/>
  <c r="L184" i="63"/>
  <c r="AA183" i="63"/>
  <c r="M183" i="63"/>
  <c r="Z183" i="63" s="1"/>
  <c r="L183" i="63"/>
  <c r="AA182" i="63"/>
  <c r="Z182" i="63"/>
  <c r="M182" i="63"/>
  <c r="Y182" i="63" s="1"/>
  <c r="L182" i="63"/>
  <c r="AA181" i="63"/>
  <c r="M181" i="63"/>
  <c r="L181" i="63"/>
  <c r="AA180" i="63"/>
  <c r="M180" i="63"/>
  <c r="Y180" i="63" s="1"/>
  <c r="L180" i="63"/>
  <c r="AA179" i="63"/>
  <c r="M179" i="63"/>
  <c r="Z179" i="63" s="1"/>
  <c r="L179" i="63"/>
  <c r="AA178" i="63"/>
  <c r="M178" i="63"/>
  <c r="Y178" i="63" s="1"/>
  <c r="L178" i="63"/>
  <c r="AA177" i="63"/>
  <c r="M177" i="63"/>
  <c r="Z177" i="63" s="1"/>
  <c r="L177" i="63"/>
  <c r="AA176" i="63"/>
  <c r="M176" i="63"/>
  <c r="Y176" i="63" s="1"/>
  <c r="L176" i="63"/>
  <c r="AA175" i="63"/>
  <c r="M175" i="63"/>
  <c r="Z175" i="63" s="1"/>
  <c r="L175" i="63"/>
  <c r="AA174" i="63"/>
  <c r="M174" i="63"/>
  <c r="Y174" i="63" s="1"/>
  <c r="L174" i="63"/>
  <c r="AA173" i="63"/>
  <c r="M173" i="63"/>
  <c r="L173" i="63"/>
  <c r="AA172" i="63"/>
  <c r="M172" i="63"/>
  <c r="Y172" i="63" s="1"/>
  <c r="L172" i="63"/>
  <c r="AA171" i="63"/>
  <c r="M171" i="63"/>
  <c r="Z171" i="63" s="1"/>
  <c r="L171" i="63"/>
  <c r="AA170" i="63"/>
  <c r="M170" i="63"/>
  <c r="Y170" i="63" s="1"/>
  <c r="L170" i="63"/>
  <c r="AA169" i="63"/>
  <c r="M169" i="63"/>
  <c r="Z169" i="63" s="1"/>
  <c r="L169" i="63"/>
  <c r="AA168" i="63"/>
  <c r="M168" i="63"/>
  <c r="Y168" i="63" s="1"/>
  <c r="L168" i="63"/>
  <c r="AA167" i="63"/>
  <c r="M167" i="63"/>
  <c r="Z167" i="63" s="1"/>
  <c r="L167" i="63"/>
  <c r="AA166" i="63"/>
  <c r="M166" i="63"/>
  <c r="Y166" i="63" s="1"/>
  <c r="L166" i="63"/>
  <c r="AA165" i="63"/>
  <c r="M165" i="63"/>
  <c r="L165" i="63"/>
  <c r="AA164" i="63"/>
  <c r="Z164" i="63"/>
  <c r="M164" i="63"/>
  <c r="Y164" i="63" s="1"/>
  <c r="L164" i="63"/>
  <c r="AA163" i="63"/>
  <c r="M163" i="63"/>
  <c r="Z163" i="63" s="1"/>
  <c r="L163" i="63"/>
  <c r="AA162" i="63"/>
  <c r="M162" i="63"/>
  <c r="Y162" i="63" s="1"/>
  <c r="L162" i="63"/>
  <c r="AA161" i="63"/>
  <c r="M161" i="63"/>
  <c r="Z161" i="63" s="1"/>
  <c r="L161" i="63"/>
  <c r="AA160" i="63"/>
  <c r="M160" i="63"/>
  <c r="Y160" i="63" s="1"/>
  <c r="L160" i="63"/>
  <c r="AA159" i="63"/>
  <c r="M159" i="63"/>
  <c r="Z159" i="63" s="1"/>
  <c r="L159" i="63"/>
  <c r="AA158" i="63"/>
  <c r="M158" i="63"/>
  <c r="Y158" i="63" s="1"/>
  <c r="L158" i="63"/>
  <c r="AA157" i="63"/>
  <c r="M157" i="63"/>
  <c r="L157" i="63"/>
  <c r="AA156" i="63"/>
  <c r="M156" i="63"/>
  <c r="Y156" i="63" s="1"/>
  <c r="L156" i="63"/>
  <c r="AA155" i="63"/>
  <c r="M155" i="63"/>
  <c r="Z155" i="63" s="1"/>
  <c r="L155" i="63"/>
  <c r="AA154" i="63"/>
  <c r="M154" i="63"/>
  <c r="Y154" i="63" s="1"/>
  <c r="L154" i="63"/>
  <c r="AA153" i="63"/>
  <c r="M153" i="63"/>
  <c r="Z153" i="63" s="1"/>
  <c r="L153" i="63"/>
  <c r="AA152" i="63"/>
  <c r="M152" i="63"/>
  <c r="Y152" i="63" s="1"/>
  <c r="L152" i="63"/>
  <c r="AA151" i="63"/>
  <c r="M151" i="63"/>
  <c r="Z151" i="63" s="1"/>
  <c r="L151" i="63"/>
  <c r="AA150" i="63"/>
  <c r="M150" i="63"/>
  <c r="Y150" i="63" s="1"/>
  <c r="L150" i="63"/>
  <c r="AA149" i="63"/>
  <c r="M149" i="63"/>
  <c r="L149" i="63"/>
  <c r="AA148" i="63"/>
  <c r="M148" i="63"/>
  <c r="Y148" i="63" s="1"/>
  <c r="L148" i="63"/>
  <c r="AA147" i="63"/>
  <c r="M147" i="63"/>
  <c r="Z147" i="63" s="1"/>
  <c r="L147" i="63"/>
  <c r="AA146" i="63"/>
  <c r="M146" i="63"/>
  <c r="Y146" i="63" s="1"/>
  <c r="L146" i="63"/>
  <c r="AA145" i="63"/>
  <c r="M145" i="63"/>
  <c r="Z145" i="63" s="1"/>
  <c r="L145" i="63"/>
  <c r="AA144" i="63"/>
  <c r="M144" i="63"/>
  <c r="Y144" i="63" s="1"/>
  <c r="L144" i="63"/>
  <c r="AA143" i="63"/>
  <c r="M143" i="63"/>
  <c r="Z143" i="63" s="1"/>
  <c r="L143" i="63"/>
  <c r="AA142" i="63"/>
  <c r="M142" i="63"/>
  <c r="Y142" i="63" s="1"/>
  <c r="L142" i="63"/>
  <c r="AA141" i="63"/>
  <c r="M141" i="63"/>
  <c r="L141" i="63"/>
  <c r="AA140" i="63"/>
  <c r="M140" i="63"/>
  <c r="Y140" i="63" s="1"/>
  <c r="L140" i="63"/>
  <c r="AA139" i="63"/>
  <c r="M139" i="63"/>
  <c r="Z139" i="63" s="1"/>
  <c r="L139" i="63"/>
  <c r="AA138" i="63"/>
  <c r="M138" i="63"/>
  <c r="Y138" i="63" s="1"/>
  <c r="L138" i="63"/>
  <c r="AA137" i="63"/>
  <c r="M137" i="63"/>
  <c r="Z137" i="63" s="1"/>
  <c r="L137" i="63"/>
  <c r="AA136" i="63"/>
  <c r="M136" i="63"/>
  <c r="Y136" i="63" s="1"/>
  <c r="L136" i="63"/>
  <c r="AA135" i="63"/>
  <c r="M135" i="63"/>
  <c r="Z135" i="63" s="1"/>
  <c r="L135" i="63"/>
  <c r="AA134" i="63"/>
  <c r="M134" i="63"/>
  <c r="Y134" i="63" s="1"/>
  <c r="L134" i="63"/>
  <c r="AA133" i="63"/>
  <c r="M133" i="63"/>
  <c r="L133" i="63"/>
  <c r="AA132" i="63"/>
  <c r="M132" i="63"/>
  <c r="Y132" i="63" s="1"/>
  <c r="L132" i="63"/>
  <c r="AA131" i="63"/>
  <c r="M131" i="63"/>
  <c r="Z131" i="63" s="1"/>
  <c r="L131" i="63"/>
  <c r="AA130" i="63"/>
  <c r="Z130" i="63"/>
  <c r="M130" i="63"/>
  <c r="Y130" i="63" s="1"/>
  <c r="L130" i="63"/>
  <c r="AA129" i="63"/>
  <c r="Y129" i="63"/>
  <c r="M129" i="63"/>
  <c r="Z129" i="63" s="1"/>
  <c r="L129" i="63"/>
  <c r="AA128" i="63"/>
  <c r="Z128" i="63"/>
  <c r="M128" i="63"/>
  <c r="Y128" i="63" s="1"/>
  <c r="L128" i="63"/>
  <c r="AA127" i="63"/>
  <c r="Y127" i="63"/>
  <c r="M127" i="63"/>
  <c r="Z127" i="63" s="1"/>
  <c r="L127" i="63"/>
  <c r="AA126" i="63"/>
  <c r="Z126" i="63"/>
  <c r="M126" i="63"/>
  <c r="Y126" i="63" s="1"/>
  <c r="L126" i="63"/>
  <c r="AA125" i="63"/>
  <c r="M125" i="63"/>
  <c r="L125" i="63"/>
  <c r="AA124" i="63"/>
  <c r="M124" i="63"/>
  <c r="Y124" i="63" s="1"/>
  <c r="L124" i="63"/>
  <c r="AA123" i="63"/>
  <c r="M123" i="63"/>
  <c r="Z123" i="63" s="1"/>
  <c r="L123" i="63"/>
  <c r="AA122" i="63"/>
  <c r="M122" i="63"/>
  <c r="Y122" i="63" s="1"/>
  <c r="L122" i="63"/>
  <c r="AA121" i="63"/>
  <c r="M121" i="63"/>
  <c r="Z121" i="63" s="1"/>
  <c r="L121" i="63"/>
  <c r="AA120" i="63"/>
  <c r="M120" i="63"/>
  <c r="Y120" i="63" s="1"/>
  <c r="L120" i="63"/>
  <c r="AA119" i="63"/>
  <c r="M119" i="63"/>
  <c r="Z119" i="63" s="1"/>
  <c r="L119" i="63"/>
  <c r="AA118" i="63"/>
  <c r="M118" i="63"/>
  <c r="Y118" i="63" s="1"/>
  <c r="L118" i="63"/>
  <c r="AA117" i="63"/>
  <c r="M117" i="63"/>
  <c r="L117" i="63"/>
  <c r="AA116" i="63"/>
  <c r="M116" i="63"/>
  <c r="Y116" i="63" s="1"/>
  <c r="L116" i="63"/>
  <c r="AA115" i="63"/>
  <c r="M115" i="63"/>
  <c r="Z115" i="63" s="1"/>
  <c r="L115" i="63"/>
  <c r="AA114" i="63"/>
  <c r="M114" i="63"/>
  <c r="Y114" i="63" s="1"/>
  <c r="L114" i="63"/>
  <c r="AA113" i="63"/>
  <c r="M113" i="63"/>
  <c r="Z113" i="63" s="1"/>
  <c r="L113" i="63"/>
  <c r="AA112" i="63"/>
  <c r="M112" i="63"/>
  <c r="Y112" i="63" s="1"/>
  <c r="L112" i="63"/>
  <c r="AA111" i="63"/>
  <c r="M111" i="63"/>
  <c r="Z111" i="63" s="1"/>
  <c r="L111" i="63"/>
  <c r="AA110" i="63"/>
  <c r="M110" i="63"/>
  <c r="Y110" i="63" s="1"/>
  <c r="L110" i="63"/>
  <c r="AA109" i="63"/>
  <c r="M109" i="63"/>
  <c r="L109" i="63"/>
  <c r="AA108" i="63"/>
  <c r="M108" i="63"/>
  <c r="L108" i="63"/>
  <c r="AA107" i="63"/>
  <c r="M107" i="63"/>
  <c r="Z107" i="63" s="1"/>
  <c r="L107" i="63"/>
  <c r="AA106" i="63"/>
  <c r="M106" i="63"/>
  <c r="L106" i="63"/>
  <c r="AA105" i="63"/>
  <c r="M105" i="63"/>
  <c r="Y105" i="63" s="1"/>
  <c r="L105" i="63"/>
  <c r="AA104" i="63"/>
  <c r="M104" i="63"/>
  <c r="L104" i="63"/>
  <c r="AA103" i="63"/>
  <c r="M103" i="63"/>
  <c r="Z103" i="63" s="1"/>
  <c r="L103" i="63"/>
  <c r="AA102" i="63"/>
  <c r="M102" i="63"/>
  <c r="L102" i="63"/>
  <c r="AA101" i="63"/>
  <c r="M101" i="63"/>
  <c r="Z101" i="63" s="1"/>
  <c r="L101" i="63"/>
  <c r="AA100" i="63"/>
  <c r="M100" i="63"/>
  <c r="L100" i="63"/>
  <c r="AA99" i="63"/>
  <c r="M99" i="63"/>
  <c r="Y99" i="63" s="1"/>
  <c r="L99" i="63"/>
  <c r="AA98" i="63"/>
  <c r="M98" i="63"/>
  <c r="L98" i="63"/>
  <c r="AA97" i="63"/>
  <c r="M97" i="63"/>
  <c r="Z97" i="63" s="1"/>
  <c r="L97" i="63"/>
  <c r="AA96" i="63"/>
  <c r="M96" i="63"/>
  <c r="L96" i="63"/>
  <c r="AA95" i="63"/>
  <c r="M95" i="63"/>
  <c r="Z95" i="63" s="1"/>
  <c r="L95" i="63"/>
  <c r="AA94" i="63"/>
  <c r="M94" i="63"/>
  <c r="L94" i="63"/>
  <c r="AA93" i="63"/>
  <c r="M93" i="63"/>
  <c r="Z93" i="63" s="1"/>
  <c r="L93" i="63"/>
  <c r="AA92" i="63"/>
  <c r="M92" i="63"/>
  <c r="L92" i="63"/>
  <c r="AA91" i="63"/>
  <c r="M91" i="63"/>
  <c r="Y91" i="63" s="1"/>
  <c r="L91" i="63"/>
  <c r="AA90" i="63"/>
  <c r="M90" i="63"/>
  <c r="L90" i="63"/>
  <c r="AA89" i="63"/>
  <c r="M89" i="63"/>
  <c r="Z89" i="63" s="1"/>
  <c r="L89" i="63"/>
  <c r="AA88" i="63"/>
  <c r="M88" i="63"/>
  <c r="L88" i="63"/>
  <c r="AA87" i="63"/>
  <c r="M87" i="63"/>
  <c r="Y87" i="63" s="1"/>
  <c r="L87" i="63"/>
  <c r="AA86" i="63"/>
  <c r="M86" i="63"/>
  <c r="L86" i="63"/>
  <c r="AA85" i="63"/>
  <c r="M85" i="63"/>
  <c r="Z85" i="63" s="1"/>
  <c r="L85" i="63"/>
  <c r="AA84" i="63"/>
  <c r="M84" i="63"/>
  <c r="L84" i="63"/>
  <c r="AA83" i="63"/>
  <c r="M83" i="63"/>
  <c r="Z83" i="63" s="1"/>
  <c r="L83" i="63"/>
  <c r="AA82" i="63"/>
  <c r="M82" i="63"/>
  <c r="L82" i="63"/>
  <c r="AA81" i="63"/>
  <c r="M81" i="63"/>
  <c r="Z81" i="63" s="1"/>
  <c r="L81" i="63"/>
  <c r="AA80" i="63"/>
  <c r="M80" i="63"/>
  <c r="L80" i="63"/>
  <c r="AA79" i="63"/>
  <c r="M79" i="63"/>
  <c r="Y79" i="63" s="1"/>
  <c r="L79" i="63"/>
  <c r="AA78" i="63"/>
  <c r="M78" i="63"/>
  <c r="L78" i="63"/>
  <c r="AA77" i="63"/>
  <c r="M77" i="63"/>
  <c r="Y77" i="63" s="1"/>
  <c r="L77" i="63"/>
  <c r="AA76" i="63"/>
  <c r="M76" i="63"/>
  <c r="L76" i="63"/>
  <c r="AA75" i="63"/>
  <c r="M75" i="63"/>
  <c r="Y75" i="63" s="1"/>
  <c r="L75" i="63"/>
  <c r="AA74" i="63"/>
  <c r="M74" i="63"/>
  <c r="L74" i="63"/>
  <c r="AA73" i="63"/>
  <c r="M73" i="63"/>
  <c r="Z73" i="63" s="1"/>
  <c r="L73" i="63"/>
  <c r="AA72" i="63"/>
  <c r="M72" i="63"/>
  <c r="L72" i="63"/>
  <c r="AA71" i="63"/>
  <c r="M71" i="63"/>
  <c r="Z71" i="63" s="1"/>
  <c r="L71" i="63"/>
  <c r="AA70" i="63"/>
  <c r="M70" i="63"/>
  <c r="L70" i="63"/>
  <c r="AA69" i="63"/>
  <c r="M69" i="63"/>
  <c r="Z69" i="63" s="1"/>
  <c r="L69" i="63"/>
  <c r="AA68" i="63"/>
  <c r="M68" i="63"/>
  <c r="L68" i="63"/>
  <c r="AA67" i="63"/>
  <c r="M67" i="63"/>
  <c r="Y67" i="63" s="1"/>
  <c r="L67" i="63"/>
  <c r="AA66" i="63"/>
  <c r="M66" i="63"/>
  <c r="L66" i="63"/>
  <c r="AA65" i="63"/>
  <c r="M65" i="63"/>
  <c r="Z65" i="63" s="1"/>
  <c r="L65" i="63"/>
  <c r="AA64" i="63"/>
  <c r="M64" i="63"/>
  <c r="L64" i="63"/>
  <c r="AA63" i="63"/>
  <c r="M63" i="63"/>
  <c r="Z63" i="63" s="1"/>
  <c r="L63" i="63"/>
  <c r="AA62" i="63"/>
  <c r="M62" i="63"/>
  <c r="L62" i="63"/>
  <c r="AA61" i="63"/>
  <c r="M61" i="63"/>
  <c r="Y61" i="63" s="1"/>
  <c r="L61" i="63"/>
  <c r="AA60" i="63"/>
  <c r="M60" i="63"/>
  <c r="L60" i="63"/>
  <c r="AA59" i="63"/>
  <c r="M59" i="63"/>
  <c r="Z59" i="63" s="1"/>
  <c r="L59" i="63"/>
  <c r="AA58" i="63"/>
  <c r="M58" i="63"/>
  <c r="Z58" i="63" s="1"/>
  <c r="L58" i="63"/>
  <c r="AA57" i="63"/>
  <c r="M57" i="63"/>
  <c r="Z57" i="63" s="1"/>
  <c r="L57" i="63"/>
  <c r="AA56" i="63"/>
  <c r="M56" i="63"/>
  <c r="Z56" i="63" s="1"/>
  <c r="L56" i="63"/>
  <c r="AA55" i="63"/>
  <c r="M55" i="63"/>
  <c r="Z55" i="63" s="1"/>
  <c r="L55" i="63"/>
  <c r="AA54" i="63"/>
  <c r="M54" i="63"/>
  <c r="Z54" i="63" s="1"/>
  <c r="L54" i="63"/>
  <c r="AA53" i="63"/>
  <c r="Z53" i="63"/>
  <c r="M53" i="63"/>
  <c r="Y53" i="63" s="1"/>
  <c r="L53" i="63"/>
  <c r="AA52" i="63"/>
  <c r="M52" i="63"/>
  <c r="Z52" i="63" s="1"/>
  <c r="L52" i="63"/>
  <c r="AA51" i="63"/>
  <c r="Z51" i="63"/>
  <c r="M51" i="63"/>
  <c r="Y51" i="63" s="1"/>
  <c r="L51" i="63"/>
  <c r="AA50" i="63"/>
  <c r="M50" i="63"/>
  <c r="Z50" i="63" s="1"/>
  <c r="L50" i="63"/>
  <c r="AA49" i="63"/>
  <c r="M49" i="63"/>
  <c r="Z49" i="63" s="1"/>
  <c r="L49" i="63"/>
  <c r="AA48" i="63"/>
  <c r="M48" i="63"/>
  <c r="Z48" i="63" s="1"/>
  <c r="L48" i="63"/>
  <c r="AA47" i="63"/>
  <c r="M47" i="63"/>
  <c r="Z47" i="63" s="1"/>
  <c r="L47" i="63"/>
  <c r="AA46" i="63"/>
  <c r="M46" i="63"/>
  <c r="Z46" i="63" s="1"/>
  <c r="L46" i="63"/>
  <c r="AA45" i="63"/>
  <c r="M45" i="63"/>
  <c r="Z45" i="63" s="1"/>
  <c r="L45" i="63"/>
  <c r="AA44" i="63"/>
  <c r="M44" i="63"/>
  <c r="Z44" i="63" s="1"/>
  <c r="L44" i="63"/>
  <c r="AA43" i="63"/>
  <c r="M43" i="63"/>
  <c r="Z43" i="63" s="1"/>
  <c r="L43" i="63"/>
  <c r="AA42" i="63"/>
  <c r="M42" i="63"/>
  <c r="Z42" i="63" s="1"/>
  <c r="L42" i="63"/>
  <c r="AA41" i="63"/>
  <c r="M41" i="63"/>
  <c r="Z41" i="63" s="1"/>
  <c r="L41" i="63"/>
  <c r="AA40" i="63"/>
  <c r="M40" i="63"/>
  <c r="Z40" i="63" s="1"/>
  <c r="L40" i="63"/>
  <c r="AA39" i="63"/>
  <c r="M39" i="63"/>
  <c r="Z39" i="63" s="1"/>
  <c r="L39" i="63"/>
  <c r="AA38" i="63"/>
  <c r="M38" i="63"/>
  <c r="Z38" i="63" s="1"/>
  <c r="L38" i="63"/>
  <c r="AA37" i="63"/>
  <c r="M37" i="63"/>
  <c r="Z37" i="63" s="1"/>
  <c r="L37" i="63"/>
  <c r="AA36" i="63"/>
  <c r="M36" i="63"/>
  <c r="Z36" i="63" s="1"/>
  <c r="L36" i="63"/>
  <c r="AA35" i="63"/>
  <c r="M35" i="63"/>
  <c r="Z35" i="63" s="1"/>
  <c r="L35" i="63"/>
  <c r="AA34" i="63"/>
  <c r="M34" i="63"/>
  <c r="Z34" i="63" s="1"/>
  <c r="L34" i="63"/>
  <c r="AA33" i="63"/>
  <c r="M33" i="63"/>
  <c r="Z33" i="63" s="1"/>
  <c r="L33" i="63"/>
  <c r="AA32" i="63"/>
  <c r="M32" i="63"/>
  <c r="Z32" i="63" s="1"/>
  <c r="L32" i="63"/>
  <c r="AA31" i="63"/>
  <c r="M31" i="63"/>
  <c r="Z31" i="63" s="1"/>
  <c r="L31" i="63"/>
  <c r="AA30" i="63"/>
  <c r="M30" i="63"/>
  <c r="Z30" i="63" s="1"/>
  <c r="L30" i="63"/>
  <c r="AA29" i="63"/>
  <c r="M29" i="63"/>
  <c r="Z29" i="63" s="1"/>
  <c r="L29" i="63"/>
  <c r="AA28" i="63"/>
  <c r="M28" i="63"/>
  <c r="Z28" i="63" s="1"/>
  <c r="L28" i="63"/>
  <c r="AA27" i="63"/>
  <c r="M27" i="63"/>
  <c r="Z27" i="63" s="1"/>
  <c r="L27" i="63"/>
  <c r="AA26" i="63"/>
  <c r="M26" i="63"/>
  <c r="Z26" i="63" s="1"/>
  <c r="L26" i="63"/>
  <c r="AA25" i="63"/>
  <c r="M25" i="63"/>
  <c r="Z25" i="63" s="1"/>
  <c r="L25" i="63"/>
  <c r="AA24" i="63"/>
  <c r="M24" i="63"/>
  <c r="Z24" i="63" s="1"/>
  <c r="L24" i="63"/>
  <c r="AA23" i="63"/>
  <c r="M23" i="63"/>
  <c r="Z23" i="63" s="1"/>
  <c r="L23" i="63"/>
  <c r="AA22" i="63"/>
  <c r="M22" i="63"/>
  <c r="Z22" i="63" s="1"/>
  <c r="L22" i="63"/>
  <c r="AA21" i="63"/>
  <c r="M21" i="63"/>
  <c r="Z21" i="63" s="1"/>
  <c r="L21" i="63"/>
  <c r="AA20" i="63"/>
  <c r="M20" i="63"/>
  <c r="Z20" i="63" s="1"/>
  <c r="L20" i="63"/>
  <c r="AA19" i="63"/>
  <c r="M19" i="63"/>
  <c r="Z19" i="63" s="1"/>
  <c r="L19" i="63"/>
  <c r="AA18" i="63"/>
  <c r="M18" i="63"/>
  <c r="Z18" i="63" s="1"/>
  <c r="L18" i="63"/>
  <c r="AA17" i="63"/>
  <c r="M17" i="63"/>
  <c r="Z17" i="63" s="1"/>
  <c r="L17" i="63"/>
  <c r="AA16" i="63"/>
  <c r="M16" i="63"/>
  <c r="Z16" i="63" s="1"/>
  <c r="L16" i="63"/>
  <c r="AA15" i="63"/>
  <c r="Z15" i="63"/>
  <c r="Y15" i="63"/>
  <c r="M15" i="63"/>
  <c r="L15" i="63"/>
  <c r="AA14" i="63"/>
  <c r="M14" i="63"/>
  <c r="Y14" i="63" s="1"/>
  <c r="L14" i="63"/>
  <c r="AA13" i="63"/>
  <c r="Z13" i="63"/>
  <c r="S13" i="63"/>
  <c r="Q13" i="63"/>
  <c r="M13" i="63"/>
  <c r="Y13" i="63" s="1"/>
  <c r="L13" i="63"/>
  <c r="AA12" i="63"/>
  <c r="M12" i="63"/>
  <c r="Z12" i="63" s="1"/>
  <c r="L12" i="63"/>
  <c r="AA11" i="63"/>
  <c r="M11" i="63"/>
  <c r="Z11" i="63" s="1"/>
  <c r="L11" i="63"/>
  <c r="AA10" i="63"/>
  <c r="L10" i="63"/>
  <c r="AA9" i="63"/>
  <c r="M9" i="63"/>
  <c r="Z9" i="63" s="1"/>
  <c r="L9" i="63"/>
  <c r="AA8" i="63"/>
  <c r="L8" i="63"/>
  <c r="AA7" i="63"/>
  <c r="M7" i="63"/>
  <c r="Z7" i="63" s="1"/>
  <c r="L7" i="63"/>
  <c r="B7" i="63"/>
  <c r="B8" i="63" s="1"/>
  <c r="B9" i="63" s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4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B103" i="63" s="1"/>
  <c r="B104" i="63" s="1"/>
  <c r="B105" i="63" s="1"/>
  <c r="B106" i="63" s="1"/>
  <c r="B107" i="63" s="1"/>
  <c r="B108" i="63" s="1"/>
  <c r="B109" i="63" s="1"/>
  <c r="B110" i="63" s="1"/>
  <c r="B111" i="63" s="1"/>
  <c r="B112" i="63" s="1"/>
  <c r="B113" i="63" s="1"/>
  <c r="B114" i="63" s="1"/>
  <c r="B115" i="63" s="1"/>
  <c r="B116" i="63" s="1"/>
  <c r="B117" i="63" s="1"/>
  <c r="B118" i="63" s="1"/>
  <c r="B119" i="63" s="1"/>
  <c r="B120" i="63" s="1"/>
  <c r="B121" i="63" s="1"/>
  <c r="B122" i="63" s="1"/>
  <c r="B123" i="63" s="1"/>
  <c r="B124" i="63" s="1"/>
  <c r="B125" i="63" s="1"/>
  <c r="B126" i="63" s="1"/>
  <c r="B127" i="63" s="1"/>
  <c r="B128" i="63" s="1"/>
  <c r="B129" i="63" s="1"/>
  <c r="B130" i="63" s="1"/>
  <c r="B131" i="63" s="1"/>
  <c r="B132" i="63" s="1"/>
  <c r="B133" i="63" s="1"/>
  <c r="B134" i="63" s="1"/>
  <c r="B135" i="63" s="1"/>
  <c r="B136" i="63" s="1"/>
  <c r="B137" i="63" s="1"/>
  <c r="B138" i="63" s="1"/>
  <c r="B139" i="63" s="1"/>
  <c r="B140" i="63" s="1"/>
  <c r="B141" i="63" s="1"/>
  <c r="B142" i="63" s="1"/>
  <c r="B143" i="63" s="1"/>
  <c r="B144" i="63" s="1"/>
  <c r="B145" i="63" s="1"/>
  <c r="B146" i="63" s="1"/>
  <c r="B147" i="63" s="1"/>
  <c r="B148" i="63" s="1"/>
  <c r="B149" i="63" s="1"/>
  <c r="B150" i="63" s="1"/>
  <c r="B151" i="63" s="1"/>
  <c r="B152" i="63" s="1"/>
  <c r="B153" i="63" s="1"/>
  <c r="B154" i="63" s="1"/>
  <c r="B155" i="63" s="1"/>
  <c r="B156" i="63" s="1"/>
  <c r="B157" i="63" s="1"/>
  <c r="B158" i="63" s="1"/>
  <c r="B159" i="63" s="1"/>
  <c r="B160" i="63" s="1"/>
  <c r="B161" i="63" s="1"/>
  <c r="B162" i="63" s="1"/>
  <c r="B163" i="63" s="1"/>
  <c r="B164" i="63" s="1"/>
  <c r="B165" i="63" s="1"/>
  <c r="B166" i="63" s="1"/>
  <c r="B167" i="63" s="1"/>
  <c r="B168" i="63" s="1"/>
  <c r="B169" i="63" s="1"/>
  <c r="B170" i="63" s="1"/>
  <c r="B171" i="63" s="1"/>
  <c r="B172" i="63" s="1"/>
  <c r="B173" i="63" s="1"/>
  <c r="B174" i="63" s="1"/>
  <c r="B175" i="63" s="1"/>
  <c r="B176" i="63" s="1"/>
  <c r="B177" i="63" s="1"/>
  <c r="B178" i="63" s="1"/>
  <c r="B179" i="63" s="1"/>
  <c r="B180" i="63" s="1"/>
  <c r="B181" i="63" s="1"/>
  <c r="B182" i="63" s="1"/>
  <c r="B183" i="63" s="1"/>
  <c r="B184" i="63" s="1"/>
  <c r="B185" i="63" s="1"/>
  <c r="B186" i="63" s="1"/>
  <c r="B187" i="63" s="1"/>
  <c r="B188" i="63" s="1"/>
  <c r="B189" i="63" s="1"/>
  <c r="B190" i="63" s="1"/>
  <c r="B191" i="63" s="1"/>
  <c r="AA6" i="63"/>
  <c r="M6" i="63"/>
  <c r="Y6" i="63" s="1"/>
  <c r="L6" i="63"/>
  <c r="AA191" i="62"/>
  <c r="Y191" i="62"/>
  <c r="M191" i="62"/>
  <c r="Z191" i="62" s="1"/>
  <c r="L191" i="62"/>
  <c r="AA190" i="62"/>
  <c r="M190" i="62"/>
  <c r="Z190" i="62" s="1"/>
  <c r="L190" i="62"/>
  <c r="AA189" i="62"/>
  <c r="Y189" i="62"/>
  <c r="M189" i="62"/>
  <c r="Z189" i="62" s="1"/>
  <c r="L189" i="62"/>
  <c r="AA188" i="62"/>
  <c r="Y188" i="62"/>
  <c r="M188" i="62"/>
  <c r="Z188" i="62" s="1"/>
  <c r="L188" i="62"/>
  <c r="AA187" i="62"/>
  <c r="M187" i="62"/>
  <c r="Y187" i="62" s="1"/>
  <c r="L187" i="62"/>
  <c r="AA186" i="62"/>
  <c r="M186" i="62"/>
  <c r="Z186" i="62" s="1"/>
  <c r="L186" i="62"/>
  <c r="AA185" i="62"/>
  <c r="M185" i="62"/>
  <c r="Z185" i="62" s="1"/>
  <c r="L185" i="62"/>
  <c r="AA184" i="62"/>
  <c r="M184" i="62"/>
  <c r="Z184" i="62" s="1"/>
  <c r="L184" i="62"/>
  <c r="AA183" i="62"/>
  <c r="M183" i="62"/>
  <c r="Z183" i="62" s="1"/>
  <c r="L183" i="62"/>
  <c r="AA182" i="62"/>
  <c r="M182" i="62"/>
  <c r="Z182" i="62" s="1"/>
  <c r="L182" i="62"/>
  <c r="AA181" i="62"/>
  <c r="M181" i="62"/>
  <c r="Z181" i="62" s="1"/>
  <c r="L181" i="62"/>
  <c r="AA180" i="62"/>
  <c r="M180" i="62"/>
  <c r="Z180" i="62" s="1"/>
  <c r="L180" i="62"/>
  <c r="AA179" i="62"/>
  <c r="M179" i="62"/>
  <c r="Y179" i="62" s="1"/>
  <c r="L179" i="62"/>
  <c r="AA178" i="62"/>
  <c r="M178" i="62"/>
  <c r="Z178" i="62" s="1"/>
  <c r="L178" i="62"/>
  <c r="AA177" i="62"/>
  <c r="M177" i="62"/>
  <c r="Z177" i="62" s="1"/>
  <c r="L177" i="62"/>
  <c r="AA176" i="62"/>
  <c r="M176" i="62"/>
  <c r="Z176" i="62" s="1"/>
  <c r="L176" i="62"/>
  <c r="AA175" i="62"/>
  <c r="M175" i="62"/>
  <c r="Z175" i="62" s="1"/>
  <c r="L175" i="62"/>
  <c r="AA174" i="62"/>
  <c r="M174" i="62"/>
  <c r="Z174" i="62" s="1"/>
  <c r="L174" i="62"/>
  <c r="AA173" i="62"/>
  <c r="M173" i="62"/>
  <c r="Z173" i="62" s="1"/>
  <c r="L173" i="62"/>
  <c r="AA172" i="62"/>
  <c r="M172" i="62"/>
  <c r="Z172" i="62" s="1"/>
  <c r="L172" i="62"/>
  <c r="AA171" i="62"/>
  <c r="M171" i="62"/>
  <c r="Y171" i="62" s="1"/>
  <c r="L171" i="62"/>
  <c r="AA170" i="62"/>
  <c r="M170" i="62"/>
  <c r="Z170" i="62" s="1"/>
  <c r="L170" i="62"/>
  <c r="AA169" i="62"/>
  <c r="M169" i="62"/>
  <c r="Z169" i="62" s="1"/>
  <c r="L169" i="62"/>
  <c r="AA168" i="62"/>
  <c r="M168" i="62"/>
  <c r="Z168" i="62" s="1"/>
  <c r="L168" i="62"/>
  <c r="AA167" i="62"/>
  <c r="M167" i="62"/>
  <c r="Z167" i="62" s="1"/>
  <c r="L167" i="62"/>
  <c r="AA166" i="62"/>
  <c r="M166" i="62"/>
  <c r="Z166" i="62" s="1"/>
  <c r="L166" i="62"/>
  <c r="AA165" i="62"/>
  <c r="Y165" i="62"/>
  <c r="M165" i="62"/>
  <c r="Z165" i="62" s="1"/>
  <c r="L165" i="62"/>
  <c r="AA164" i="62"/>
  <c r="Y164" i="62"/>
  <c r="M164" i="62"/>
  <c r="Z164" i="62" s="1"/>
  <c r="L164" i="62"/>
  <c r="AA163" i="62"/>
  <c r="Z163" i="62"/>
  <c r="M163" i="62"/>
  <c r="Y163" i="62" s="1"/>
  <c r="L163" i="62"/>
  <c r="AA162" i="62"/>
  <c r="M162" i="62"/>
  <c r="Z162" i="62" s="1"/>
  <c r="L162" i="62"/>
  <c r="AA161" i="62"/>
  <c r="M161" i="62"/>
  <c r="Z161" i="62" s="1"/>
  <c r="L161" i="62"/>
  <c r="AA160" i="62"/>
  <c r="M160" i="62"/>
  <c r="Z160" i="62" s="1"/>
  <c r="L160" i="62"/>
  <c r="AA159" i="62"/>
  <c r="M159" i="62"/>
  <c r="Z159" i="62" s="1"/>
  <c r="L159" i="62"/>
  <c r="AA158" i="62"/>
  <c r="M158" i="62"/>
  <c r="Z158" i="62" s="1"/>
  <c r="L158" i="62"/>
  <c r="AA157" i="62"/>
  <c r="M157" i="62"/>
  <c r="Z157" i="62" s="1"/>
  <c r="L157" i="62"/>
  <c r="AA156" i="62"/>
  <c r="M156" i="62"/>
  <c r="Z156" i="62" s="1"/>
  <c r="L156" i="62"/>
  <c r="AA155" i="62"/>
  <c r="M155" i="62"/>
  <c r="Y155" i="62" s="1"/>
  <c r="L155" i="62"/>
  <c r="AA154" i="62"/>
  <c r="M154" i="62"/>
  <c r="Z154" i="62" s="1"/>
  <c r="L154" i="62"/>
  <c r="AA153" i="62"/>
  <c r="Y153" i="62"/>
  <c r="M153" i="62"/>
  <c r="Z153" i="62" s="1"/>
  <c r="L153" i="62"/>
  <c r="AA152" i="62"/>
  <c r="M152" i="62"/>
  <c r="Z152" i="62" s="1"/>
  <c r="L152" i="62"/>
  <c r="AA151" i="62"/>
  <c r="M151" i="62"/>
  <c r="Z151" i="62" s="1"/>
  <c r="L151" i="62"/>
  <c r="AA150" i="62"/>
  <c r="M150" i="62"/>
  <c r="Z150" i="62" s="1"/>
  <c r="L150" i="62"/>
  <c r="AA149" i="62"/>
  <c r="M149" i="62"/>
  <c r="Z149" i="62" s="1"/>
  <c r="L149" i="62"/>
  <c r="AA148" i="62"/>
  <c r="M148" i="62"/>
  <c r="Z148" i="62" s="1"/>
  <c r="L148" i="62"/>
  <c r="AA147" i="62"/>
  <c r="M147" i="62"/>
  <c r="Y147" i="62" s="1"/>
  <c r="L147" i="62"/>
  <c r="AA146" i="62"/>
  <c r="M146" i="62"/>
  <c r="Z146" i="62" s="1"/>
  <c r="L146" i="62"/>
  <c r="AA145" i="62"/>
  <c r="M145" i="62"/>
  <c r="Z145" i="62" s="1"/>
  <c r="L145" i="62"/>
  <c r="AA144" i="62"/>
  <c r="M144" i="62"/>
  <c r="Z144" i="62" s="1"/>
  <c r="L144" i="62"/>
  <c r="AA143" i="62"/>
  <c r="M143" i="62"/>
  <c r="Z143" i="62" s="1"/>
  <c r="L143" i="62"/>
  <c r="AA142" i="62"/>
  <c r="M142" i="62"/>
  <c r="Z142" i="62" s="1"/>
  <c r="L142" i="62"/>
  <c r="AA141" i="62"/>
  <c r="M141" i="62"/>
  <c r="Z141" i="62" s="1"/>
  <c r="L141" i="62"/>
  <c r="AA140" i="62"/>
  <c r="M140" i="62"/>
  <c r="Z140" i="62" s="1"/>
  <c r="L140" i="62"/>
  <c r="AA139" i="62"/>
  <c r="M139" i="62"/>
  <c r="Y139" i="62" s="1"/>
  <c r="L139" i="62"/>
  <c r="AA138" i="62"/>
  <c r="M138" i="62"/>
  <c r="Z138" i="62" s="1"/>
  <c r="L138" i="62"/>
  <c r="AA137" i="62"/>
  <c r="M137" i="62"/>
  <c r="Z137" i="62" s="1"/>
  <c r="L137" i="62"/>
  <c r="AA136" i="62"/>
  <c r="M136" i="62"/>
  <c r="Z136" i="62" s="1"/>
  <c r="L136" i="62"/>
  <c r="AA135" i="62"/>
  <c r="M135" i="62"/>
  <c r="Z135" i="62" s="1"/>
  <c r="L135" i="62"/>
  <c r="AA134" i="62"/>
  <c r="M134" i="62"/>
  <c r="Z134" i="62" s="1"/>
  <c r="L134" i="62"/>
  <c r="AA133" i="62"/>
  <c r="M133" i="62"/>
  <c r="Z133" i="62" s="1"/>
  <c r="L133" i="62"/>
  <c r="AA132" i="62"/>
  <c r="M132" i="62"/>
  <c r="Z132" i="62" s="1"/>
  <c r="L132" i="62"/>
  <c r="AA131" i="62"/>
  <c r="M131" i="62"/>
  <c r="Y131" i="62" s="1"/>
  <c r="L131" i="62"/>
  <c r="AA130" i="62"/>
  <c r="M130" i="62"/>
  <c r="Z130" i="62" s="1"/>
  <c r="L130" i="62"/>
  <c r="AA129" i="62"/>
  <c r="M129" i="62"/>
  <c r="Z129" i="62" s="1"/>
  <c r="L129" i="62"/>
  <c r="AA128" i="62"/>
  <c r="M128" i="62"/>
  <c r="Z128" i="62" s="1"/>
  <c r="L128" i="62"/>
  <c r="AA127" i="62"/>
  <c r="M127" i="62"/>
  <c r="Z127" i="62" s="1"/>
  <c r="L127" i="62"/>
  <c r="AA126" i="62"/>
  <c r="M126" i="62"/>
  <c r="Z126" i="62" s="1"/>
  <c r="L126" i="62"/>
  <c r="AA125" i="62"/>
  <c r="M125" i="62"/>
  <c r="Z125" i="62" s="1"/>
  <c r="L125" i="62"/>
  <c r="AA124" i="62"/>
  <c r="M124" i="62"/>
  <c r="Z124" i="62" s="1"/>
  <c r="L124" i="62"/>
  <c r="AA123" i="62"/>
  <c r="M123" i="62"/>
  <c r="Y123" i="62" s="1"/>
  <c r="L123" i="62"/>
  <c r="AA122" i="62"/>
  <c r="M122" i="62"/>
  <c r="Z122" i="62" s="1"/>
  <c r="L122" i="62"/>
  <c r="AA121" i="62"/>
  <c r="Y121" i="62"/>
  <c r="M121" i="62"/>
  <c r="Z121" i="62" s="1"/>
  <c r="L121" i="62"/>
  <c r="AA120" i="62"/>
  <c r="Y120" i="62"/>
  <c r="M120" i="62"/>
  <c r="Z120" i="62" s="1"/>
  <c r="L120" i="62"/>
  <c r="AA119" i="62"/>
  <c r="M119" i="62"/>
  <c r="Z119" i="62" s="1"/>
  <c r="L119" i="62"/>
  <c r="AA118" i="62"/>
  <c r="M118" i="62"/>
  <c r="Z118" i="62" s="1"/>
  <c r="L118" i="62"/>
  <c r="AA117" i="62"/>
  <c r="M117" i="62"/>
  <c r="Z117" i="62" s="1"/>
  <c r="L117" i="62"/>
  <c r="AA116" i="62"/>
  <c r="M116" i="62"/>
  <c r="Z116" i="62" s="1"/>
  <c r="L116" i="62"/>
  <c r="AA115" i="62"/>
  <c r="M115" i="62"/>
  <c r="Y115" i="62" s="1"/>
  <c r="L115" i="62"/>
  <c r="AA114" i="62"/>
  <c r="M114" i="62"/>
  <c r="Z114" i="62" s="1"/>
  <c r="L114" i="62"/>
  <c r="AA113" i="62"/>
  <c r="M113" i="62"/>
  <c r="Z113" i="62" s="1"/>
  <c r="L113" i="62"/>
  <c r="AA112" i="62"/>
  <c r="M112" i="62"/>
  <c r="Z112" i="62" s="1"/>
  <c r="L112" i="62"/>
  <c r="AA111" i="62"/>
  <c r="M111" i="62"/>
  <c r="Z111" i="62" s="1"/>
  <c r="L111" i="62"/>
  <c r="AA110" i="62"/>
  <c r="M110" i="62"/>
  <c r="Z110" i="62" s="1"/>
  <c r="L110" i="62"/>
  <c r="AA109" i="62"/>
  <c r="M109" i="62"/>
  <c r="Z109" i="62" s="1"/>
  <c r="L109" i="62"/>
  <c r="AA108" i="62"/>
  <c r="M108" i="62"/>
  <c r="Z108" i="62" s="1"/>
  <c r="L108" i="62"/>
  <c r="AA107" i="62"/>
  <c r="M107" i="62"/>
  <c r="Y107" i="62" s="1"/>
  <c r="L107" i="62"/>
  <c r="AA106" i="62"/>
  <c r="M106" i="62"/>
  <c r="L106" i="62"/>
  <c r="AA105" i="62"/>
  <c r="M105" i="62"/>
  <c r="Y105" i="62" s="1"/>
  <c r="L105" i="62"/>
  <c r="AA104" i="62"/>
  <c r="M104" i="62"/>
  <c r="L104" i="62"/>
  <c r="AA103" i="62"/>
  <c r="Z103" i="62"/>
  <c r="M103" i="62"/>
  <c r="Y103" i="62" s="1"/>
  <c r="L103" i="62"/>
  <c r="AA102" i="62"/>
  <c r="M102" i="62"/>
  <c r="L102" i="62"/>
  <c r="AA101" i="62"/>
  <c r="M101" i="62"/>
  <c r="Y101" i="62" s="1"/>
  <c r="L101" i="62"/>
  <c r="AA100" i="62"/>
  <c r="M100" i="62"/>
  <c r="L100" i="62"/>
  <c r="AA99" i="62"/>
  <c r="M99" i="62"/>
  <c r="Y99" i="62" s="1"/>
  <c r="L99" i="62"/>
  <c r="AA98" i="62"/>
  <c r="M98" i="62"/>
  <c r="L98" i="62"/>
  <c r="AA97" i="62"/>
  <c r="M97" i="62"/>
  <c r="Y97" i="62" s="1"/>
  <c r="L97" i="62"/>
  <c r="AA96" i="62"/>
  <c r="M96" i="62"/>
  <c r="L96" i="62"/>
  <c r="AA95" i="62"/>
  <c r="M95" i="62"/>
  <c r="Y95" i="62" s="1"/>
  <c r="L95" i="62"/>
  <c r="AA94" i="62"/>
  <c r="M94" i="62"/>
  <c r="L94" i="62"/>
  <c r="AA93" i="62"/>
  <c r="M93" i="62"/>
  <c r="Y93" i="62" s="1"/>
  <c r="L93" i="62"/>
  <c r="AA92" i="62"/>
  <c r="M92" i="62"/>
  <c r="L92" i="62"/>
  <c r="AA91" i="62"/>
  <c r="M91" i="62"/>
  <c r="Y91" i="62" s="1"/>
  <c r="L91" i="62"/>
  <c r="AA90" i="62"/>
  <c r="M90" i="62"/>
  <c r="L90" i="62"/>
  <c r="AA89" i="62"/>
  <c r="M89" i="62"/>
  <c r="Y89" i="62" s="1"/>
  <c r="L89" i="62"/>
  <c r="AA88" i="62"/>
  <c r="M88" i="62"/>
  <c r="L88" i="62"/>
  <c r="AA87" i="62"/>
  <c r="Z87" i="62"/>
  <c r="M87" i="62"/>
  <c r="Y87" i="62" s="1"/>
  <c r="L87" i="62"/>
  <c r="AA86" i="62"/>
  <c r="M86" i="62"/>
  <c r="L86" i="62"/>
  <c r="AA85" i="62"/>
  <c r="M85" i="62"/>
  <c r="Y85" i="62" s="1"/>
  <c r="L85" i="62"/>
  <c r="AA84" i="62"/>
  <c r="M84" i="62"/>
  <c r="L84" i="62"/>
  <c r="AA83" i="62"/>
  <c r="M83" i="62"/>
  <c r="Y83" i="62" s="1"/>
  <c r="L83" i="62"/>
  <c r="AA82" i="62"/>
  <c r="M82" i="62"/>
  <c r="L82" i="62"/>
  <c r="AA81" i="62"/>
  <c r="M81" i="62"/>
  <c r="Y81" i="62" s="1"/>
  <c r="L81" i="62"/>
  <c r="AA80" i="62"/>
  <c r="M80" i="62"/>
  <c r="L80" i="62"/>
  <c r="AA79" i="62"/>
  <c r="M79" i="62"/>
  <c r="Y79" i="62" s="1"/>
  <c r="L79" i="62"/>
  <c r="AA78" i="62"/>
  <c r="M78" i="62"/>
  <c r="L78" i="62"/>
  <c r="AA77" i="62"/>
  <c r="M77" i="62"/>
  <c r="Y77" i="62" s="1"/>
  <c r="L77" i="62"/>
  <c r="AA76" i="62"/>
  <c r="M76" i="62"/>
  <c r="L76" i="62"/>
  <c r="AA75" i="62"/>
  <c r="M75" i="62"/>
  <c r="Y75" i="62" s="1"/>
  <c r="L75" i="62"/>
  <c r="AA74" i="62"/>
  <c r="M74" i="62"/>
  <c r="L74" i="62"/>
  <c r="AA73" i="62"/>
  <c r="M73" i="62"/>
  <c r="Y73" i="62" s="1"/>
  <c r="L73" i="62"/>
  <c r="AA72" i="62"/>
  <c r="M72" i="62"/>
  <c r="L72" i="62"/>
  <c r="AA71" i="62"/>
  <c r="Z71" i="62"/>
  <c r="M71" i="62"/>
  <c r="Y71" i="62" s="1"/>
  <c r="L71" i="62"/>
  <c r="AA70" i="62"/>
  <c r="M70" i="62"/>
  <c r="L70" i="62"/>
  <c r="AA69" i="62"/>
  <c r="M69" i="62"/>
  <c r="Y69" i="62" s="1"/>
  <c r="L69" i="62"/>
  <c r="AA68" i="62"/>
  <c r="M68" i="62"/>
  <c r="L68" i="62"/>
  <c r="AA67" i="62"/>
  <c r="M67" i="62"/>
  <c r="Y67" i="62" s="1"/>
  <c r="L67" i="62"/>
  <c r="AA66" i="62"/>
  <c r="M66" i="62"/>
  <c r="Z66" i="62" s="1"/>
  <c r="L66" i="62"/>
  <c r="AA65" i="62"/>
  <c r="M65" i="62"/>
  <c r="Z65" i="62" s="1"/>
  <c r="L65" i="62"/>
  <c r="AA64" i="62"/>
  <c r="M64" i="62"/>
  <c r="Z64" i="62" s="1"/>
  <c r="L64" i="62"/>
  <c r="AA63" i="62"/>
  <c r="M63" i="62"/>
  <c r="Z63" i="62" s="1"/>
  <c r="L63" i="62"/>
  <c r="AA62" i="62"/>
  <c r="M62" i="62"/>
  <c r="Z62" i="62" s="1"/>
  <c r="L62" i="62"/>
  <c r="AA61" i="62"/>
  <c r="Z61" i="62"/>
  <c r="M61" i="62"/>
  <c r="Y61" i="62" s="1"/>
  <c r="L61" i="62"/>
  <c r="AA60" i="62"/>
  <c r="M60" i="62"/>
  <c r="Z60" i="62" s="1"/>
  <c r="L60" i="62"/>
  <c r="AA59" i="62"/>
  <c r="M59" i="62"/>
  <c r="Y59" i="62" s="1"/>
  <c r="L59" i="62"/>
  <c r="AA58" i="62"/>
  <c r="M58" i="62"/>
  <c r="Z58" i="62" s="1"/>
  <c r="L58" i="62"/>
  <c r="AA57" i="62"/>
  <c r="M57" i="62"/>
  <c r="Y57" i="62" s="1"/>
  <c r="L57" i="62"/>
  <c r="AA56" i="62"/>
  <c r="M56" i="62"/>
  <c r="Z56" i="62" s="1"/>
  <c r="L56" i="62"/>
  <c r="AA55" i="62"/>
  <c r="M55" i="62"/>
  <c r="Z55" i="62" s="1"/>
  <c r="L55" i="62"/>
  <c r="AA54" i="62"/>
  <c r="M54" i="62"/>
  <c r="Z54" i="62" s="1"/>
  <c r="L54" i="62"/>
  <c r="AA53" i="62"/>
  <c r="M53" i="62"/>
  <c r="Z53" i="62" s="1"/>
  <c r="L53" i="62"/>
  <c r="AA52" i="62"/>
  <c r="M52" i="62"/>
  <c r="Z52" i="62" s="1"/>
  <c r="L52" i="62"/>
  <c r="AA51" i="62"/>
  <c r="M51" i="62"/>
  <c r="Z51" i="62" s="1"/>
  <c r="L51" i="62"/>
  <c r="AA50" i="62"/>
  <c r="M50" i="62"/>
  <c r="Z50" i="62" s="1"/>
  <c r="L50" i="62"/>
  <c r="AA49" i="62"/>
  <c r="M49" i="62"/>
  <c r="Z49" i="62" s="1"/>
  <c r="L49" i="62"/>
  <c r="AA48" i="62"/>
  <c r="M48" i="62"/>
  <c r="Z48" i="62" s="1"/>
  <c r="L48" i="62"/>
  <c r="AA47" i="62"/>
  <c r="M47" i="62"/>
  <c r="Z47" i="62" s="1"/>
  <c r="L47" i="62"/>
  <c r="AA46" i="62"/>
  <c r="M46" i="62"/>
  <c r="Z46" i="62" s="1"/>
  <c r="L46" i="62"/>
  <c r="AA45" i="62"/>
  <c r="M45" i="62"/>
  <c r="Z45" i="62" s="1"/>
  <c r="L45" i="62"/>
  <c r="AA44" i="62"/>
  <c r="M44" i="62"/>
  <c r="Z44" i="62" s="1"/>
  <c r="L44" i="62"/>
  <c r="AA43" i="62"/>
  <c r="M43" i="62"/>
  <c r="Z43" i="62" s="1"/>
  <c r="L43" i="62"/>
  <c r="AA42" i="62"/>
  <c r="M42" i="62"/>
  <c r="Z42" i="62" s="1"/>
  <c r="L42" i="62"/>
  <c r="AA41" i="62"/>
  <c r="M41" i="62"/>
  <c r="Z41" i="62" s="1"/>
  <c r="L41" i="62"/>
  <c r="AA40" i="62"/>
  <c r="M40" i="62"/>
  <c r="Z40" i="62" s="1"/>
  <c r="L40" i="62"/>
  <c r="AA39" i="62"/>
  <c r="M39" i="62"/>
  <c r="Z39" i="62" s="1"/>
  <c r="L39" i="62"/>
  <c r="AA38" i="62"/>
  <c r="M38" i="62"/>
  <c r="Z38" i="62" s="1"/>
  <c r="L38" i="62"/>
  <c r="AA37" i="62"/>
  <c r="M37" i="62"/>
  <c r="Z37" i="62" s="1"/>
  <c r="L37" i="62"/>
  <c r="AA36" i="62"/>
  <c r="M36" i="62"/>
  <c r="Z36" i="62" s="1"/>
  <c r="L36" i="62"/>
  <c r="AA35" i="62"/>
  <c r="M35" i="62"/>
  <c r="Z35" i="62" s="1"/>
  <c r="L35" i="62"/>
  <c r="AA34" i="62"/>
  <c r="M34" i="62"/>
  <c r="Z34" i="62" s="1"/>
  <c r="L34" i="62"/>
  <c r="AA33" i="62"/>
  <c r="M33" i="62"/>
  <c r="Z33" i="62" s="1"/>
  <c r="L33" i="62"/>
  <c r="AA32" i="62"/>
  <c r="M32" i="62"/>
  <c r="Z32" i="62" s="1"/>
  <c r="L32" i="62"/>
  <c r="AA31" i="62"/>
  <c r="M31" i="62"/>
  <c r="Z31" i="62" s="1"/>
  <c r="L31" i="62"/>
  <c r="AA30" i="62"/>
  <c r="M30" i="62"/>
  <c r="Z30" i="62" s="1"/>
  <c r="L30" i="62"/>
  <c r="AA29" i="62"/>
  <c r="M29" i="62"/>
  <c r="Z29" i="62" s="1"/>
  <c r="L29" i="62"/>
  <c r="AA28" i="62"/>
  <c r="M28" i="62"/>
  <c r="Z28" i="62" s="1"/>
  <c r="L28" i="62"/>
  <c r="AA27" i="62"/>
  <c r="M27" i="62"/>
  <c r="Z27" i="62" s="1"/>
  <c r="L27" i="62"/>
  <c r="AA26" i="62"/>
  <c r="M26" i="62"/>
  <c r="Z26" i="62" s="1"/>
  <c r="L26" i="62"/>
  <c r="AA25" i="62"/>
  <c r="M25" i="62"/>
  <c r="Z25" i="62" s="1"/>
  <c r="L25" i="62"/>
  <c r="AA24" i="62"/>
  <c r="M24" i="62"/>
  <c r="Z24" i="62" s="1"/>
  <c r="L24" i="62"/>
  <c r="AA23" i="62"/>
  <c r="M23" i="62"/>
  <c r="Z23" i="62" s="1"/>
  <c r="L23" i="62"/>
  <c r="AA22" i="62"/>
  <c r="M22" i="62"/>
  <c r="Z22" i="62" s="1"/>
  <c r="L22" i="62"/>
  <c r="AA21" i="62"/>
  <c r="M21" i="62"/>
  <c r="Z21" i="62" s="1"/>
  <c r="L21" i="62"/>
  <c r="AA20" i="62"/>
  <c r="M20" i="62"/>
  <c r="Z20" i="62" s="1"/>
  <c r="L20" i="62"/>
  <c r="AA19" i="62"/>
  <c r="M19" i="62"/>
  <c r="Z19" i="62" s="1"/>
  <c r="L19" i="62"/>
  <c r="AA18" i="62"/>
  <c r="M18" i="62"/>
  <c r="Z18" i="62" s="1"/>
  <c r="L18" i="62"/>
  <c r="AA17" i="62"/>
  <c r="M17" i="62"/>
  <c r="Z17" i="62" s="1"/>
  <c r="L17" i="62"/>
  <c r="AA16" i="62"/>
  <c r="M16" i="62"/>
  <c r="Z16" i="62" s="1"/>
  <c r="L16" i="62"/>
  <c r="AA15" i="62"/>
  <c r="M15" i="62"/>
  <c r="Z15" i="62" s="1"/>
  <c r="L15" i="62"/>
  <c r="AA14" i="62"/>
  <c r="M14" i="62"/>
  <c r="Y14" i="62" s="1"/>
  <c r="L14" i="62"/>
  <c r="AA13" i="62"/>
  <c r="S13" i="62"/>
  <c r="Q13" i="62"/>
  <c r="L13" i="62"/>
  <c r="AA12" i="62"/>
  <c r="M12" i="62"/>
  <c r="Z12" i="62" s="1"/>
  <c r="L12" i="62"/>
  <c r="AA11" i="62"/>
  <c r="L11" i="62"/>
  <c r="M11" i="62"/>
  <c r="Z11" i="62" s="1"/>
  <c r="AA10" i="62"/>
  <c r="L10" i="62"/>
  <c r="M10" i="62"/>
  <c r="Z10" i="62" s="1"/>
  <c r="AA9" i="62"/>
  <c r="M9" i="62"/>
  <c r="Z9" i="62" s="1"/>
  <c r="L9" i="62"/>
  <c r="AA8" i="62"/>
  <c r="L8" i="62"/>
  <c r="M8" i="62"/>
  <c r="AA7" i="62"/>
  <c r="L7" i="62"/>
  <c r="M7" i="62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4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B128" i="62" s="1"/>
  <c r="B129" i="62" s="1"/>
  <c r="B130" i="62" s="1"/>
  <c r="B131" i="62" s="1"/>
  <c r="B132" i="62" s="1"/>
  <c r="B133" i="62" s="1"/>
  <c r="B134" i="62" s="1"/>
  <c r="B135" i="62" s="1"/>
  <c r="B136" i="62" s="1"/>
  <c r="B137" i="62" s="1"/>
  <c r="B138" i="62" s="1"/>
  <c r="B139" i="62" s="1"/>
  <c r="B140" i="62" s="1"/>
  <c r="B141" i="62" s="1"/>
  <c r="B142" i="62" s="1"/>
  <c r="B143" i="62" s="1"/>
  <c r="B144" i="62" s="1"/>
  <c r="B145" i="62" s="1"/>
  <c r="B146" i="62" s="1"/>
  <c r="B147" i="62" s="1"/>
  <c r="B148" i="62" s="1"/>
  <c r="B149" i="62" s="1"/>
  <c r="B150" i="62" s="1"/>
  <c r="B151" i="62" s="1"/>
  <c r="B152" i="62" s="1"/>
  <c r="B153" i="62" s="1"/>
  <c r="B154" i="62" s="1"/>
  <c r="B155" i="62" s="1"/>
  <c r="B156" i="62" s="1"/>
  <c r="B157" i="62" s="1"/>
  <c r="B158" i="62" s="1"/>
  <c r="B159" i="62" s="1"/>
  <c r="B160" i="62" s="1"/>
  <c r="B161" i="62" s="1"/>
  <c r="B162" i="62" s="1"/>
  <c r="B163" i="62" s="1"/>
  <c r="B164" i="62" s="1"/>
  <c r="B165" i="62" s="1"/>
  <c r="B166" i="62" s="1"/>
  <c r="B167" i="62" s="1"/>
  <c r="B168" i="62" s="1"/>
  <c r="B169" i="62" s="1"/>
  <c r="B170" i="62" s="1"/>
  <c r="B171" i="62" s="1"/>
  <c r="B172" i="62" s="1"/>
  <c r="B173" i="62" s="1"/>
  <c r="B174" i="62" s="1"/>
  <c r="B175" i="62" s="1"/>
  <c r="B176" i="62" s="1"/>
  <c r="B177" i="62" s="1"/>
  <c r="B178" i="62" s="1"/>
  <c r="B179" i="62" s="1"/>
  <c r="B180" i="62" s="1"/>
  <c r="B181" i="62" s="1"/>
  <c r="B182" i="62" s="1"/>
  <c r="B183" i="62" s="1"/>
  <c r="B184" i="62" s="1"/>
  <c r="B185" i="62" s="1"/>
  <c r="B186" i="62" s="1"/>
  <c r="B187" i="62" s="1"/>
  <c r="B188" i="62" s="1"/>
  <c r="B189" i="62" s="1"/>
  <c r="B190" i="62" s="1"/>
  <c r="B191" i="62" s="1"/>
  <c r="AA6" i="62"/>
  <c r="M6" i="62"/>
  <c r="Y6" i="62" s="1"/>
  <c r="L6" i="62"/>
  <c r="Z57" i="62" l="1"/>
  <c r="Z77" i="62"/>
  <c r="Z93" i="62"/>
  <c r="Y152" i="62"/>
  <c r="Y50" i="63"/>
  <c r="Z148" i="63"/>
  <c r="Z69" i="62"/>
  <c r="Z101" i="62"/>
  <c r="Z131" i="62"/>
  <c r="Y132" i="62"/>
  <c r="Y133" i="62"/>
  <c r="Y156" i="62"/>
  <c r="Y157" i="62"/>
  <c r="Z85" i="62"/>
  <c r="Z79" i="62"/>
  <c r="Z95" i="62"/>
  <c r="Y124" i="62"/>
  <c r="Y125" i="62"/>
  <c r="Y184" i="62"/>
  <c r="Y185" i="62"/>
  <c r="Y192" i="64"/>
  <c r="Z14" i="62"/>
  <c r="Z192" i="64"/>
  <c r="Y54" i="63"/>
  <c r="Y57" i="63"/>
  <c r="Y55" i="63"/>
  <c r="Z116" i="63"/>
  <c r="Z152" i="63"/>
  <c r="Y153" i="63"/>
  <c r="Z154" i="63"/>
  <c r="Z168" i="63"/>
  <c r="Y169" i="63"/>
  <c r="Z170" i="63"/>
  <c r="Y171" i="63"/>
  <c r="Z172" i="63"/>
  <c r="Z110" i="63"/>
  <c r="Y111" i="63"/>
  <c r="Z112" i="63"/>
  <c r="Y113" i="63"/>
  <c r="Z114" i="63"/>
  <c r="Z132" i="63"/>
  <c r="Z184" i="63"/>
  <c r="Y185" i="63"/>
  <c r="Z186" i="63"/>
  <c r="Y59" i="63"/>
  <c r="Y63" i="63"/>
  <c r="Y65" i="63"/>
  <c r="Y69" i="63"/>
  <c r="Y71" i="63"/>
  <c r="Y73" i="63"/>
  <c r="Y81" i="63"/>
  <c r="Y83" i="63"/>
  <c r="Y85" i="63"/>
  <c r="Y89" i="63"/>
  <c r="Y93" i="63"/>
  <c r="Y95" i="63"/>
  <c r="Y97" i="63"/>
  <c r="Y101" i="63"/>
  <c r="Y103" i="63"/>
  <c r="Y107" i="63"/>
  <c r="Z124" i="63"/>
  <c r="Z142" i="63"/>
  <c r="Y143" i="63"/>
  <c r="Z144" i="63"/>
  <c r="Y145" i="63"/>
  <c r="Z146" i="63"/>
  <c r="Z158" i="63"/>
  <c r="Y159" i="63"/>
  <c r="Z160" i="63"/>
  <c r="Y161" i="63"/>
  <c r="Z162" i="63"/>
  <c r="Z180" i="63"/>
  <c r="Y190" i="63"/>
  <c r="Y17" i="63"/>
  <c r="Y19" i="63"/>
  <c r="Y21" i="63"/>
  <c r="Y23" i="63"/>
  <c r="Y25" i="63"/>
  <c r="Y27" i="63"/>
  <c r="Y29" i="63"/>
  <c r="Y31" i="63"/>
  <c r="Y33" i="63"/>
  <c r="Y35" i="63"/>
  <c r="Y37" i="63"/>
  <c r="Y39" i="63"/>
  <c r="Y41" i="63"/>
  <c r="Y43" i="63"/>
  <c r="Y45" i="63"/>
  <c r="Y47" i="63"/>
  <c r="Y49" i="63"/>
  <c r="Z61" i="63"/>
  <c r="Z67" i="63"/>
  <c r="Z75" i="63"/>
  <c r="Z77" i="63"/>
  <c r="Z79" i="63"/>
  <c r="Z87" i="63"/>
  <c r="Z91" i="63"/>
  <c r="Z99" i="63"/>
  <c r="Z105" i="63"/>
  <c r="Z118" i="63"/>
  <c r="Y119" i="63"/>
  <c r="Z120" i="63"/>
  <c r="Y121" i="63"/>
  <c r="Z122" i="63"/>
  <c r="Z134" i="63"/>
  <c r="Y135" i="63"/>
  <c r="Z136" i="63"/>
  <c r="Y137" i="63"/>
  <c r="Z138" i="63"/>
  <c r="Y139" i="63"/>
  <c r="Z140" i="63"/>
  <c r="Z156" i="63"/>
  <c r="Z174" i="63"/>
  <c r="Y175" i="63"/>
  <c r="Z176" i="63"/>
  <c r="Y177" i="63"/>
  <c r="Z178" i="63"/>
  <c r="Z188" i="63"/>
  <c r="Y191" i="63"/>
  <c r="Y58" i="63"/>
  <c r="Z150" i="63"/>
  <c r="Y151" i="63"/>
  <c r="Z166" i="63"/>
  <c r="Y167" i="63"/>
  <c r="Y11" i="63"/>
  <c r="Y9" i="63"/>
  <c r="Y7" i="63"/>
  <c r="Z6" i="62"/>
  <c r="AA192" i="63"/>
  <c r="Z67" i="62"/>
  <c r="Z83" i="62"/>
  <c r="Z91" i="62"/>
  <c r="Z99" i="62"/>
  <c r="Z107" i="62"/>
  <c r="Y108" i="62"/>
  <c r="Y109" i="62"/>
  <c r="Y128" i="62"/>
  <c r="Y129" i="62"/>
  <c r="Z139" i="62"/>
  <c r="Y140" i="62"/>
  <c r="Y141" i="62"/>
  <c r="Y160" i="62"/>
  <c r="Y161" i="62"/>
  <c r="Z171" i="62"/>
  <c r="Y172" i="62"/>
  <c r="Y173" i="62"/>
  <c r="Y47" i="62"/>
  <c r="Y55" i="62"/>
  <c r="Z75" i="62"/>
  <c r="Y52" i="62"/>
  <c r="Y53" i="62"/>
  <c r="Y64" i="62"/>
  <c r="Y65" i="62"/>
  <c r="Z73" i="62"/>
  <c r="Z81" i="62"/>
  <c r="Z89" i="62"/>
  <c r="Z97" i="62"/>
  <c r="Z105" i="62"/>
  <c r="Z115" i="62"/>
  <c r="Y116" i="62"/>
  <c r="Y117" i="62"/>
  <c r="Y136" i="62"/>
  <c r="Y137" i="62"/>
  <c r="Z147" i="62"/>
  <c r="Y148" i="62"/>
  <c r="Y149" i="62"/>
  <c r="Y168" i="62"/>
  <c r="Y169" i="62"/>
  <c r="Z179" i="62"/>
  <c r="Y180" i="62"/>
  <c r="Y181" i="62"/>
  <c r="Z59" i="62"/>
  <c r="Y60" i="62"/>
  <c r="Y112" i="62"/>
  <c r="Y113" i="62"/>
  <c r="Z123" i="62"/>
  <c r="Y144" i="62"/>
  <c r="Y145" i="62"/>
  <c r="Z155" i="62"/>
  <c r="Y176" i="62"/>
  <c r="Y177" i="62"/>
  <c r="Z187" i="62"/>
  <c r="Y16" i="62"/>
  <c r="Y18" i="62"/>
  <c r="Y20" i="62"/>
  <c r="Y22" i="62"/>
  <c r="Y24" i="62"/>
  <c r="Y26" i="62"/>
  <c r="Y28" i="62"/>
  <c r="Y30" i="62"/>
  <c r="Y32" i="62"/>
  <c r="Y34" i="62"/>
  <c r="Y36" i="62"/>
  <c r="Y38" i="62"/>
  <c r="Y40" i="62"/>
  <c r="Y42" i="62"/>
  <c r="Y44" i="62"/>
  <c r="Y48" i="62"/>
  <c r="Y49" i="62"/>
  <c r="Y51" i="62"/>
  <c r="Y62" i="62"/>
  <c r="Y63" i="62"/>
  <c r="Y110" i="62"/>
  <c r="Y111" i="62"/>
  <c r="Y118" i="62"/>
  <c r="Y119" i="62"/>
  <c r="Y126" i="62"/>
  <c r="Y127" i="62"/>
  <c r="Y134" i="62"/>
  <c r="Y135" i="62"/>
  <c r="Y142" i="62"/>
  <c r="Y143" i="62"/>
  <c r="Y150" i="62"/>
  <c r="Y151" i="62"/>
  <c r="Y158" i="62"/>
  <c r="Y159" i="62"/>
  <c r="Y166" i="62"/>
  <c r="Y167" i="62"/>
  <c r="Y174" i="62"/>
  <c r="Y175" i="62"/>
  <c r="Y182" i="62"/>
  <c r="Y183" i="62"/>
  <c r="Y56" i="62"/>
  <c r="Y66" i="62"/>
  <c r="Y114" i="62"/>
  <c r="Y122" i="62"/>
  <c r="Y130" i="62"/>
  <c r="Y138" i="62"/>
  <c r="Y146" i="62"/>
  <c r="Y154" i="62"/>
  <c r="Y162" i="62"/>
  <c r="Y170" i="62"/>
  <c r="Y178" i="62"/>
  <c r="Y186" i="62"/>
  <c r="Z68" i="63"/>
  <c r="Y68" i="63"/>
  <c r="Z84" i="63"/>
  <c r="Y84" i="63"/>
  <c r="Z100" i="63"/>
  <c r="Y100" i="63"/>
  <c r="Z149" i="63"/>
  <c r="Y149" i="63"/>
  <c r="Y40" i="63"/>
  <c r="Y48" i="63"/>
  <c r="Y52" i="63"/>
  <c r="Z62" i="63"/>
  <c r="Y62" i="63"/>
  <c r="Z78" i="63"/>
  <c r="Y78" i="63"/>
  <c r="Z94" i="63"/>
  <c r="Y94" i="63"/>
  <c r="Y179" i="63"/>
  <c r="Y187" i="63"/>
  <c r="Y8" i="63"/>
  <c r="Y10" i="63"/>
  <c r="Y12" i="63"/>
  <c r="Z14" i="63"/>
  <c r="Y16" i="63"/>
  <c r="Y18" i="63"/>
  <c r="Y20" i="63"/>
  <c r="Y22" i="63"/>
  <c r="Y24" i="63"/>
  <c r="Y26" i="63"/>
  <c r="Y28" i="63"/>
  <c r="Y30" i="63"/>
  <c r="Y32" i="63"/>
  <c r="Y34" i="63"/>
  <c r="Z64" i="63"/>
  <c r="Y64" i="63"/>
  <c r="Z72" i="63"/>
  <c r="Y72" i="63"/>
  <c r="Z80" i="63"/>
  <c r="Y80" i="63"/>
  <c r="Z88" i="63"/>
  <c r="Y88" i="63"/>
  <c r="Z96" i="63"/>
  <c r="Y96" i="63"/>
  <c r="Z104" i="63"/>
  <c r="Y104" i="63"/>
  <c r="Y123" i="63"/>
  <c r="Z133" i="63"/>
  <c r="Y133" i="63"/>
  <c r="Y155" i="63"/>
  <c r="Z165" i="63"/>
  <c r="Y165" i="63"/>
  <c r="Z60" i="63"/>
  <c r="Y60" i="63"/>
  <c r="Z76" i="63"/>
  <c r="Y76" i="63"/>
  <c r="Z92" i="63"/>
  <c r="Y92" i="63"/>
  <c r="Y108" i="63"/>
  <c r="Z108" i="63"/>
  <c r="Z117" i="63"/>
  <c r="Y117" i="63"/>
  <c r="Z181" i="63"/>
  <c r="Y181" i="63"/>
  <c r="Z189" i="63"/>
  <c r="Y189" i="63"/>
  <c r="M192" i="63"/>
  <c r="Y36" i="63"/>
  <c r="Y44" i="63"/>
  <c r="Y56" i="63"/>
  <c r="Z70" i="63"/>
  <c r="Y70" i="63"/>
  <c r="Z86" i="63"/>
  <c r="Y86" i="63"/>
  <c r="Z102" i="63"/>
  <c r="Y102" i="63"/>
  <c r="Y115" i="63"/>
  <c r="Z125" i="63"/>
  <c r="Y125" i="63"/>
  <c r="Y147" i="63"/>
  <c r="Z157" i="63"/>
  <c r="Y157" i="63"/>
  <c r="Z6" i="63"/>
  <c r="Y38" i="63"/>
  <c r="Y42" i="63"/>
  <c r="Y46" i="63"/>
  <c r="Z66" i="63"/>
  <c r="Y66" i="63"/>
  <c r="Z74" i="63"/>
  <c r="Y74" i="63"/>
  <c r="Z82" i="63"/>
  <c r="Y82" i="63"/>
  <c r="Z90" i="63"/>
  <c r="Y90" i="63"/>
  <c r="Z98" i="63"/>
  <c r="Y98" i="63"/>
  <c r="Z106" i="63"/>
  <c r="Y106" i="63"/>
  <c r="Z109" i="63"/>
  <c r="Y109" i="63"/>
  <c r="Y131" i="63"/>
  <c r="Z141" i="63"/>
  <c r="Y141" i="63"/>
  <c r="Y163" i="63"/>
  <c r="Z173" i="63"/>
  <c r="Y173" i="63"/>
  <c r="Y183" i="63"/>
  <c r="Y12" i="62"/>
  <c r="Y8" i="62"/>
  <c r="Z8" i="62"/>
  <c r="Y7" i="62"/>
  <c r="Z7" i="62"/>
  <c r="Z78" i="62"/>
  <c r="Y78" i="62"/>
  <c r="Z86" i="62"/>
  <c r="Y86" i="62"/>
  <c r="Z94" i="62"/>
  <c r="Y94" i="62"/>
  <c r="AA192" i="62"/>
  <c r="Y9" i="62"/>
  <c r="Y10" i="62"/>
  <c r="Y11" i="62"/>
  <c r="Z13" i="62"/>
  <c r="Y17" i="62"/>
  <c r="Y21" i="62"/>
  <c r="Y25" i="62"/>
  <c r="Y29" i="62"/>
  <c r="Y31" i="62"/>
  <c r="Y33" i="62"/>
  <c r="Y35" i="62"/>
  <c r="Y37" i="62"/>
  <c r="Y39" i="62"/>
  <c r="Y41" i="62"/>
  <c r="Y43" i="62"/>
  <c r="Y45" i="62"/>
  <c r="Z72" i="62"/>
  <c r="Y72" i="62"/>
  <c r="Z80" i="62"/>
  <c r="Y80" i="62"/>
  <c r="Z88" i="62"/>
  <c r="Y88" i="62"/>
  <c r="Z96" i="62"/>
  <c r="Y96" i="62"/>
  <c r="Z104" i="62"/>
  <c r="Y104" i="62"/>
  <c r="Z70" i="62"/>
  <c r="Y70" i="62"/>
  <c r="Z102" i="62"/>
  <c r="Y102" i="62"/>
  <c r="Y15" i="62"/>
  <c r="Y19" i="62"/>
  <c r="Y23" i="62"/>
  <c r="Y27" i="62"/>
  <c r="M192" i="62"/>
  <c r="Y46" i="62"/>
  <c r="Y50" i="62"/>
  <c r="Y54" i="62"/>
  <c r="Y58" i="62"/>
  <c r="Z74" i="62"/>
  <c r="Y74" i="62"/>
  <c r="Z82" i="62"/>
  <c r="Y82" i="62"/>
  <c r="Z90" i="62"/>
  <c r="Y90" i="62"/>
  <c r="Z98" i="62"/>
  <c r="Y98" i="62"/>
  <c r="Z106" i="62"/>
  <c r="Y106" i="62"/>
  <c r="Z68" i="62"/>
  <c r="Y68" i="62"/>
  <c r="Z76" i="62"/>
  <c r="Y76" i="62"/>
  <c r="Z84" i="62"/>
  <c r="Y84" i="62"/>
  <c r="Z92" i="62"/>
  <c r="Y92" i="62"/>
  <c r="Z100" i="62"/>
  <c r="Y100" i="62"/>
  <c r="Y190" i="62"/>
  <c r="J11" i="61"/>
  <c r="K11" i="61"/>
  <c r="K10" i="61"/>
  <c r="J10" i="61"/>
  <c r="J8" i="61"/>
  <c r="K8" i="61"/>
  <c r="K7" i="61"/>
  <c r="J7" i="61"/>
  <c r="M14" i="60"/>
  <c r="Z14" i="60" s="1"/>
  <c r="J15" i="60"/>
  <c r="K15" i="60"/>
  <c r="AA191" i="61"/>
  <c r="M191" i="61"/>
  <c r="Z191" i="61" s="1"/>
  <c r="L191" i="61"/>
  <c r="AA190" i="61"/>
  <c r="Z190" i="61"/>
  <c r="Y190" i="61"/>
  <c r="M190" i="61"/>
  <c r="L190" i="61"/>
  <c r="AA189" i="61"/>
  <c r="M189" i="61"/>
  <c r="Z189" i="61" s="1"/>
  <c r="L189" i="61"/>
  <c r="AA188" i="61"/>
  <c r="Z188" i="61"/>
  <c r="Y188" i="61"/>
  <c r="M188" i="61"/>
  <c r="L188" i="61"/>
  <c r="AA187" i="61"/>
  <c r="Y187" i="61"/>
  <c r="M187" i="61"/>
  <c r="Z187" i="61" s="1"/>
  <c r="L187" i="61"/>
  <c r="AA186" i="61"/>
  <c r="Z186" i="61"/>
  <c r="M186" i="61"/>
  <c r="Y186" i="61" s="1"/>
  <c r="L186" i="61"/>
  <c r="AA185" i="61"/>
  <c r="M185" i="61"/>
  <c r="Z185" i="61" s="1"/>
  <c r="L185" i="61"/>
  <c r="AA184" i="61"/>
  <c r="Z184" i="61"/>
  <c r="M184" i="61"/>
  <c r="Y184" i="61" s="1"/>
  <c r="L184" i="61"/>
  <c r="AA183" i="61"/>
  <c r="M183" i="61"/>
  <c r="Z183" i="61" s="1"/>
  <c r="L183" i="61"/>
  <c r="AA182" i="61"/>
  <c r="M182" i="61"/>
  <c r="Y182" i="61" s="1"/>
  <c r="L182" i="61"/>
  <c r="AA181" i="61"/>
  <c r="M181" i="61"/>
  <c r="Z181" i="61" s="1"/>
  <c r="L181" i="61"/>
  <c r="AA180" i="61"/>
  <c r="M180" i="61"/>
  <c r="Y180" i="61" s="1"/>
  <c r="L180" i="61"/>
  <c r="AA179" i="61"/>
  <c r="M179" i="61"/>
  <c r="Z179" i="61" s="1"/>
  <c r="L179" i="61"/>
  <c r="AA178" i="61"/>
  <c r="Y178" i="61"/>
  <c r="M178" i="61"/>
  <c r="Z178" i="61" s="1"/>
  <c r="L178" i="61"/>
  <c r="AA177" i="61"/>
  <c r="M177" i="61"/>
  <c r="Z177" i="61" s="1"/>
  <c r="L177" i="61"/>
  <c r="AA176" i="61"/>
  <c r="Y176" i="61"/>
  <c r="M176" i="61"/>
  <c r="Z176" i="61" s="1"/>
  <c r="L176" i="61"/>
  <c r="AA175" i="61"/>
  <c r="Y175" i="61"/>
  <c r="M175" i="61"/>
  <c r="Z175" i="61" s="1"/>
  <c r="L175" i="61"/>
  <c r="AA174" i="61"/>
  <c r="Z174" i="61"/>
  <c r="Y174" i="61"/>
  <c r="M174" i="61"/>
  <c r="L174" i="61"/>
  <c r="AA173" i="61"/>
  <c r="M173" i="61"/>
  <c r="Z173" i="61" s="1"/>
  <c r="L173" i="61"/>
  <c r="AA172" i="61"/>
  <c r="Z172" i="61"/>
  <c r="Y172" i="61"/>
  <c r="M172" i="61"/>
  <c r="L172" i="61"/>
  <c r="AA171" i="61"/>
  <c r="Y171" i="61"/>
  <c r="M171" i="61"/>
  <c r="Z171" i="61" s="1"/>
  <c r="L171" i="61"/>
  <c r="AA170" i="61"/>
  <c r="Z170" i="61"/>
  <c r="Y170" i="61"/>
  <c r="M170" i="61"/>
  <c r="L170" i="61"/>
  <c r="AA169" i="61"/>
  <c r="M169" i="61"/>
  <c r="Z169" i="61" s="1"/>
  <c r="L169" i="61"/>
  <c r="AA168" i="61"/>
  <c r="Z168" i="61"/>
  <c r="M168" i="61"/>
  <c r="Y168" i="61" s="1"/>
  <c r="L168" i="61"/>
  <c r="AA167" i="61"/>
  <c r="M167" i="61"/>
  <c r="Z167" i="61" s="1"/>
  <c r="L167" i="61"/>
  <c r="AA166" i="61"/>
  <c r="M166" i="61"/>
  <c r="Y166" i="61" s="1"/>
  <c r="L166" i="61"/>
  <c r="AA165" i="61"/>
  <c r="M165" i="61"/>
  <c r="Z165" i="61" s="1"/>
  <c r="L165" i="61"/>
  <c r="AA164" i="61"/>
  <c r="M164" i="61"/>
  <c r="Y164" i="61" s="1"/>
  <c r="L164" i="61"/>
  <c r="AA163" i="61"/>
  <c r="M163" i="61"/>
  <c r="Z163" i="61" s="1"/>
  <c r="L163" i="61"/>
  <c r="AA162" i="61"/>
  <c r="Y162" i="61"/>
  <c r="M162" i="61"/>
  <c r="Z162" i="61" s="1"/>
  <c r="L162" i="61"/>
  <c r="AA161" i="61"/>
  <c r="M161" i="61"/>
  <c r="Z161" i="61" s="1"/>
  <c r="L161" i="61"/>
  <c r="AA160" i="61"/>
  <c r="Y160" i="61"/>
  <c r="M160" i="61"/>
  <c r="Z160" i="61" s="1"/>
  <c r="L160" i="61"/>
  <c r="AA159" i="61"/>
  <c r="Y159" i="61"/>
  <c r="M159" i="61"/>
  <c r="Z159" i="61" s="1"/>
  <c r="L159" i="61"/>
  <c r="AA158" i="61"/>
  <c r="Z158" i="61"/>
  <c r="Y158" i="61"/>
  <c r="M158" i="61"/>
  <c r="L158" i="61"/>
  <c r="AA157" i="61"/>
  <c r="M157" i="61"/>
  <c r="Z157" i="61" s="1"/>
  <c r="L157" i="61"/>
  <c r="AA156" i="61"/>
  <c r="Z156" i="61"/>
  <c r="Y156" i="61"/>
  <c r="M156" i="61"/>
  <c r="L156" i="61"/>
  <c r="AA155" i="61"/>
  <c r="Y155" i="61"/>
  <c r="M155" i="61"/>
  <c r="Z155" i="61" s="1"/>
  <c r="L155" i="61"/>
  <c r="AA154" i="61"/>
  <c r="Z154" i="61"/>
  <c r="Y154" i="61"/>
  <c r="M154" i="61"/>
  <c r="L154" i="61"/>
  <c r="AA153" i="61"/>
  <c r="M153" i="61"/>
  <c r="Z153" i="61" s="1"/>
  <c r="L153" i="61"/>
  <c r="AA152" i="61"/>
  <c r="Z152" i="61"/>
  <c r="Y152" i="61"/>
  <c r="M152" i="61"/>
  <c r="L152" i="61"/>
  <c r="AA151" i="61"/>
  <c r="Y151" i="61"/>
  <c r="M151" i="61"/>
  <c r="Z151" i="61" s="1"/>
  <c r="L151" i="61"/>
  <c r="AA150" i="61"/>
  <c r="M150" i="61"/>
  <c r="Y150" i="61" s="1"/>
  <c r="L150" i="61"/>
  <c r="AA149" i="61"/>
  <c r="M149" i="61"/>
  <c r="Z149" i="61" s="1"/>
  <c r="L149" i="61"/>
  <c r="AA148" i="61"/>
  <c r="M148" i="61"/>
  <c r="Y148" i="61" s="1"/>
  <c r="L148" i="61"/>
  <c r="AA147" i="61"/>
  <c r="M147" i="61"/>
  <c r="Z147" i="61" s="1"/>
  <c r="L147" i="61"/>
  <c r="AA146" i="61"/>
  <c r="Y146" i="61"/>
  <c r="M146" i="61"/>
  <c r="Z146" i="61" s="1"/>
  <c r="L146" i="61"/>
  <c r="AA145" i="61"/>
  <c r="M145" i="61"/>
  <c r="Z145" i="61" s="1"/>
  <c r="L145" i="61"/>
  <c r="AA144" i="61"/>
  <c r="Y144" i="61"/>
  <c r="M144" i="61"/>
  <c r="Z144" i="61" s="1"/>
  <c r="L144" i="61"/>
  <c r="AA143" i="61"/>
  <c r="Y143" i="61"/>
  <c r="M143" i="61"/>
  <c r="Z143" i="61" s="1"/>
  <c r="L143" i="61"/>
  <c r="AA142" i="61"/>
  <c r="Z142" i="61"/>
  <c r="Y142" i="61"/>
  <c r="M142" i="61"/>
  <c r="L142" i="61"/>
  <c r="AA141" i="61"/>
  <c r="M141" i="61"/>
  <c r="Z141" i="61" s="1"/>
  <c r="L141" i="61"/>
  <c r="AA140" i="61"/>
  <c r="Z140" i="61"/>
  <c r="Y140" i="61"/>
  <c r="M140" i="61"/>
  <c r="L140" i="61"/>
  <c r="AA139" i="61"/>
  <c r="Y139" i="61"/>
  <c r="M139" i="61"/>
  <c r="Z139" i="61" s="1"/>
  <c r="L139" i="61"/>
  <c r="AA138" i="61"/>
  <c r="Z138" i="61"/>
  <c r="Y138" i="61"/>
  <c r="M138" i="61"/>
  <c r="L138" i="61"/>
  <c r="AA137" i="61"/>
  <c r="M137" i="61"/>
  <c r="Z137" i="61" s="1"/>
  <c r="L137" i="61"/>
  <c r="AA136" i="61"/>
  <c r="Z136" i="61"/>
  <c r="Y136" i="61"/>
  <c r="M136" i="61"/>
  <c r="L136" i="61"/>
  <c r="AA135" i="61"/>
  <c r="Y135" i="61"/>
  <c r="M135" i="61"/>
  <c r="Z135" i="61" s="1"/>
  <c r="L135" i="61"/>
  <c r="AA134" i="61"/>
  <c r="M134" i="61"/>
  <c r="Y134" i="61" s="1"/>
  <c r="L134" i="61"/>
  <c r="AA133" i="61"/>
  <c r="M133" i="61"/>
  <c r="Z133" i="61" s="1"/>
  <c r="L133" i="61"/>
  <c r="AA132" i="61"/>
  <c r="M132" i="61"/>
  <c r="Y132" i="61" s="1"/>
  <c r="L132" i="61"/>
  <c r="AA131" i="61"/>
  <c r="M131" i="61"/>
  <c r="Z131" i="61" s="1"/>
  <c r="L131" i="61"/>
  <c r="AA130" i="61"/>
  <c r="Y130" i="61"/>
  <c r="M130" i="61"/>
  <c r="Z130" i="61" s="1"/>
  <c r="L130" i="61"/>
  <c r="AA129" i="61"/>
  <c r="M129" i="61"/>
  <c r="Z129" i="61" s="1"/>
  <c r="L129" i="61"/>
  <c r="AA128" i="61"/>
  <c r="Y128" i="61"/>
  <c r="M128" i="61"/>
  <c r="Z128" i="61" s="1"/>
  <c r="L128" i="61"/>
  <c r="AA127" i="61"/>
  <c r="Y127" i="61"/>
  <c r="M127" i="61"/>
  <c r="Z127" i="61" s="1"/>
  <c r="L127" i="61"/>
  <c r="AA126" i="61"/>
  <c r="Z126" i="61"/>
  <c r="Y126" i="61"/>
  <c r="M126" i="61"/>
  <c r="L126" i="61"/>
  <c r="AA125" i="61"/>
  <c r="M125" i="61"/>
  <c r="Z125" i="61" s="1"/>
  <c r="L125" i="61"/>
  <c r="AA124" i="61"/>
  <c r="Z124" i="61"/>
  <c r="Y124" i="61"/>
  <c r="M124" i="61"/>
  <c r="L124" i="61"/>
  <c r="AA123" i="61"/>
  <c r="Y123" i="61"/>
  <c r="M123" i="61"/>
  <c r="Z123" i="61" s="1"/>
  <c r="L123" i="61"/>
  <c r="AA122" i="61"/>
  <c r="Z122" i="61"/>
  <c r="Y122" i="61"/>
  <c r="M122" i="61"/>
  <c r="L122" i="61"/>
  <c r="AA121" i="61"/>
  <c r="M121" i="61"/>
  <c r="Z121" i="61" s="1"/>
  <c r="L121" i="61"/>
  <c r="AA120" i="61"/>
  <c r="Z120" i="61"/>
  <c r="Y120" i="61"/>
  <c r="M120" i="61"/>
  <c r="L120" i="61"/>
  <c r="AA119" i="61"/>
  <c r="M119" i="61"/>
  <c r="Z119" i="61" s="1"/>
  <c r="L119" i="61"/>
  <c r="AA118" i="61"/>
  <c r="M118" i="61"/>
  <c r="Y118" i="61" s="1"/>
  <c r="L118" i="61"/>
  <c r="AA117" i="61"/>
  <c r="M117" i="61"/>
  <c r="Z117" i="61" s="1"/>
  <c r="L117" i="61"/>
  <c r="AA116" i="61"/>
  <c r="M116" i="61"/>
  <c r="Y116" i="61" s="1"/>
  <c r="L116" i="61"/>
  <c r="AA115" i="61"/>
  <c r="M115" i="61"/>
  <c r="Z115" i="61" s="1"/>
  <c r="L115" i="61"/>
  <c r="AA114" i="61"/>
  <c r="Y114" i="61"/>
  <c r="M114" i="61"/>
  <c r="Z114" i="61" s="1"/>
  <c r="L114" i="61"/>
  <c r="AA113" i="61"/>
  <c r="M113" i="61"/>
  <c r="Z113" i="61" s="1"/>
  <c r="L113" i="61"/>
  <c r="AA112" i="61"/>
  <c r="Y112" i="61"/>
  <c r="M112" i="61"/>
  <c r="Z112" i="61" s="1"/>
  <c r="L112" i="61"/>
  <c r="AA111" i="61"/>
  <c r="Y111" i="61"/>
  <c r="M111" i="61"/>
  <c r="Z111" i="61" s="1"/>
  <c r="L111" i="61"/>
  <c r="AA110" i="61"/>
  <c r="Z110" i="61"/>
  <c r="Y110" i="61"/>
  <c r="M110" i="61"/>
  <c r="L110" i="61"/>
  <c r="AA109" i="61"/>
  <c r="M109" i="61"/>
  <c r="Z109" i="61" s="1"/>
  <c r="L109" i="61"/>
  <c r="AA108" i="61"/>
  <c r="M108" i="61"/>
  <c r="L108" i="61"/>
  <c r="AA107" i="61"/>
  <c r="M107" i="61"/>
  <c r="Z107" i="61" s="1"/>
  <c r="L107" i="61"/>
  <c r="AA106" i="61"/>
  <c r="M106" i="61"/>
  <c r="L106" i="61"/>
  <c r="AA105" i="61"/>
  <c r="M105" i="61"/>
  <c r="Z105" i="61" s="1"/>
  <c r="L105" i="61"/>
  <c r="AA104" i="61"/>
  <c r="M104" i="61"/>
  <c r="L104" i="61"/>
  <c r="AA103" i="61"/>
  <c r="M103" i="61"/>
  <c r="Z103" i="61" s="1"/>
  <c r="L103" i="61"/>
  <c r="AA102" i="61"/>
  <c r="M102" i="61"/>
  <c r="L102" i="61"/>
  <c r="AA101" i="61"/>
  <c r="M101" i="61"/>
  <c r="Z101" i="61" s="1"/>
  <c r="L101" i="61"/>
  <c r="AA100" i="61"/>
  <c r="M100" i="61"/>
  <c r="L100" i="61"/>
  <c r="AA99" i="61"/>
  <c r="M99" i="61"/>
  <c r="Z99" i="61" s="1"/>
  <c r="L99" i="61"/>
  <c r="AA98" i="61"/>
  <c r="M98" i="61"/>
  <c r="L98" i="61"/>
  <c r="AA97" i="61"/>
  <c r="M97" i="61"/>
  <c r="Z97" i="61" s="1"/>
  <c r="L97" i="61"/>
  <c r="AA96" i="61"/>
  <c r="M96" i="61"/>
  <c r="L96" i="61"/>
  <c r="AA95" i="61"/>
  <c r="M95" i="61"/>
  <c r="Z95" i="61" s="1"/>
  <c r="L95" i="61"/>
  <c r="AA94" i="61"/>
  <c r="M94" i="61"/>
  <c r="L94" i="61"/>
  <c r="AA93" i="61"/>
  <c r="M93" i="61"/>
  <c r="Z93" i="61" s="1"/>
  <c r="L93" i="61"/>
  <c r="AA92" i="61"/>
  <c r="M92" i="61"/>
  <c r="L92" i="61"/>
  <c r="AA91" i="61"/>
  <c r="M91" i="61"/>
  <c r="Z91" i="61" s="1"/>
  <c r="L91" i="61"/>
  <c r="AA90" i="61"/>
  <c r="M90" i="61"/>
  <c r="L90" i="61"/>
  <c r="AA89" i="61"/>
  <c r="M89" i="61"/>
  <c r="Z89" i="61" s="1"/>
  <c r="L89" i="61"/>
  <c r="AA88" i="61"/>
  <c r="M88" i="61"/>
  <c r="L88" i="61"/>
  <c r="AA87" i="61"/>
  <c r="M87" i="61"/>
  <c r="Z87" i="61" s="1"/>
  <c r="L87" i="61"/>
  <c r="AA86" i="61"/>
  <c r="M86" i="61"/>
  <c r="L86" i="61"/>
  <c r="AA85" i="61"/>
  <c r="M85" i="61"/>
  <c r="Z85" i="61" s="1"/>
  <c r="L85" i="61"/>
  <c r="AA84" i="61"/>
  <c r="M84" i="61"/>
  <c r="L84" i="61"/>
  <c r="AA83" i="61"/>
  <c r="M83" i="61"/>
  <c r="Z83" i="61" s="1"/>
  <c r="L83" i="61"/>
  <c r="AA82" i="61"/>
  <c r="M82" i="61"/>
  <c r="L82" i="61"/>
  <c r="AA81" i="61"/>
  <c r="M81" i="61"/>
  <c r="Z81" i="61" s="1"/>
  <c r="L81" i="61"/>
  <c r="AA80" i="61"/>
  <c r="M80" i="61"/>
  <c r="L80" i="61"/>
  <c r="AA79" i="61"/>
  <c r="M79" i="61"/>
  <c r="Z79" i="61" s="1"/>
  <c r="L79" i="61"/>
  <c r="AA78" i="61"/>
  <c r="M78" i="61"/>
  <c r="L78" i="61"/>
  <c r="AA77" i="61"/>
  <c r="M77" i="61"/>
  <c r="Z77" i="61" s="1"/>
  <c r="L77" i="61"/>
  <c r="AA76" i="61"/>
  <c r="M76" i="61"/>
  <c r="L76" i="61"/>
  <c r="AA75" i="61"/>
  <c r="M75" i="61"/>
  <c r="Z75" i="61" s="1"/>
  <c r="L75" i="61"/>
  <c r="AA74" i="61"/>
  <c r="M74" i="61"/>
  <c r="L74" i="61"/>
  <c r="AA73" i="61"/>
  <c r="M73" i="61"/>
  <c r="Z73" i="61" s="1"/>
  <c r="L73" i="61"/>
  <c r="AA72" i="61"/>
  <c r="M72" i="61"/>
  <c r="L72" i="61"/>
  <c r="AA71" i="61"/>
  <c r="M71" i="61"/>
  <c r="Z71" i="61" s="1"/>
  <c r="L71" i="61"/>
  <c r="AA70" i="61"/>
  <c r="M70" i="61"/>
  <c r="L70" i="61"/>
  <c r="AA69" i="61"/>
  <c r="M69" i="61"/>
  <c r="Z69" i="61" s="1"/>
  <c r="L69" i="61"/>
  <c r="AA68" i="61"/>
  <c r="M68" i="61"/>
  <c r="L68" i="61"/>
  <c r="AA67" i="61"/>
  <c r="M67" i="61"/>
  <c r="Z67" i="61" s="1"/>
  <c r="L67" i="61"/>
  <c r="AA66" i="61"/>
  <c r="M66" i="61"/>
  <c r="L66" i="61"/>
  <c r="AA65" i="61"/>
  <c r="M65" i="61"/>
  <c r="Z65" i="61" s="1"/>
  <c r="L65" i="61"/>
  <c r="AA64" i="61"/>
  <c r="M64" i="61"/>
  <c r="L64" i="61"/>
  <c r="AA63" i="61"/>
  <c r="M63" i="61"/>
  <c r="Z63" i="61" s="1"/>
  <c r="L63" i="61"/>
  <c r="AA62" i="61"/>
  <c r="M62" i="61"/>
  <c r="L62" i="61"/>
  <c r="AA61" i="61"/>
  <c r="M61" i="61"/>
  <c r="Z61" i="61" s="1"/>
  <c r="L61" i="61"/>
  <c r="AA60" i="61"/>
  <c r="M60" i="61"/>
  <c r="L60" i="61"/>
  <c r="AA59" i="61"/>
  <c r="M59" i="61"/>
  <c r="Z59" i="61" s="1"/>
  <c r="L59" i="61"/>
  <c r="AA58" i="61"/>
  <c r="M58" i="61"/>
  <c r="L58" i="61"/>
  <c r="AA57" i="61"/>
  <c r="M57" i="61"/>
  <c r="Z57" i="61" s="1"/>
  <c r="L57" i="61"/>
  <c r="AA56" i="61"/>
  <c r="M56" i="61"/>
  <c r="L56" i="61"/>
  <c r="AA55" i="61"/>
  <c r="M55" i="61"/>
  <c r="Z55" i="61" s="1"/>
  <c r="L55" i="61"/>
  <c r="AA54" i="61"/>
  <c r="M54" i="61"/>
  <c r="L54" i="61"/>
  <c r="AA53" i="61"/>
  <c r="M53" i="61"/>
  <c r="Z53" i="61" s="1"/>
  <c r="L53" i="61"/>
  <c r="AA52" i="61"/>
  <c r="M52" i="61"/>
  <c r="L52" i="61"/>
  <c r="AA51" i="61"/>
  <c r="M51" i="61"/>
  <c r="Z51" i="61" s="1"/>
  <c r="L51" i="61"/>
  <c r="AA50" i="61"/>
  <c r="M50" i="61"/>
  <c r="L50" i="61"/>
  <c r="AA49" i="61"/>
  <c r="M49" i="61"/>
  <c r="Z49" i="61" s="1"/>
  <c r="L49" i="61"/>
  <c r="AA48" i="61"/>
  <c r="M48" i="61"/>
  <c r="L48" i="61"/>
  <c r="AA47" i="61"/>
  <c r="M47" i="61"/>
  <c r="Z47" i="61" s="1"/>
  <c r="L47" i="61"/>
  <c r="AA46" i="61"/>
  <c r="M46" i="61"/>
  <c r="L46" i="61"/>
  <c r="AA45" i="61"/>
  <c r="M45" i="61"/>
  <c r="Z45" i="61" s="1"/>
  <c r="L45" i="61"/>
  <c r="AA44" i="61"/>
  <c r="M44" i="61"/>
  <c r="L44" i="61"/>
  <c r="AA43" i="61"/>
  <c r="M43" i="61"/>
  <c r="Z43" i="61" s="1"/>
  <c r="L43" i="61"/>
  <c r="AA42" i="61"/>
  <c r="M42" i="61"/>
  <c r="L42" i="61"/>
  <c r="AA41" i="61"/>
  <c r="M41" i="61"/>
  <c r="Z41" i="61" s="1"/>
  <c r="L41" i="61"/>
  <c r="AA40" i="61"/>
  <c r="M40" i="61"/>
  <c r="L40" i="61"/>
  <c r="AA39" i="61"/>
  <c r="M39" i="61"/>
  <c r="Z39" i="61" s="1"/>
  <c r="L39" i="61"/>
  <c r="AA38" i="61"/>
  <c r="M38" i="61"/>
  <c r="L38" i="61"/>
  <c r="AA37" i="61"/>
  <c r="M37" i="61"/>
  <c r="Z37" i="61" s="1"/>
  <c r="L37" i="61"/>
  <c r="AA36" i="61"/>
  <c r="M36" i="61"/>
  <c r="L36" i="61"/>
  <c r="AA35" i="61"/>
  <c r="M35" i="61"/>
  <c r="Z35" i="61" s="1"/>
  <c r="L35" i="61"/>
  <c r="AA34" i="61"/>
  <c r="M34" i="61"/>
  <c r="L34" i="61"/>
  <c r="AA33" i="61"/>
  <c r="M33" i="61"/>
  <c r="Z33" i="61" s="1"/>
  <c r="L33" i="61"/>
  <c r="AA32" i="61"/>
  <c r="M32" i="61"/>
  <c r="L32" i="61"/>
  <c r="AA31" i="61"/>
  <c r="M31" i="61"/>
  <c r="Z31" i="61" s="1"/>
  <c r="L31" i="61"/>
  <c r="AA30" i="61"/>
  <c r="M30" i="61"/>
  <c r="L30" i="61"/>
  <c r="AA29" i="61"/>
  <c r="M29" i="61"/>
  <c r="Z29" i="61" s="1"/>
  <c r="L29" i="61"/>
  <c r="AA28" i="61"/>
  <c r="M28" i="61"/>
  <c r="L28" i="61"/>
  <c r="AA27" i="61"/>
  <c r="M27" i="61"/>
  <c r="Z27" i="61" s="1"/>
  <c r="L27" i="61"/>
  <c r="AA26" i="61"/>
  <c r="M26" i="61"/>
  <c r="L26" i="61"/>
  <c r="AA25" i="61"/>
  <c r="M25" i="61"/>
  <c r="Z25" i="61" s="1"/>
  <c r="L25" i="61"/>
  <c r="AA24" i="61"/>
  <c r="M24" i="61"/>
  <c r="L24" i="61"/>
  <c r="AA23" i="61"/>
  <c r="M23" i="61"/>
  <c r="Z23" i="61" s="1"/>
  <c r="L23" i="61"/>
  <c r="AA22" i="61"/>
  <c r="M22" i="61"/>
  <c r="L22" i="61"/>
  <c r="AA21" i="61"/>
  <c r="M21" i="61"/>
  <c r="Z21" i="61" s="1"/>
  <c r="L21" i="61"/>
  <c r="AA20" i="61"/>
  <c r="M20" i="61"/>
  <c r="L20" i="61"/>
  <c r="AA19" i="61"/>
  <c r="M19" i="61"/>
  <c r="Z19" i="61" s="1"/>
  <c r="L19" i="61"/>
  <c r="AA18" i="61"/>
  <c r="M18" i="61"/>
  <c r="L18" i="61"/>
  <c r="AA17" i="61"/>
  <c r="M17" i="61"/>
  <c r="Z17" i="61" s="1"/>
  <c r="L17" i="61"/>
  <c r="AA16" i="61"/>
  <c r="M16" i="61"/>
  <c r="Z16" i="61" s="1"/>
  <c r="L16" i="61"/>
  <c r="AA15" i="61"/>
  <c r="M15" i="61"/>
  <c r="Y15" i="61" s="1"/>
  <c r="L15" i="61"/>
  <c r="AA14" i="61"/>
  <c r="M14" i="61"/>
  <c r="Y14" i="61" s="1"/>
  <c r="L14" i="61"/>
  <c r="AA13" i="61"/>
  <c r="S13" i="61"/>
  <c r="L13" i="61"/>
  <c r="M13" i="61"/>
  <c r="AA12" i="61"/>
  <c r="L12" i="61"/>
  <c r="M12" i="61"/>
  <c r="Z12" i="61" s="1"/>
  <c r="AA11" i="61"/>
  <c r="M11" i="61"/>
  <c r="Z11" i="61" s="1"/>
  <c r="L11" i="61"/>
  <c r="AA10" i="61"/>
  <c r="L10" i="61"/>
  <c r="AA9" i="61"/>
  <c r="L9" i="61"/>
  <c r="AA8" i="61"/>
  <c r="L8" i="61"/>
  <c r="AA7" i="61"/>
  <c r="M7" i="61"/>
  <c r="Z7" i="61" s="1"/>
  <c r="L7" i="61"/>
  <c r="B7" i="61"/>
  <c r="B8" i="61" s="1"/>
  <c r="B9" i="61" s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4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B103" i="61" s="1"/>
  <c r="B104" i="61" s="1"/>
  <c r="B105" i="61" s="1"/>
  <c r="B106" i="61" s="1"/>
  <c r="B107" i="61" s="1"/>
  <c r="B108" i="61" s="1"/>
  <c r="B109" i="61" s="1"/>
  <c r="B110" i="61" s="1"/>
  <c r="B111" i="61" s="1"/>
  <c r="B112" i="61" s="1"/>
  <c r="B113" i="61" s="1"/>
  <c r="B114" i="61" s="1"/>
  <c r="B115" i="61" s="1"/>
  <c r="B116" i="61" s="1"/>
  <c r="B117" i="61" s="1"/>
  <c r="B118" i="61" s="1"/>
  <c r="B119" i="61" s="1"/>
  <c r="B120" i="61" s="1"/>
  <c r="B121" i="61" s="1"/>
  <c r="B122" i="61" s="1"/>
  <c r="B123" i="61" s="1"/>
  <c r="B124" i="61" s="1"/>
  <c r="B125" i="61" s="1"/>
  <c r="B126" i="61" s="1"/>
  <c r="B127" i="61" s="1"/>
  <c r="B128" i="61" s="1"/>
  <c r="B129" i="61" s="1"/>
  <c r="B130" i="61" s="1"/>
  <c r="B131" i="61" s="1"/>
  <c r="B132" i="61" s="1"/>
  <c r="B133" i="61" s="1"/>
  <c r="B134" i="61" s="1"/>
  <c r="B135" i="61" s="1"/>
  <c r="B136" i="61" s="1"/>
  <c r="B137" i="61" s="1"/>
  <c r="B138" i="61" s="1"/>
  <c r="B139" i="61" s="1"/>
  <c r="B140" i="61" s="1"/>
  <c r="B141" i="61" s="1"/>
  <c r="B142" i="61" s="1"/>
  <c r="B143" i="61" s="1"/>
  <c r="B144" i="61" s="1"/>
  <c r="B145" i="61" s="1"/>
  <c r="B146" i="61" s="1"/>
  <c r="B147" i="61" s="1"/>
  <c r="B148" i="61" s="1"/>
  <c r="B149" i="61" s="1"/>
  <c r="B150" i="61" s="1"/>
  <c r="B151" i="61" s="1"/>
  <c r="B152" i="61" s="1"/>
  <c r="B153" i="61" s="1"/>
  <c r="B154" i="61" s="1"/>
  <c r="B155" i="61" s="1"/>
  <c r="B156" i="61" s="1"/>
  <c r="B157" i="61" s="1"/>
  <c r="B158" i="61" s="1"/>
  <c r="B159" i="61" s="1"/>
  <c r="B160" i="61" s="1"/>
  <c r="B161" i="61" s="1"/>
  <c r="B162" i="61" s="1"/>
  <c r="B163" i="61" s="1"/>
  <c r="B164" i="61" s="1"/>
  <c r="B165" i="61" s="1"/>
  <c r="B166" i="61" s="1"/>
  <c r="B167" i="61" s="1"/>
  <c r="B168" i="61" s="1"/>
  <c r="B169" i="61" s="1"/>
  <c r="B170" i="61" s="1"/>
  <c r="B171" i="61" s="1"/>
  <c r="B172" i="61" s="1"/>
  <c r="B173" i="61" s="1"/>
  <c r="B174" i="61" s="1"/>
  <c r="B175" i="61" s="1"/>
  <c r="B176" i="61" s="1"/>
  <c r="B177" i="61" s="1"/>
  <c r="B178" i="61" s="1"/>
  <c r="B179" i="61" s="1"/>
  <c r="B180" i="61" s="1"/>
  <c r="B181" i="61" s="1"/>
  <c r="B182" i="61" s="1"/>
  <c r="B183" i="61" s="1"/>
  <c r="B184" i="61" s="1"/>
  <c r="B185" i="61" s="1"/>
  <c r="B186" i="61" s="1"/>
  <c r="B187" i="61" s="1"/>
  <c r="B188" i="61" s="1"/>
  <c r="B189" i="61" s="1"/>
  <c r="B190" i="61" s="1"/>
  <c r="B191" i="61" s="1"/>
  <c r="AA6" i="61"/>
  <c r="L6" i="61"/>
  <c r="M6" i="61"/>
  <c r="J13" i="60"/>
  <c r="K13" i="60"/>
  <c r="K12" i="60"/>
  <c r="J12" i="60"/>
  <c r="J9" i="60"/>
  <c r="K9" i="60"/>
  <c r="J10" i="60"/>
  <c r="K10" i="60"/>
  <c r="K8" i="60"/>
  <c r="J8" i="60"/>
  <c r="K6" i="60"/>
  <c r="J6" i="60"/>
  <c r="J8" i="58"/>
  <c r="K8" i="58"/>
  <c r="Q13" i="60"/>
  <c r="U13" i="60" s="1"/>
  <c r="AA191" i="60"/>
  <c r="M191" i="60"/>
  <c r="Z191" i="60" s="1"/>
  <c r="L191" i="60"/>
  <c r="AA190" i="60"/>
  <c r="M190" i="60"/>
  <c r="Z190" i="60" s="1"/>
  <c r="L190" i="60"/>
  <c r="AA189" i="60"/>
  <c r="M189" i="60"/>
  <c r="Z189" i="60" s="1"/>
  <c r="L189" i="60"/>
  <c r="AA188" i="60"/>
  <c r="M188" i="60"/>
  <c r="Z188" i="60" s="1"/>
  <c r="L188" i="60"/>
  <c r="AA187" i="60"/>
  <c r="M187" i="60"/>
  <c r="Z187" i="60" s="1"/>
  <c r="L187" i="60"/>
  <c r="AA186" i="60"/>
  <c r="M186" i="60"/>
  <c r="Z186" i="60" s="1"/>
  <c r="L186" i="60"/>
  <c r="AA185" i="60"/>
  <c r="M185" i="60"/>
  <c r="Z185" i="60" s="1"/>
  <c r="L185" i="60"/>
  <c r="AA184" i="60"/>
  <c r="M184" i="60"/>
  <c r="Z184" i="60" s="1"/>
  <c r="L184" i="60"/>
  <c r="AA183" i="60"/>
  <c r="M183" i="60"/>
  <c r="Z183" i="60" s="1"/>
  <c r="L183" i="60"/>
  <c r="AA182" i="60"/>
  <c r="M182" i="60"/>
  <c r="Z182" i="60" s="1"/>
  <c r="L182" i="60"/>
  <c r="AA181" i="60"/>
  <c r="M181" i="60"/>
  <c r="Z181" i="60" s="1"/>
  <c r="L181" i="60"/>
  <c r="AA180" i="60"/>
  <c r="M180" i="60"/>
  <c r="Z180" i="60" s="1"/>
  <c r="L180" i="60"/>
  <c r="AA179" i="60"/>
  <c r="M179" i="60"/>
  <c r="Z179" i="60" s="1"/>
  <c r="L179" i="60"/>
  <c r="AA178" i="60"/>
  <c r="M178" i="60"/>
  <c r="Z178" i="60" s="1"/>
  <c r="L178" i="60"/>
  <c r="AA177" i="60"/>
  <c r="M177" i="60"/>
  <c r="Z177" i="60" s="1"/>
  <c r="L177" i="60"/>
  <c r="AA176" i="60"/>
  <c r="M176" i="60"/>
  <c r="Z176" i="60" s="1"/>
  <c r="L176" i="60"/>
  <c r="AA175" i="60"/>
  <c r="M175" i="60"/>
  <c r="Z175" i="60" s="1"/>
  <c r="L175" i="60"/>
  <c r="AA174" i="60"/>
  <c r="M174" i="60"/>
  <c r="Z174" i="60" s="1"/>
  <c r="L174" i="60"/>
  <c r="AA173" i="60"/>
  <c r="M173" i="60"/>
  <c r="Z173" i="60" s="1"/>
  <c r="L173" i="60"/>
  <c r="AA172" i="60"/>
  <c r="M172" i="60"/>
  <c r="Z172" i="60" s="1"/>
  <c r="L172" i="60"/>
  <c r="AA171" i="60"/>
  <c r="M171" i="60"/>
  <c r="Z171" i="60" s="1"/>
  <c r="L171" i="60"/>
  <c r="AA170" i="60"/>
  <c r="M170" i="60"/>
  <c r="Z170" i="60" s="1"/>
  <c r="L170" i="60"/>
  <c r="AA169" i="60"/>
  <c r="M169" i="60"/>
  <c r="Z169" i="60" s="1"/>
  <c r="L169" i="60"/>
  <c r="AA168" i="60"/>
  <c r="M168" i="60"/>
  <c r="Z168" i="60" s="1"/>
  <c r="L168" i="60"/>
  <c r="AA167" i="60"/>
  <c r="M167" i="60"/>
  <c r="Z167" i="60" s="1"/>
  <c r="L167" i="60"/>
  <c r="AA166" i="60"/>
  <c r="M166" i="60"/>
  <c r="Z166" i="60" s="1"/>
  <c r="L166" i="60"/>
  <c r="AA165" i="60"/>
  <c r="M165" i="60"/>
  <c r="Z165" i="60" s="1"/>
  <c r="L165" i="60"/>
  <c r="AA164" i="60"/>
  <c r="M164" i="60"/>
  <c r="Z164" i="60" s="1"/>
  <c r="L164" i="60"/>
  <c r="AA163" i="60"/>
  <c r="M163" i="60"/>
  <c r="Z163" i="60" s="1"/>
  <c r="L163" i="60"/>
  <c r="AA162" i="60"/>
  <c r="M162" i="60"/>
  <c r="Z162" i="60" s="1"/>
  <c r="L162" i="60"/>
  <c r="AA161" i="60"/>
  <c r="M161" i="60"/>
  <c r="Z161" i="60" s="1"/>
  <c r="L161" i="60"/>
  <c r="AA160" i="60"/>
  <c r="M160" i="60"/>
  <c r="Z160" i="60" s="1"/>
  <c r="L160" i="60"/>
  <c r="AA159" i="60"/>
  <c r="M159" i="60"/>
  <c r="Z159" i="60" s="1"/>
  <c r="L159" i="60"/>
  <c r="AA158" i="60"/>
  <c r="M158" i="60"/>
  <c r="Z158" i="60" s="1"/>
  <c r="L158" i="60"/>
  <c r="AA157" i="60"/>
  <c r="M157" i="60"/>
  <c r="Z157" i="60" s="1"/>
  <c r="L157" i="60"/>
  <c r="AA156" i="60"/>
  <c r="M156" i="60"/>
  <c r="Z156" i="60" s="1"/>
  <c r="L156" i="60"/>
  <c r="AA155" i="60"/>
  <c r="M155" i="60"/>
  <c r="Z155" i="60" s="1"/>
  <c r="L155" i="60"/>
  <c r="AA154" i="60"/>
  <c r="M154" i="60"/>
  <c r="Z154" i="60" s="1"/>
  <c r="L154" i="60"/>
  <c r="AA153" i="60"/>
  <c r="M153" i="60"/>
  <c r="Z153" i="60" s="1"/>
  <c r="L153" i="60"/>
  <c r="AA152" i="60"/>
  <c r="M152" i="60"/>
  <c r="Z152" i="60" s="1"/>
  <c r="L152" i="60"/>
  <c r="AA151" i="60"/>
  <c r="M151" i="60"/>
  <c r="Z151" i="60" s="1"/>
  <c r="L151" i="60"/>
  <c r="AA150" i="60"/>
  <c r="M150" i="60"/>
  <c r="Z150" i="60" s="1"/>
  <c r="L150" i="60"/>
  <c r="AA149" i="60"/>
  <c r="M149" i="60"/>
  <c r="Z149" i="60" s="1"/>
  <c r="L149" i="60"/>
  <c r="AA148" i="60"/>
  <c r="M148" i="60"/>
  <c r="Z148" i="60" s="1"/>
  <c r="L148" i="60"/>
  <c r="AA147" i="60"/>
  <c r="M147" i="60"/>
  <c r="Z147" i="60" s="1"/>
  <c r="L147" i="60"/>
  <c r="AA146" i="60"/>
  <c r="M146" i="60"/>
  <c r="Z146" i="60" s="1"/>
  <c r="L146" i="60"/>
  <c r="AA145" i="60"/>
  <c r="M145" i="60"/>
  <c r="Z145" i="60" s="1"/>
  <c r="L145" i="60"/>
  <c r="AA144" i="60"/>
  <c r="M144" i="60"/>
  <c r="Z144" i="60" s="1"/>
  <c r="L144" i="60"/>
  <c r="AA143" i="60"/>
  <c r="M143" i="60"/>
  <c r="Z143" i="60" s="1"/>
  <c r="L143" i="60"/>
  <c r="AA142" i="60"/>
  <c r="M142" i="60"/>
  <c r="Z142" i="60" s="1"/>
  <c r="L142" i="60"/>
  <c r="AA141" i="60"/>
  <c r="M141" i="60"/>
  <c r="Z141" i="60" s="1"/>
  <c r="L141" i="60"/>
  <c r="AA140" i="60"/>
  <c r="M140" i="60"/>
  <c r="Z140" i="60" s="1"/>
  <c r="L140" i="60"/>
  <c r="AA139" i="60"/>
  <c r="M139" i="60"/>
  <c r="Z139" i="60" s="1"/>
  <c r="L139" i="60"/>
  <c r="AA138" i="60"/>
  <c r="M138" i="60"/>
  <c r="Z138" i="60" s="1"/>
  <c r="L138" i="60"/>
  <c r="AA137" i="60"/>
  <c r="Z137" i="60"/>
  <c r="M137" i="60"/>
  <c r="Y137" i="60" s="1"/>
  <c r="L137" i="60"/>
  <c r="AA136" i="60"/>
  <c r="M136" i="60"/>
  <c r="Z136" i="60" s="1"/>
  <c r="L136" i="60"/>
  <c r="AA135" i="60"/>
  <c r="M135" i="60"/>
  <c r="Y135" i="60" s="1"/>
  <c r="L135" i="60"/>
  <c r="AA134" i="60"/>
  <c r="M134" i="60"/>
  <c r="Z134" i="60" s="1"/>
  <c r="L134" i="60"/>
  <c r="AA133" i="60"/>
  <c r="M133" i="60"/>
  <c r="Z133" i="60" s="1"/>
  <c r="L133" i="60"/>
  <c r="AA132" i="60"/>
  <c r="M132" i="60"/>
  <c r="Z132" i="60" s="1"/>
  <c r="L132" i="60"/>
  <c r="AA131" i="60"/>
  <c r="M131" i="60"/>
  <c r="Z131" i="60" s="1"/>
  <c r="L131" i="60"/>
  <c r="AA130" i="60"/>
  <c r="M130" i="60"/>
  <c r="Z130" i="60" s="1"/>
  <c r="L130" i="60"/>
  <c r="AA129" i="60"/>
  <c r="Z129" i="60"/>
  <c r="M129" i="60"/>
  <c r="Y129" i="60" s="1"/>
  <c r="L129" i="60"/>
  <c r="AA128" i="60"/>
  <c r="Y128" i="60"/>
  <c r="M128" i="60"/>
  <c r="Z128" i="60" s="1"/>
  <c r="L128" i="60"/>
  <c r="AA127" i="60"/>
  <c r="Z127" i="60"/>
  <c r="M127" i="60"/>
  <c r="Y127" i="60" s="1"/>
  <c r="L127" i="60"/>
  <c r="AA126" i="60"/>
  <c r="M126" i="60"/>
  <c r="Z126" i="60" s="1"/>
  <c r="L126" i="60"/>
  <c r="AA125" i="60"/>
  <c r="M125" i="60"/>
  <c r="Z125" i="60" s="1"/>
  <c r="L125" i="60"/>
  <c r="AA124" i="60"/>
  <c r="M124" i="60"/>
  <c r="Z124" i="60" s="1"/>
  <c r="L124" i="60"/>
  <c r="AA123" i="60"/>
  <c r="M123" i="60"/>
  <c r="Z123" i="60" s="1"/>
  <c r="L123" i="60"/>
  <c r="AA122" i="60"/>
  <c r="M122" i="60"/>
  <c r="Z122" i="60" s="1"/>
  <c r="L122" i="60"/>
  <c r="AA121" i="60"/>
  <c r="Z121" i="60"/>
  <c r="Y121" i="60"/>
  <c r="M121" i="60"/>
  <c r="L121" i="60"/>
  <c r="AA120" i="60"/>
  <c r="Y120" i="60"/>
  <c r="M120" i="60"/>
  <c r="Z120" i="60" s="1"/>
  <c r="L120" i="60"/>
  <c r="AA119" i="60"/>
  <c r="Z119" i="60"/>
  <c r="M119" i="60"/>
  <c r="Y119" i="60" s="1"/>
  <c r="L119" i="60"/>
  <c r="AA118" i="60"/>
  <c r="M118" i="60"/>
  <c r="Z118" i="60" s="1"/>
  <c r="L118" i="60"/>
  <c r="AA117" i="60"/>
  <c r="M117" i="60"/>
  <c r="Z117" i="60" s="1"/>
  <c r="L117" i="60"/>
  <c r="AA116" i="60"/>
  <c r="M116" i="60"/>
  <c r="Z116" i="60" s="1"/>
  <c r="L116" i="60"/>
  <c r="AA115" i="60"/>
  <c r="M115" i="60"/>
  <c r="Z115" i="60" s="1"/>
  <c r="L115" i="60"/>
  <c r="AA114" i="60"/>
  <c r="M114" i="60"/>
  <c r="Z114" i="60" s="1"/>
  <c r="L114" i="60"/>
  <c r="AA113" i="60"/>
  <c r="Z113" i="60"/>
  <c r="Y113" i="60"/>
  <c r="M113" i="60"/>
  <c r="L113" i="60"/>
  <c r="AA112" i="60"/>
  <c r="Y112" i="60"/>
  <c r="M112" i="60"/>
  <c r="Z112" i="60" s="1"/>
  <c r="L112" i="60"/>
  <c r="AA111" i="60"/>
  <c r="M111" i="60"/>
  <c r="Y111" i="60" s="1"/>
  <c r="L111" i="60"/>
  <c r="AA110" i="60"/>
  <c r="M110" i="60"/>
  <c r="Z110" i="60" s="1"/>
  <c r="L110" i="60"/>
  <c r="AA109" i="60"/>
  <c r="M109" i="60"/>
  <c r="Z109" i="60" s="1"/>
  <c r="L109" i="60"/>
  <c r="AA108" i="60"/>
  <c r="M108" i="60"/>
  <c r="L108" i="60"/>
  <c r="AA107" i="60"/>
  <c r="M107" i="60"/>
  <c r="Z107" i="60" s="1"/>
  <c r="L107" i="60"/>
  <c r="AA106" i="60"/>
  <c r="M106" i="60"/>
  <c r="Z106" i="60" s="1"/>
  <c r="L106" i="60"/>
  <c r="AA105" i="60"/>
  <c r="M105" i="60"/>
  <c r="Z105" i="60" s="1"/>
  <c r="L105" i="60"/>
  <c r="AA104" i="60"/>
  <c r="M104" i="60"/>
  <c r="Z104" i="60" s="1"/>
  <c r="L104" i="60"/>
  <c r="AA103" i="60"/>
  <c r="M103" i="60"/>
  <c r="Z103" i="60" s="1"/>
  <c r="L103" i="60"/>
  <c r="AA102" i="60"/>
  <c r="M102" i="60"/>
  <c r="Z102" i="60" s="1"/>
  <c r="L102" i="60"/>
  <c r="AA101" i="60"/>
  <c r="M101" i="60"/>
  <c r="Z101" i="60" s="1"/>
  <c r="L101" i="60"/>
  <c r="AA100" i="60"/>
  <c r="M100" i="60"/>
  <c r="Z100" i="60" s="1"/>
  <c r="L100" i="60"/>
  <c r="AA99" i="60"/>
  <c r="M99" i="60"/>
  <c r="Z99" i="60" s="1"/>
  <c r="L99" i="60"/>
  <c r="AA98" i="60"/>
  <c r="M98" i="60"/>
  <c r="Z98" i="60" s="1"/>
  <c r="L98" i="60"/>
  <c r="AA97" i="60"/>
  <c r="M97" i="60"/>
  <c r="Z97" i="60" s="1"/>
  <c r="L97" i="60"/>
  <c r="AA96" i="60"/>
  <c r="M96" i="60"/>
  <c r="Z96" i="60" s="1"/>
  <c r="L96" i="60"/>
  <c r="AA95" i="60"/>
  <c r="M95" i="60"/>
  <c r="Z95" i="60" s="1"/>
  <c r="L95" i="60"/>
  <c r="AA94" i="60"/>
  <c r="M94" i="60"/>
  <c r="Y94" i="60" s="1"/>
  <c r="L94" i="60"/>
  <c r="AA93" i="60"/>
  <c r="M93" i="60"/>
  <c r="Z93" i="60" s="1"/>
  <c r="L93" i="60"/>
  <c r="AA92" i="60"/>
  <c r="M92" i="60"/>
  <c r="Y92" i="60" s="1"/>
  <c r="L92" i="60"/>
  <c r="AA91" i="60"/>
  <c r="M91" i="60"/>
  <c r="Z91" i="60" s="1"/>
  <c r="L91" i="60"/>
  <c r="AA90" i="60"/>
  <c r="M90" i="60"/>
  <c r="Z90" i="60" s="1"/>
  <c r="L90" i="60"/>
  <c r="AA89" i="60"/>
  <c r="M89" i="60"/>
  <c r="Z89" i="60" s="1"/>
  <c r="L89" i="60"/>
  <c r="AA88" i="60"/>
  <c r="M88" i="60"/>
  <c r="Z88" i="60" s="1"/>
  <c r="L88" i="60"/>
  <c r="AA87" i="60"/>
  <c r="M87" i="60"/>
  <c r="Z87" i="60" s="1"/>
  <c r="L87" i="60"/>
  <c r="AA86" i="60"/>
  <c r="M86" i="60"/>
  <c r="Z86" i="60" s="1"/>
  <c r="L86" i="60"/>
  <c r="AA85" i="60"/>
  <c r="M85" i="60"/>
  <c r="Z85" i="60" s="1"/>
  <c r="L85" i="60"/>
  <c r="AA84" i="60"/>
  <c r="M84" i="60"/>
  <c r="Z84" i="60" s="1"/>
  <c r="L84" i="60"/>
  <c r="AA83" i="60"/>
  <c r="M83" i="60"/>
  <c r="Z83" i="60" s="1"/>
  <c r="L83" i="60"/>
  <c r="AA82" i="60"/>
  <c r="M82" i="60"/>
  <c r="Z82" i="60" s="1"/>
  <c r="L82" i="60"/>
  <c r="AA81" i="60"/>
  <c r="M81" i="60"/>
  <c r="Z81" i="60" s="1"/>
  <c r="L81" i="60"/>
  <c r="AA80" i="60"/>
  <c r="M80" i="60"/>
  <c r="Z80" i="60" s="1"/>
  <c r="L80" i="60"/>
  <c r="AA79" i="60"/>
  <c r="M79" i="60"/>
  <c r="Z79" i="60" s="1"/>
  <c r="L79" i="60"/>
  <c r="AA78" i="60"/>
  <c r="M78" i="60"/>
  <c r="Y78" i="60" s="1"/>
  <c r="L78" i="60"/>
  <c r="AA77" i="60"/>
  <c r="M77" i="60"/>
  <c r="Z77" i="60" s="1"/>
  <c r="L77" i="60"/>
  <c r="AA76" i="60"/>
  <c r="M76" i="60"/>
  <c r="Y76" i="60" s="1"/>
  <c r="L76" i="60"/>
  <c r="AA75" i="60"/>
  <c r="M75" i="60"/>
  <c r="Z75" i="60" s="1"/>
  <c r="L75" i="60"/>
  <c r="AA74" i="60"/>
  <c r="M74" i="60"/>
  <c r="Z74" i="60" s="1"/>
  <c r="L74" i="60"/>
  <c r="AA73" i="60"/>
  <c r="M73" i="60"/>
  <c r="Z73" i="60" s="1"/>
  <c r="L73" i="60"/>
  <c r="AA72" i="60"/>
  <c r="M72" i="60"/>
  <c r="Z72" i="60" s="1"/>
  <c r="L72" i="60"/>
  <c r="AA71" i="60"/>
  <c r="M71" i="60"/>
  <c r="Z71" i="60" s="1"/>
  <c r="L71" i="60"/>
  <c r="AA70" i="60"/>
  <c r="M70" i="60"/>
  <c r="Z70" i="60" s="1"/>
  <c r="L70" i="60"/>
  <c r="AA69" i="60"/>
  <c r="M69" i="60"/>
  <c r="Z69" i="60" s="1"/>
  <c r="L69" i="60"/>
  <c r="AA68" i="60"/>
  <c r="M68" i="60"/>
  <c r="Z68" i="60" s="1"/>
  <c r="L68" i="60"/>
  <c r="AA67" i="60"/>
  <c r="M67" i="60"/>
  <c r="Z67" i="60" s="1"/>
  <c r="L67" i="60"/>
  <c r="AA66" i="60"/>
  <c r="Z66" i="60"/>
  <c r="M66" i="60"/>
  <c r="Y66" i="60" s="1"/>
  <c r="L66" i="60"/>
  <c r="AA65" i="60"/>
  <c r="M65" i="60"/>
  <c r="Z65" i="60" s="1"/>
  <c r="L65" i="60"/>
  <c r="AA64" i="60"/>
  <c r="Z64" i="60"/>
  <c r="M64" i="60"/>
  <c r="Y64" i="60" s="1"/>
  <c r="L64" i="60"/>
  <c r="AA63" i="60"/>
  <c r="M63" i="60"/>
  <c r="Z63" i="60" s="1"/>
  <c r="L63" i="60"/>
  <c r="AA62" i="60"/>
  <c r="M62" i="60"/>
  <c r="Y62" i="60" s="1"/>
  <c r="L62" i="60"/>
  <c r="AA61" i="60"/>
  <c r="M61" i="60"/>
  <c r="Z61" i="60" s="1"/>
  <c r="L61" i="60"/>
  <c r="AA60" i="60"/>
  <c r="Z60" i="60"/>
  <c r="M60" i="60"/>
  <c r="Y60" i="60" s="1"/>
  <c r="L60" i="60"/>
  <c r="AA59" i="60"/>
  <c r="M59" i="60"/>
  <c r="Z59" i="60" s="1"/>
  <c r="L59" i="60"/>
  <c r="AA58" i="60"/>
  <c r="M58" i="60"/>
  <c r="Z58" i="60" s="1"/>
  <c r="L58" i="60"/>
  <c r="AA57" i="60"/>
  <c r="M57" i="60"/>
  <c r="Z57" i="60" s="1"/>
  <c r="L57" i="60"/>
  <c r="AA56" i="60"/>
  <c r="M56" i="60"/>
  <c r="Z56" i="60" s="1"/>
  <c r="L56" i="60"/>
  <c r="AA55" i="60"/>
  <c r="M55" i="60"/>
  <c r="Z55" i="60" s="1"/>
  <c r="L55" i="60"/>
  <c r="AA54" i="60"/>
  <c r="M54" i="60"/>
  <c r="Z54" i="60" s="1"/>
  <c r="L54" i="60"/>
  <c r="AA53" i="60"/>
  <c r="M53" i="60"/>
  <c r="Z53" i="60" s="1"/>
  <c r="L53" i="60"/>
  <c r="AA52" i="60"/>
  <c r="M52" i="60"/>
  <c r="Z52" i="60" s="1"/>
  <c r="L52" i="60"/>
  <c r="AA51" i="60"/>
  <c r="M51" i="60"/>
  <c r="Z51" i="60" s="1"/>
  <c r="L51" i="60"/>
  <c r="AA50" i="60"/>
  <c r="Z50" i="60"/>
  <c r="Y50" i="60"/>
  <c r="M50" i="60"/>
  <c r="L50" i="60"/>
  <c r="AA49" i="60"/>
  <c r="M49" i="60"/>
  <c r="Z49" i="60" s="1"/>
  <c r="L49" i="60"/>
  <c r="AA48" i="60"/>
  <c r="Z48" i="60"/>
  <c r="Y48" i="60"/>
  <c r="M48" i="60"/>
  <c r="L48" i="60"/>
  <c r="AA47" i="60"/>
  <c r="Y47" i="60"/>
  <c r="M47" i="60"/>
  <c r="Z47" i="60" s="1"/>
  <c r="L47" i="60"/>
  <c r="AA46" i="60"/>
  <c r="Z46" i="60"/>
  <c r="M46" i="60"/>
  <c r="Y46" i="60" s="1"/>
  <c r="L46" i="60"/>
  <c r="AA45" i="60"/>
  <c r="M45" i="60"/>
  <c r="Z45" i="60" s="1"/>
  <c r="L45" i="60"/>
  <c r="AA44" i="60"/>
  <c r="M44" i="60"/>
  <c r="Y44" i="60" s="1"/>
  <c r="L44" i="60"/>
  <c r="AA43" i="60"/>
  <c r="M43" i="60"/>
  <c r="Z43" i="60" s="1"/>
  <c r="L43" i="60"/>
  <c r="AA42" i="60"/>
  <c r="M42" i="60"/>
  <c r="Z42" i="60" s="1"/>
  <c r="L42" i="60"/>
  <c r="AA41" i="60"/>
  <c r="M41" i="60"/>
  <c r="Z41" i="60" s="1"/>
  <c r="L41" i="60"/>
  <c r="AA40" i="60"/>
  <c r="M40" i="60"/>
  <c r="Z40" i="60" s="1"/>
  <c r="L40" i="60"/>
  <c r="AA39" i="60"/>
  <c r="M39" i="60"/>
  <c r="Z39" i="60" s="1"/>
  <c r="L39" i="60"/>
  <c r="AA38" i="60"/>
  <c r="M38" i="60"/>
  <c r="Y38" i="60" s="1"/>
  <c r="L38" i="60"/>
  <c r="AA37" i="60"/>
  <c r="M37" i="60"/>
  <c r="Z37" i="60" s="1"/>
  <c r="L37" i="60"/>
  <c r="AA36" i="60"/>
  <c r="M36" i="60"/>
  <c r="Y36" i="60" s="1"/>
  <c r="L36" i="60"/>
  <c r="AA35" i="60"/>
  <c r="M35" i="60"/>
  <c r="Z35" i="60" s="1"/>
  <c r="L35" i="60"/>
  <c r="AA34" i="60"/>
  <c r="M34" i="60"/>
  <c r="Z34" i="60" s="1"/>
  <c r="L34" i="60"/>
  <c r="AA33" i="60"/>
  <c r="M33" i="60"/>
  <c r="Z33" i="60" s="1"/>
  <c r="L33" i="60"/>
  <c r="AA32" i="60"/>
  <c r="M32" i="60"/>
  <c r="Z32" i="60" s="1"/>
  <c r="L32" i="60"/>
  <c r="AA31" i="60"/>
  <c r="M31" i="60"/>
  <c r="Z31" i="60" s="1"/>
  <c r="L31" i="60"/>
  <c r="AA30" i="60"/>
  <c r="M30" i="60"/>
  <c r="Z30" i="60" s="1"/>
  <c r="L30" i="60"/>
  <c r="AA29" i="60"/>
  <c r="M29" i="60"/>
  <c r="Z29" i="60" s="1"/>
  <c r="L29" i="60"/>
  <c r="AA28" i="60"/>
  <c r="M28" i="60"/>
  <c r="Z28" i="60" s="1"/>
  <c r="L28" i="60"/>
  <c r="AA27" i="60"/>
  <c r="M27" i="60"/>
  <c r="Z27" i="60" s="1"/>
  <c r="L27" i="60"/>
  <c r="AA26" i="60"/>
  <c r="M26" i="60"/>
  <c r="Y26" i="60" s="1"/>
  <c r="L26" i="60"/>
  <c r="AA25" i="60"/>
  <c r="M25" i="60"/>
  <c r="Z25" i="60" s="1"/>
  <c r="L25" i="60"/>
  <c r="AA24" i="60"/>
  <c r="M24" i="60"/>
  <c r="Z24" i="60" s="1"/>
  <c r="L24" i="60"/>
  <c r="AA23" i="60"/>
  <c r="L23" i="60"/>
  <c r="M23" i="60"/>
  <c r="AA22" i="60"/>
  <c r="L22" i="60"/>
  <c r="M22" i="60"/>
  <c r="AA21" i="60"/>
  <c r="L21" i="60"/>
  <c r="M21" i="60"/>
  <c r="AA20" i="60"/>
  <c r="L20" i="60"/>
  <c r="M20" i="60"/>
  <c r="AA19" i="60"/>
  <c r="L19" i="60"/>
  <c r="M19" i="60"/>
  <c r="AA18" i="60"/>
  <c r="L18" i="60"/>
  <c r="M18" i="60"/>
  <c r="AA17" i="60"/>
  <c r="L17" i="60"/>
  <c r="M17" i="60"/>
  <c r="AA16" i="60"/>
  <c r="L16" i="60"/>
  <c r="M16" i="60"/>
  <c r="AA15" i="60"/>
  <c r="L15" i="60"/>
  <c r="M15" i="60"/>
  <c r="AA14" i="60"/>
  <c r="L14" i="60"/>
  <c r="AA13" i="60"/>
  <c r="M13" i="60"/>
  <c r="Z13" i="60" s="1"/>
  <c r="L13" i="60"/>
  <c r="AA12" i="60"/>
  <c r="L12" i="60"/>
  <c r="M12" i="60"/>
  <c r="Z12" i="60" s="1"/>
  <c r="AA11" i="60"/>
  <c r="L11" i="60"/>
  <c r="M11" i="60"/>
  <c r="Z11" i="60" s="1"/>
  <c r="AA10" i="60"/>
  <c r="M10" i="60"/>
  <c r="Y10" i="60" s="1"/>
  <c r="L10" i="60"/>
  <c r="AA9" i="60"/>
  <c r="L9" i="60"/>
  <c r="M9" i="60"/>
  <c r="AA8" i="60"/>
  <c r="L8" i="60"/>
  <c r="M8" i="60"/>
  <c r="AA7" i="60"/>
  <c r="M7" i="60"/>
  <c r="Y7" i="60" s="1"/>
  <c r="L7" i="60"/>
  <c r="B7" i="60"/>
  <c r="B8" i="60" s="1"/>
  <c r="B9" i="60" s="1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4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B103" i="60" s="1"/>
  <c r="B104" i="60" s="1"/>
  <c r="B105" i="60" s="1"/>
  <c r="B106" i="60" s="1"/>
  <c r="B107" i="60" s="1"/>
  <c r="B108" i="60" s="1"/>
  <c r="B109" i="60" s="1"/>
  <c r="B110" i="60" s="1"/>
  <c r="B111" i="60" s="1"/>
  <c r="B112" i="60" s="1"/>
  <c r="B113" i="60" s="1"/>
  <c r="B114" i="60" s="1"/>
  <c r="B115" i="60" s="1"/>
  <c r="B116" i="60" s="1"/>
  <c r="B117" i="60" s="1"/>
  <c r="B118" i="60" s="1"/>
  <c r="B119" i="60" s="1"/>
  <c r="B120" i="60" s="1"/>
  <c r="B121" i="60" s="1"/>
  <c r="B122" i="60" s="1"/>
  <c r="B123" i="60" s="1"/>
  <c r="B124" i="60" s="1"/>
  <c r="B125" i="60" s="1"/>
  <c r="B126" i="60" s="1"/>
  <c r="B127" i="60" s="1"/>
  <c r="B128" i="60" s="1"/>
  <c r="B129" i="60" s="1"/>
  <c r="B130" i="60" s="1"/>
  <c r="B131" i="60" s="1"/>
  <c r="B132" i="60" s="1"/>
  <c r="B133" i="60" s="1"/>
  <c r="B134" i="60" s="1"/>
  <c r="B135" i="60" s="1"/>
  <c r="B136" i="60" s="1"/>
  <c r="B137" i="60" s="1"/>
  <c r="B138" i="60" s="1"/>
  <c r="B139" i="60" s="1"/>
  <c r="B140" i="60" s="1"/>
  <c r="B141" i="60" s="1"/>
  <c r="B142" i="60" s="1"/>
  <c r="B143" i="60" s="1"/>
  <c r="B144" i="60" s="1"/>
  <c r="B145" i="60" s="1"/>
  <c r="B146" i="60" s="1"/>
  <c r="B147" i="60" s="1"/>
  <c r="B148" i="60" s="1"/>
  <c r="B149" i="60" s="1"/>
  <c r="B150" i="60" s="1"/>
  <c r="B151" i="60" s="1"/>
  <c r="B152" i="60" s="1"/>
  <c r="B153" i="60" s="1"/>
  <c r="B154" i="60" s="1"/>
  <c r="B155" i="60" s="1"/>
  <c r="B156" i="60" s="1"/>
  <c r="B157" i="60" s="1"/>
  <c r="B158" i="60" s="1"/>
  <c r="B159" i="60" s="1"/>
  <c r="B160" i="60" s="1"/>
  <c r="B161" i="60" s="1"/>
  <c r="B162" i="60" s="1"/>
  <c r="B163" i="60" s="1"/>
  <c r="B164" i="60" s="1"/>
  <c r="B165" i="60" s="1"/>
  <c r="B166" i="60" s="1"/>
  <c r="B167" i="60" s="1"/>
  <c r="B168" i="60" s="1"/>
  <c r="B169" i="60" s="1"/>
  <c r="B170" i="60" s="1"/>
  <c r="B171" i="60" s="1"/>
  <c r="B172" i="60" s="1"/>
  <c r="B173" i="60" s="1"/>
  <c r="B174" i="60" s="1"/>
  <c r="B175" i="60" s="1"/>
  <c r="B176" i="60" s="1"/>
  <c r="B177" i="60" s="1"/>
  <c r="B178" i="60" s="1"/>
  <c r="B179" i="60" s="1"/>
  <c r="B180" i="60" s="1"/>
  <c r="B181" i="60" s="1"/>
  <c r="B182" i="60" s="1"/>
  <c r="B183" i="60" s="1"/>
  <c r="B184" i="60" s="1"/>
  <c r="B185" i="60" s="1"/>
  <c r="B186" i="60" s="1"/>
  <c r="B187" i="60" s="1"/>
  <c r="B188" i="60" s="1"/>
  <c r="B189" i="60" s="1"/>
  <c r="B190" i="60" s="1"/>
  <c r="B191" i="60" s="1"/>
  <c r="AA6" i="60"/>
  <c r="L6" i="60"/>
  <c r="M6" i="60"/>
  <c r="Z62" i="60" l="1"/>
  <c r="Y63" i="60"/>
  <c r="Z76" i="60"/>
  <c r="Z135" i="60"/>
  <c r="Y136" i="60"/>
  <c r="Z116" i="61"/>
  <c r="Z118" i="61"/>
  <c r="Y119" i="61"/>
  <c r="Z132" i="61"/>
  <c r="Z134" i="61"/>
  <c r="Z148" i="61"/>
  <c r="Z150" i="61"/>
  <c r="Z164" i="61"/>
  <c r="Z166" i="61"/>
  <c r="Y167" i="61"/>
  <c r="Z180" i="61"/>
  <c r="Z182" i="61"/>
  <c r="Y183" i="61"/>
  <c r="Y17" i="61"/>
  <c r="Y19" i="61"/>
  <c r="Y21" i="61"/>
  <c r="Y23" i="61"/>
  <c r="Y25" i="61"/>
  <c r="Y27" i="61"/>
  <c r="Y29" i="61"/>
  <c r="Y31" i="61"/>
  <c r="Y33" i="61"/>
  <c r="Y35" i="61"/>
  <c r="Y37" i="61"/>
  <c r="Y39" i="61"/>
  <c r="Y41" i="61"/>
  <c r="Y43" i="61"/>
  <c r="Y45" i="61"/>
  <c r="Y47" i="61"/>
  <c r="Y49" i="61"/>
  <c r="Y51" i="61"/>
  <c r="Y53" i="61"/>
  <c r="Y55" i="61"/>
  <c r="Y57" i="61"/>
  <c r="Y59" i="61"/>
  <c r="Y61" i="61"/>
  <c r="Y63" i="61"/>
  <c r="Y65" i="61"/>
  <c r="Y67" i="61"/>
  <c r="Y69" i="61"/>
  <c r="Y71" i="61"/>
  <c r="Y73" i="61"/>
  <c r="Y75" i="61"/>
  <c r="Y77" i="61"/>
  <c r="Y79" i="61"/>
  <c r="Y81" i="61"/>
  <c r="Y83" i="61"/>
  <c r="Y85" i="61"/>
  <c r="Y87" i="61"/>
  <c r="Y89" i="61"/>
  <c r="Y91" i="61"/>
  <c r="Y93" i="61"/>
  <c r="Y95" i="61"/>
  <c r="Y97" i="61"/>
  <c r="Y99" i="61"/>
  <c r="Y101" i="61"/>
  <c r="Y103" i="61"/>
  <c r="Y105" i="61"/>
  <c r="Y107" i="61"/>
  <c r="Y191" i="61"/>
  <c r="Y115" i="61"/>
  <c r="Y131" i="61"/>
  <c r="Y147" i="61"/>
  <c r="Y163" i="61"/>
  <c r="Y179" i="61"/>
  <c r="S15" i="60"/>
  <c r="Z14" i="61"/>
  <c r="Y192" i="63"/>
  <c r="U13" i="63" s="1"/>
  <c r="S15" i="63" s="1"/>
  <c r="Y192" i="62"/>
  <c r="U13" i="62" s="1"/>
  <c r="S15" i="62" s="1"/>
  <c r="Z192" i="63"/>
  <c r="Z192" i="62"/>
  <c r="Y7" i="61"/>
  <c r="M8" i="61"/>
  <c r="M10" i="61"/>
  <c r="Z10" i="61" s="1"/>
  <c r="Z26" i="61"/>
  <c r="Y26" i="61"/>
  <c r="Z58" i="61"/>
  <c r="Y58" i="61"/>
  <c r="Z34" i="61"/>
  <c r="Y34" i="61"/>
  <c r="Z42" i="61"/>
  <c r="Y42" i="61"/>
  <c r="Z13" i="61"/>
  <c r="Y13" i="61"/>
  <c r="Z18" i="61"/>
  <c r="Y18" i="61"/>
  <c r="Z50" i="61"/>
  <c r="Y50" i="61"/>
  <c r="Z66" i="61"/>
  <c r="Y66" i="61"/>
  <c r="Z74" i="61"/>
  <c r="Y74" i="61"/>
  <c r="Z82" i="61"/>
  <c r="Y82" i="61"/>
  <c r="Z90" i="61"/>
  <c r="Y90" i="61"/>
  <c r="Z98" i="61"/>
  <c r="Y98" i="61"/>
  <c r="Z106" i="61"/>
  <c r="Y106" i="61"/>
  <c r="Z6" i="61"/>
  <c r="Z20" i="61"/>
  <c r="Y20" i="61"/>
  <c r="Z28" i="61"/>
  <c r="Y28" i="61"/>
  <c r="Z36" i="61"/>
  <c r="Y36" i="61"/>
  <c r="Z44" i="61"/>
  <c r="Y44" i="61"/>
  <c r="Z52" i="61"/>
  <c r="Y52" i="61"/>
  <c r="Z60" i="61"/>
  <c r="Y60" i="61"/>
  <c r="Z68" i="61"/>
  <c r="Y68" i="61"/>
  <c r="Z76" i="61"/>
  <c r="Y76" i="61"/>
  <c r="Z84" i="61"/>
  <c r="Y84" i="61"/>
  <c r="Z92" i="61"/>
  <c r="Y92" i="61"/>
  <c r="Z100" i="61"/>
  <c r="Y100" i="61"/>
  <c r="Z108" i="61"/>
  <c r="Y108" i="61"/>
  <c r="Y6" i="61"/>
  <c r="Y12" i="61"/>
  <c r="Z22" i="61"/>
  <c r="Y22" i="61"/>
  <c r="Z30" i="61"/>
  <c r="Y30" i="61"/>
  <c r="Z38" i="61"/>
  <c r="Y38" i="61"/>
  <c r="Z46" i="61"/>
  <c r="Y46" i="61"/>
  <c r="Z54" i="61"/>
  <c r="Y54" i="61"/>
  <c r="Z62" i="61"/>
  <c r="Y62" i="61"/>
  <c r="Z70" i="61"/>
  <c r="Y70" i="61"/>
  <c r="Z78" i="61"/>
  <c r="Y78" i="61"/>
  <c r="Z86" i="61"/>
  <c r="Y86" i="61"/>
  <c r="Z94" i="61"/>
  <c r="Y94" i="61"/>
  <c r="Z102" i="61"/>
  <c r="Y102" i="61"/>
  <c r="M9" i="61"/>
  <c r="Y11" i="61"/>
  <c r="Z15" i="61"/>
  <c r="Y16" i="61"/>
  <c r="Z24" i="61"/>
  <c r="Y24" i="61"/>
  <c r="Z32" i="61"/>
  <c r="Y32" i="61"/>
  <c r="Z40" i="61"/>
  <c r="Y40" i="61"/>
  <c r="Z48" i="61"/>
  <c r="Y48" i="61"/>
  <c r="Z56" i="61"/>
  <c r="Y56" i="61"/>
  <c r="Z64" i="61"/>
  <c r="Y64" i="61"/>
  <c r="Z72" i="61"/>
  <c r="Y72" i="61"/>
  <c r="Z80" i="61"/>
  <c r="Y80" i="61"/>
  <c r="Z88" i="61"/>
  <c r="Y88" i="61"/>
  <c r="Z96" i="61"/>
  <c r="Y96" i="61"/>
  <c r="Z104" i="61"/>
  <c r="Y104" i="61"/>
  <c r="Y109" i="61"/>
  <c r="Y113" i="61"/>
  <c r="Y117" i="61"/>
  <c r="Y121" i="61"/>
  <c r="Y125" i="61"/>
  <c r="Y129" i="61"/>
  <c r="Y133" i="61"/>
  <c r="Y137" i="61"/>
  <c r="Y141" i="61"/>
  <c r="Y145" i="61"/>
  <c r="Y149" i="61"/>
  <c r="Y153" i="61"/>
  <c r="Y157" i="61"/>
  <c r="Y161" i="61"/>
  <c r="Y165" i="61"/>
  <c r="Y169" i="61"/>
  <c r="Y173" i="61"/>
  <c r="Y177" i="61"/>
  <c r="Y181" i="61"/>
  <c r="Y185" i="61"/>
  <c r="Y189" i="61"/>
  <c r="AA192" i="61"/>
  <c r="Y184" i="60"/>
  <c r="Y185" i="60"/>
  <c r="Y186" i="60"/>
  <c r="Y187" i="60"/>
  <c r="Y188" i="60"/>
  <c r="Y189" i="60"/>
  <c r="Z44" i="60"/>
  <c r="Z94" i="60"/>
  <c r="Y95" i="60"/>
  <c r="Y96" i="60"/>
  <c r="Y98" i="60"/>
  <c r="Z78" i="60"/>
  <c r="Y79" i="60"/>
  <c r="Y80" i="60"/>
  <c r="Y82" i="60"/>
  <c r="Z92" i="60"/>
  <c r="Z111" i="60"/>
  <c r="Y28" i="60"/>
  <c r="Y30" i="60"/>
  <c r="Y32" i="60"/>
  <c r="Y34" i="60"/>
  <c r="Y51" i="60"/>
  <c r="Y52" i="60"/>
  <c r="Y70" i="60"/>
  <c r="Y114" i="60"/>
  <c r="Y115" i="60"/>
  <c r="Y122" i="60"/>
  <c r="Y123" i="60"/>
  <c r="Y130" i="60"/>
  <c r="Y131" i="60"/>
  <c r="Y138" i="60"/>
  <c r="Y139" i="60"/>
  <c r="Y54" i="60"/>
  <c r="Y67" i="60"/>
  <c r="Y68" i="60"/>
  <c r="Y83" i="60"/>
  <c r="Y84" i="60"/>
  <c r="Y86" i="60"/>
  <c r="Y99" i="60"/>
  <c r="Y100" i="60"/>
  <c r="Y102" i="60"/>
  <c r="Z26" i="60"/>
  <c r="Z36" i="60"/>
  <c r="Z38" i="60"/>
  <c r="Y39" i="60"/>
  <c r="Y40" i="60"/>
  <c r="Y42" i="60"/>
  <c r="Y55" i="60"/>
  <c r="Y56" i="60"/>
  <c r="Y58" i="60"/>
  <c r="Y71" i="60"/>
  <c r="Y72" i="60"/>
  <c r="Y74" i="60"/>
  <c r="Y87" i="60"/>
  <c r="Y88" i="60"/>
  <c r="Y90" i="60"/>
  <c r="Y103" i="60"/>
  <c r="Y104" i="60"/>
  <c r="Y106" i="60"/>
  <c r="Y109" i="60"/>
  <c r="Y116" i="60"/>
  <c r="Y117" i="60"/>
  <c r="Y124" i="60"/>
  <c r="Y125" i="60"/>
  <c r="Y132" i="60"/>
  <c r="Y133" i="60"/>
  <c r="Y140" i="60"/>
  <c r="Y141" i="60"/>
  <c r="Y43" i="60"/>
  <c r="Y59" i="60"/>
  <c r="Y75" i="60"/>
  <c r="Y91" i="60"/>
  <c r="Y107" i="60"/>
  <c r="Y110" i="60"/>
  <c r="Y118" i="60"/>
  <c r="Y126" i="60"/>
  <c r="Y134" i="60"/>
  <c r="Y142" i="60"/>
  <c r="Y143" i="60"/>
  <c r="Y144" i="60"/>
  <c r="Y145" i="60"/>
  <c r="Y146" i="60"/>
  <c r="Y147" i="60"/>
  <c r="Y148" i="60"/>
  <c r="Y149" i="60"/>
  <c r="Y150" i="60"/>
  <c r="Y151" i="60"/>
  <c r="Y152" i="60"/>
  <c r="Y153" i="60"/>
  <c r="Y154" i="60"/>
  <c r="Y155" i="60"/>
  <c r="Y156" i="60"/>
  <c r="Y157" i="60"/>
  <c r="Y158" i="60"/>
  <c r="Y159" i="60"/>
  <c r="Y160" i="60"/>
  <c r="Y161" i="60"/>
  <c r="Y162" i="60"/>
  <c r="Y163" i="60"/>
  <c r="Y164" i="60"/>
  <c r="Y165" i="60"/>
  <c r="Y166" i="60"/>
  <c r="Y167" i="60"/>
  <c r="Y168" i="60"/>
  <c r="Y169" i="60"/>
  <c r="Y170" i="60"/>
  <c r="Y171" i="60"/>
  <c r="Y172" i="60"/>
  <c r="Y173" i="60"/>
  <c r="Y174" i="60"/>
  <c r="Y175" i="60"/>
  <c r="Y176" i="60"/>
  <c r="Y177" i="60"/>
  <c r="Y178" i="60"/>
  <c r="Y179" i="60"/>
  <c r="Y180" i="60"/>
  <c r="Y181" i="60"/>
  <c r="Y182" i="60"/>
  <c r="Y183" i="60"/>
  <c r="Y190" i="60"/>
  <c r="Z7" i="60"/>
  <c r="Y15" i="60"/>
  <c r="Z15" i="60"/>
  <c r="Y9" i="60"/>
  <c r="Z9" i="60"/>
  <c r="Y8" i="60"/>
  <c r="Z8" i="60"/>
  <c r="Y16" i="60"/>
  <c r="Z16" i="60"/>
  <c r="Y17" i="60"/>
  <c r="Z17" i="60"/>
  <c r="Y18" i="60"/>
  <c r="Z18" i="60"/>
  <c r="Y19" i="60"/>
  <c r="Z19" i="60"/>
  <c r="Y20" i="60"/>
  <c r="Z20" i="60"/>
  <c r="Y21" i="60"/>
  <c r="Z21" i="60"/>
  <c r="Y22" i="60"/>
  <c r="Z22" i="60"/>
  <c r="Y23" i="60"/>
  <c r="Z23" i="60"/>
  <c r="Y11" i="60"/>
  <c r="Y12" i="60"/>
  <c r="Y25" i="60"/>
  <c r="Y37" i="60"/>
  <c r="Y49" i="60"/>
  <c r="Y53" i="60"/>
  <c r="Y65" i="60"/>
  <c r="Y77" i="60"/>
  <c r="Y81" i="60"/>
  <c r="Y85" i="60"/>
  <c r="Y89" i="60"/>
  <c r="Y93" i="60"/>
  <c r="Y97" i="60"/>
  <c r="Y101" i="60"/>
  <c r="Y105" i="60"/>
  <c r="M192" i="60"/>
  <c r="Y33" i="60"/>
  <c r="Y61" i="60"/>
  <c r="Y73" i="60"/>
  <c r="Z6" i="60"/>
  <c r="Z10" i="60"/>
  <c r="Y13" i="60"/>
  <c r="Y14" i="60"/>
  <c r="Y24" i="60"/>
  <c r="Z108" i="60"/>
  <c r="Y108" i="60"/>
  <c r="Y6" i="60"/>
  <c r="Y29" i="60"/>
  <c r="Y41" i="60"/>
  <c r="Y45" i="60"/>
  <c r="Y57" i="60"/>
  <c r="Y69" i="60"/>
  <c r="AA192" i="60"/>
  <c r="Y27" i="60"/>
  <c r="Y31" i="60"/>
  <c r="Y35" i="60"/>
  <c r="Y191" i="60"/>
  <c r="K17" i="59"/>
  <c r="J17" i="59"/>
  <c r="J25" i="59"/>
  <c r="J20" i="59"/>
  <c r="J21" i="59"/>
  <c r="J22" i="59"/>
  <c r="J23" i="59"/>
  <c r="K25" i="59"/>
  <c r="K24" i="59"/>
  <c r="K23" i="59"/>
  <c r="K22" i="59"/>
  <c r="K21" i="59"/>
  <c r="K20" i="59"/>
  <c r="J19" i="59"/>
  <c r="K19" i="59"/>
  <c r="Y10" i="61" l="1"/>
  <c r="Y8" i="61"/>
  <c r="Z8" i="61"/>
  <c r="Y9" i="61"/>
  <c r="Y192" i="61" s="1"/>
  <c r="R13" i="61" s="1"/>
  <c r="U13" i="61" s="1"/>
  <c r="S15" i="61" s="1"/>
  <c r="Z9" i="61"/>
  <c r="M192" i="61"/>
  <c r="Z192" i="60"/>
  <c r="Y192" i="60"/>
  <c r="K7" i="58"/>
  <c r="J7" i="58"/>
  <c r="K18" i="59"/>
  <c r="J18" i="59"/>
  <c r="J12" i="59"/>
  <c r="K12" i="59"/>
  <c r="J13" i="59"/>
  <c r="K13" i="59"/>
  <c r="J14" i="59"/>
  <c r="K14" i="59"/>
  <c r="J15" i="59"/>
  <c r="K15" i="59"/>
  <c r="M15" i="59" s="1"/>
  <c r="Y15" i="59" s="1"/>
  <c r="J16" i="59"/>
  <c r="K16" i="59"/>
  <c r="K9" i="59"/>
  <c r="J9" i="59"/>
  <c r="K11" i="59"/>
  <c r="J11" i="59"/>
  <c r="K8" i="59"/>
  <c r="J8" i="59"/>
  <c r="AA191" i="59"/>
  <c r="M191" i="59"/>
  <c r="Z191" i="59" s="1"/>
  <c r="L191" i="59"/>
  <c r="AA190" i="59"/>
  <c r="M190" i="59"/>
  <c r="Y190" i="59" s="1"/>
  <c r="L190" i="59"/>
  <c r="AA189" i="59"/>
  <c r="M189" i="59"/>
  <c r="Z189" i="59" s="1"/>
  <c r="L189" i="59"/>
  <c r="AA188" i="59"/>
  <c r="M188" i="59"/>
  <c r="Y188" i="59" s="1"/>
  <c r="L188" i="59"/>
  <c r="AA187" i="59"/>
  <c r="M187" i="59"/>
  <c r="Z187" i="59" s="1"/>
  <c r="L187" i="59"/>
  <c r="AA186" i="59"/>
  <c r="M186" i="59"/>
  <c r="Z186" i="59" s="1"/>
  <c r="L186" i="59"/>
  <c r="AA185" i="59"/>
  <c r="M185" i="59"/>
  <c r="Z185" i="59" s="1"/>
  <c r="L185" i="59"/>
  <c r="AA184" i="59"/>
  <c r="M184" i="59"/>
  <c r="Z184" i="59" s="1"/>
  <c r="L184" i="59"/>
  <c r="AA183" i="59"/>
  <c r="M183" i="59"/>
  <c r="Z183" i="59" s="1"/>
  <c r="L183" i="59"/>
  <c r="AA182" i="59"/>
  <c r="M182" i="59"/>
  <c r="Z182" i="59" s="1"/>
  <c r="L182" i="59"/>
  <c r="AA181" i="59"/>
  <c r="M181" i="59"/>
  <c r="Z181" i="59" s="1"/>
  <c r="L181" i="59"/>
  <c r="AA180" i="59"/>
  <c r="M180" i="59"/>
  <c r="Z180" i="59" s="1"/>
  <c r="L180" i="59"/>
  <c r="AA179" i="59"/>
  <c r="M179" i="59"/>
  <c r="Z179" i="59" s="1"/>
  <c r="L179" i="59"/>
  <c r="AA178" i="59"/>
  <c r="M178" i="59"/>
  <c r="Z178" i="59" s="1"/>
  <c r="L178" i="59"/>
  <c r="AA177" i="59"/>
  <c r="M177" i="59"/>
  <c r="Z177" i="59" s="1"/>
  <c r="L177" i="59"/>
  <c r="AA176" i="59"/>
  <c r="M176" i="59"/>
  <c r="Z176" i="59" s="1"/>
  <c r="L176" i="59"/>
  <c r="AA175" i="59"/>
  <c r="M175" i="59"/>
  <c r="Z175" i="59" s="1"/>
  <c r="L175" i="59"/>
  <c r="AA174" i="59"/>
  <c r="M174" i="59"/>
  <c r="Z174" i="59" s="1"/>
  <c r="L174" i="59"/>
  <c r="AA173" i="59"/>
  <c r="M173" i="59"/>
  <c r="Z173" i="59" s="1"/>
  <c r="L173" i="59"/>
  <c r="AA172" i="59"/>
  <c r="M172" i="59"/>
  <c r="Z172" i="59" s="1"/>
  <c r="L172" i="59"/>
  <c r="AA171" i="59"/>
  <c r="M171" i="59"/>
  <c r="Z171" i="59" s="1"/>
  <c r="L171" i="59"/>
  <c r="AA170" i="59"/>
  <c r="M170" i="59"/>
  <c r="Z170" i="59" s="1"/>
  <c r="L170" i="59"/>
  <c r="AA169" i="59"/>
  <c r="M169" i="59"/>
  <c r="Z169" i="59" s="1"/>
  <c r="L169" i="59"/>
  <c r="AA168" i="59"/>
  <c r="M168" i="59"/>
  <c r="Y168" i="59" s="1"/>
  <c r="L168" i="59"/>
  <c r="AA167" i="59"/>
  <c r="M167" i="59"/>
  <c r="Z167" i="59" s="1"/>
  <c r="L167" i="59"/>
  <c r="AA166" i="59"/>
  <c r="M166" i="59"/>
  <c r="Z166" i="59" s="1"/>
  <c r="L166" i="59"/>
  <c r="AA165" i="59"/>
  <c r="M165" i="59"/>
  <c r="Z165" i="59" s="1"/>
  <c r="L165" i="59"/>
  <c r="AA164" i="59"/>
  <c r="M164" i="59"/>
  <c r="Z164" i="59" s="1"/>
  <c r="L164" i="59"/>
  <c r="AA163" i="59"/>
  <c r="M163" i="59"/>
  <c r="Z163" i="59" s="1"/>
  <c r="L163" i="59"/>
  <c r="AA162" i="59"/>
  <c r="M162" i="59"/>
  <c r="Z162" i="59" s="1"/>
  <c r="L162" i="59"/>
  <c r="AA161" i="59"/>
  <c r="M161" i="59"/>
  <c r="Z161" i="59" s="1"/>
  <c r="L161" i="59"/>
  <c r="AA160" i="59"/>
  <c r="M160" i="59"/>
  <c r="Z160" i="59" s="1"/>
  <c r="L160" i="59"/>
  <c r="AA159" i="59"/>
  <c r="M159" i="59"/>
  <c r="Z159" i="59" s="1"/>
  <c r="L159" i="59"/>
  <c r="AA158" i="59"/>
  <c r="M158" i="59"/>
  <c r="Y158" i="59" s="1"/>
  <c r="L158" i="59"/>
  <c r="AA157" i="59"/>
  <c r="M157" i="59"/>
  <c r="Z157" i="59" s="1"/>
  <c r="L157" i="59"/>
  <c r="AA156" i="59"/>
  <c r="M156" i="59"/>
  <c r="Y156" i="59" s="1"/>
  <c r="L156" i="59"/>
  <c r="AA155" i="59"/>
  <c r="M155" i="59"/>
  <c r="Z155" i="59" s="1"/>
  <c r="L155" i="59"/>
  <c r="AA154" i="59"/>
  <c r="M154" i="59"/>
  <c r="Z154" i="59" s="1"/>
  <c r="L154" i="59"/>
  <c r="AA153" i="59"/>
  <c r="M153" i="59"/>
  <c r="Z153" i="59" s="1"/>
  <c r="L153" i="59"/>
  <c r="AA152" i="59"/>
  <c r="M152" i="59"/>
  <c r="Y152" i="59" s="1"/>
  <c r="L152" i="59"/>
  <c r="AA151" i="59"/>
  <c r="M151" i="59"/>
  <c r="Z151" i="59" s="1"/>
  <c r="L151" i="59"/>
  <c r="AA150" i="59"/>
  <c r="M150" i="59"/>
  <c r="Z150" i="59" s="1"/>
  <c r="L150" i="59"/>
  <c r="AA149" i="59"/>
  <c r="M149" i="59"/>
  <c r="Z149" i="59" s="1"/>
  <c r="L149" i="59"/>
  <c r="AA148" i="59"/>
  <c r="M148" i="59"/>
  <c r="Z148" i="59" s="1"/>
  <c r="L148" i="59"/>
  <c r="AA147" i="59"/>
  <c r="M147" i="59"/>
  <c r="Z147" i="59" s="1"/>
  <c r="L147" i="59"/>
  <c r="AA146" i="59"/>
  <c r="M146" i="59"/>
  <c r="Z146" i="59" s="1"/>
  <c r="L146" i="59"/>
  <c r="AA145" i="59"/>
  <c r="M145" i="59"/>
  <c r="Z145" i="59" s="1"/>
  <c r="L145" i="59"/>
  <c r="AA144" i="59"/>
  <c r="M144" i="59"/>
  <c r="Z144" i="59" s="1"/>
  <c r="L144" i="59"/>
  <c r="AA143" i="59"/>
  <c r="M143" i="59"/>
  <c r="Z143" i="59" s="1"/>
  <c r="L143" i="59"/>
  <c r="AA142" i="59"/>
  <c r="M142" i="59"/>
  <c r="Z142" i="59" s="1"/>
  <c r="L142" i="59"/>
  <c r="AA141" i="59"/>
  <c r="M141" i="59"/>
  <c r="Z141" i="59" s="1"/>
  <c r="L141" i="59"/>
  <c r="AA140" i="59"/>
  <c r="M140" i="59"/>
  <c r="Z140" i="59" s="1"/>
  <c r="L140" i="59"/>
  <c r="AA139" i="59"/>
  <c r="M139" i="59"/>
  <c r="Z139" i="59" s="1"/>
  <c r="L139" i="59"/>
  <c r="AA138" i="59"/>
  <c r="M138" i="59"/>
  <c r="Z138" i="59" s="1"/>
  <c r="L138" i="59"/>
  <c r="AA137" i="59"/>
  <c r="M137" i="59"/>
  <c r="Z137" i="59" s="1"/>
  <c r="L137" i="59"/>
  <c r="AA136" i="59"/>
  <c r="M136" i="59"/>
  <c r="Y136" i="59" s="1"/>
  <c r="L136" i="59"/>
  <c r="AA135" i="59"/>
  <c r="M135" i="59"/>
  <c r="Z135" i="59" s="1"/>
  <c r="L135" i="59"/>
  <c r="AA134" i="59"/>
  <c r="M134" i="59"/>
  <c r="Z134" i="59" s="1"/>
  <c r="L134" i="59"/>
  <c r="AA133" i="59"/>
  <c r="M133" i="59"/>
  <c r="Z133" i="59" s="1"/>
  <c r="L133" i="59"/>
  <c r="AA132" i="59"/>
  <c r="M132" i="59"/>
  <c r="Z132" i="59" s="1"/>
  <c r="L132" i="59"/>
  <c r="AA131" i="59"/>
  <c r="M131" i="59"/>
  <c r="Z131" i="59" s="1"/>
  <c r="L131" i="59"/>
  <c r="AA130" i="59"/>
  <c r="M130" i="59"/>
  <c r="Z130" i="59" s="1"/>
  <c r="L130" i="59"/>
  <c r="AA129" i="59"/>
  <c r="M129" i="59"/>
  <c r="Z129" i="59" s="1"/>
  <c r="L129" i="59"/>
  <c r="AA128" i="59"/>
  <c r="M128" i="59"/>
  <c r="Z128" i="59" s="1"/>
  <c r="L128" i="59"/>
  <c r="AA127" i="59"/>
  <c r="M127" i="59"/>
  <c r="Z127" i="59" s="1"/>
  <c r="L127" i="59"/>
  <c r="AA126" i="59"/>
  <c r="M126" i="59"/>
  <c r="Z126" i="59" s="1"/>
  <c r="L126" i="59"/>
  <c r="AA125" i="59"/>
  <c r="M125" i="59"/>
  <c r="Z125" i="59" s="1"/>
  <c r="L125" i="59"/>
  <c r="AA124" i="59"/>
  <c r="M124" i="59"/>
  <c r="Z124" i="59" s="1"/>
  <c r="L124" i="59"/>
  <c r="AA123" i="59"/>
  <c r="M123" i="59"/>
  <c r="Z123" i="59" s="1"/>
  <c r="L123" i="59"/>
  <c r="AA122" i="59"/>
  <c r="M122" i="59"/>
  <c r="Z122" i="59" s="1"/>
  <c r="L122" i="59"/>
  <c r="AA121" i="59"/>
  <c r="M121" i="59"/>
  <c r="Z121" i="59" s="1"/>
  <c r="L121" i="59"/>
  <c r="AA120" i="59"/>
  <c r="M120" i="59"/>
  <c r="Z120" i="59" s="1"/>
  <c r="L120" i="59"/>
  <c r="AA119" i="59"/>
  <c r="M119" i="59"/>
  <c r="Z119" i="59" s="1"/>
  <c r="L119" i="59"/>
  <c r="AA118" i="59"/>
  <c r="M118" i="59"/>
  <c r="Z118" i="59" s="1"/>
  <c r="L118" i="59"/>
  <c r="AA117" i="59"/>
  <c r="M117" i="59"/>
  <c r="Z117" i="59" s="1"/>
  <c r="L117" i="59"/>
  <c r="AA116" i="59"/>
  <c r="M116" i="59"/>
  <c r="Z116" i="59" s="1"/>
  <c r="L116" i="59"/>
  <c r="AA115" i="59"/>
  <c r="M115" i="59"/>
  <c r="Z115" i="59" s="1"/>
  <c r="L115" i="59"/>
  <c r="AA114" i="59"/>
  <c r="M114" i="59"/>
  <c r="Z114" i="59" s="1"/>
  <c r="L114" i="59"/>
  <c r="AA113" i="59"/>
  <c r="M113" i="59"/>
  <c r="Z113" i="59" s="1"/>
  <c r="L113" i="59"/>
  <c r="AA112" i="59"/>
  <c r="M112" i="59"/>
  <c r="Z112" i="59" s="1"/>
  <c r="L112" i="59"/>
  <c r="AA111" i="59"/>
  <c r="M111" i="59"/>
  <c r="Z111" i="59" s="1"/>
  <c r="L111" i="59"/>
  <c r="AA110" i="59"/>
  <c r="M110" i="59"/>
  <c r="Z110" i="59" s="1"/>
  <c r="L110" i="59"/>
  <c r="AA109" i="59"/>
  <c r="M109" i="59"/>
  <c r="Z109" i="59" s="1"/>
  <c r="L109" i="59"/>
  <c r="AA108" i="59"/>
  <c r="M108" i="59"/>
  <c r="L108" i="59"/>
  <c r="AA107" i="59"/>
  <c r="M107" i="59"/>
  <c r="Z107" i="59" s="1"/>
  <c r="L107" i="59"/>
  <c r="AA106" i="59"/>
  <c r="M106" i="59"/>
  <c r="L106" i="59"/>
  <c r="AA105" i="59"/>
  <c r="M105" i="59"/>
  <c r="Z105" i="59" s="1"/>
  <c r="L105" i="59"/>
  <c r="AA104" i="59"/>
  <c r="M104" i="59"/>
  <c r="L104" i="59"/>
  <c r="AA103" i="59"/>
  <c r="M103" i="59"/>
  <c r="Z103" i="59" s="1"/>
  <c r="L103" i="59"/>
  <c r="AA102" i="59"/>
  <c r="M102" i="59"/>
  <c r="L102" i="59"/>
  <c r="AA101" i="59"/>
  <c r="M101" i="59"/>
  <c r="Z101" i="59" s="1"/>
  <c r="L101" i="59"/>
  <c r="AA100" i="59"/>
  <c r="M100" i="59"/>
  <c r="L100" i="59"/>
  <c r="AA99" i="59"/>
  <c r="M99" i="59"/>
  <c r="Z99" i="59" s="1"/>
  <c r="L99" i="59"/>
  <c r="AA98" i="59"/>
  <c r="M98" i="59"/>
  <c r="L98" i="59"/>
  <c r="AA97" i="59"/>
  <c r="M97" i="59"/>
  <c r="Z97" i="59" s="1"/>
  <c r="L97" i="59"/>
  <c r="AA96" i="59"/>
  <c r="M96" i="59"/>
  <c r="L96" i="59"/>
  <c r="AA95" i="59"/>
  <c r="M95" i="59"/>
  <c r="Z95" i="59" s="1"/>
  <c r="L95" i="59"/>
  <c r="AA94" i="59"/>
  <c r="M94" i="59"/>
  <c r="L94" i="59"/>
  <c r="AA93" i="59"/>
  <c r="M93" i="59"/>
  <c r="Z93" i="59" s="1"/>
  <c r="L93" i="59"/>
  <c r="AA92" i="59"/>
  <c r="M92" i="59"/>
  <c r="L92" i="59"/>
  <c r="AA91" i="59"/>
  <c r="M91" i="59"/>
  <c r="Z91" i="59" s="1"/>
  <c r="L91" i="59"/>
  <c r="AA90" i="59"/>
  <c r="M90" i="59"/>
  <c r="L90" i="59"/>
  <c r="AA89" i="59"/>
  <c r="M89" i="59"/>
  <c r="Z89" i="59" s="1"/>
  <c r="L89" i="59"/>
  <c r="AA88" i="59"/>
  <c r="M88" i="59"/>
  <c r="L88" i="59"/>
  <c r="AA87" i="59"/>
  <c r="M87" i="59"/>
  <c r="Z87" i="59" s="1"/>
  <c r="L87" i="59"/>
  <c r="AA86" i="59"/>
  <c r="M86" i="59"/>
  <c r="L86" i="59"/>
  <c r="AA85" i="59"/>
  <c r="M85" i="59"/>
  <c r="Z85" i="59" s="1"/>
  <c r="L85" i="59"/>
  <c r="AA84" i="59"/>
  <c r="M84" i="59"/>
  <c r="L84" i="59"/>
  <c r="AA83" i="59"/>
  <c r="M83" i="59"/>
  <c r="Z83" i="59" s="1"/>
  <c r="L83" i="59"/>
  <c r="AA82" i="59"/>
  <c r="M82" i="59"/>
  <c r="L82" i="59"/>
  <c r="AA81" i="59"/>
  <c r="M81" i="59"/>
  <c r="Z81" i="59" s="1"/>
  <c r="L81" i="59"/>
  <c r="AA80" i="59"/>
  <c r="M80" i="59"/>
  <c r="L80" i="59"/>
  <c r="AA79" i="59"/>
  <c r="M79" i="59"/>
  <c r="Z79" i="59" s="1"/>
  <c r="L79" i="59"/>
  <c r="AA78" i="59"/>
  <c r="M78" i="59"/>
  <c r="L78" i="59"/>
  <c r="AA77" i="59"/>
  <c r="M77" i="59"/>
  <c r="Z77" i="59" s="1"/>
  <c r="L77" i="59"/>
  <c r="AA76" i="59"/>
  <c r="M76" i="59"/>
  <c r="L76" i="59"/>
  <c r="AA75" i="59"/>
  <c r="M75" i="59"/>
  <c r="Z75" i="59" s="1"/>
  <c r="L75" i="59"/>
  <c r="AA74" i="59"/>
  <c r="M74" i="59"/>
  <c r="L74" i="59"/>
  <c r="AA73" i="59"/>
  <c r="M73" i="59"/>
  <c r="Z73" i="59" s="1"/>
  <c r="L73" i="59"/>
  <c r="AA72" i="59"/>
  <c r="M72" i="59"/>
  <c r="L72" i="59"/>
  <c r="AA71" i="59"/>
  <c r="M71" i="59"/>
  <c r="Z71" i="59" s="1"/>
  <c r="L71" i="59"/>
  <c r="AA70" i="59"/>
  <c r="M70" i="59"/>
  <c r="L70" i="59"/>
  <c r="AA69" i="59"/>
  <c r="M69" i="59"/>
  <c r="Z69" i="59" s="1"/>
  <c r="L69" i="59"/>
  <c r="AA68" i="59"/>
  <c r="M68" i="59"/>
  <c r="L68" i="59"/>
  <c r="AA67" i="59"/>
  <c r="M67" i="59"/>
  <c r="Z67" i="59" s="1"/>
  <c r="L67" i="59"/>
  <c r="AA66" i="59"/>
  <c r="M66" i="59"/>
  <c r="L66" i="59"/>
  <c r="AA65" i="59"/>
  <c r="M65" i="59"/>
  <c r="Z65" i="59" s="1"/>
  <c r="L65" i="59"/>
  <c r="AA64" i="59"/>
  <c r="M64" i="59"/>
  <c r="L64" i="59"/>
  <c r="AA63" i="59"/>
  <c r="M63" i="59"/>
  <c r="Z63" i="59" s="1"/>
  <c r="L63" i="59"/>
  <c r="AA62" i="59"/>
  <c r="M62" i="59"/>
  <c r="L62" i="59"/>
  <c r="AA61" i="59"/>
  <c r="M61" i="59"/>
  <c r="Z61" i="59" s="1"/>
  <c r="L61" i="59"/>
  <c r="AA60" i="59"/>
  <c r="M60" i="59"/>
  <c r="L60" i="59"/>
  <c r="AA59" i="59"/>
  <c r="M59" i="59"/>
  <c r="Z59" i="59" s="1"/>
  <c r="L59" i="59"/>
  <c r="AA58" i="59"/>
  <c r="M58" i="59"/>
  <c r="Z58" i="59" s="1"/>
  <c r="L58" i="59"/>
  <c r="AA57" i="59"/>
  <c r="M57" i="59"/>
  <c r="Y57" i="59" s="1"/>
  <c r="L57" i="59"/>
  <c r="AA56" i="59"/>
  <c r="M56" i="59"/>
  <c r="Z56" i="59" s="1"/>
  <c r="L56" i="59"/>
  <c r="AA55" i="59"/>
  <c r="M55" i="59"/>
  <c r="Y55" i="59" s="1"/>
  <c r="L55" i="59"/>
  <c r="AA54" i="59"/>
  <c r="M54" i="59"/>
  <c r="Z54" i="59" s="1"/>
  <c r="L54" i="59"/>
  <c r="AA53" i="59"/>
  <c r="M53" i="59"/>
  <c r="Z53" i="59" s="1"/>
  <c r="L53" i="59"/>
  <c r="AA52" i="59"/>
  <c r="M52" i="59"/>
  <c r="Z52" i="59" s="1"/>
  <c r="L52" i="59"/>
  <c r="AA51" i="59"/>
  <c r="M51" i="59"/>
  <c r="Z51" i="59" s="1"/>
  <c r="L51" i="59"/>
  <c r="AA50" i="59"/>
  <c r="M50" i="59"/>
  <c r="Z50" i="59" s="1"/>
  <c r="L50" i="59"/>
  <c r="AA49" i="59"/>
  <c r="M49" i="59"/>
  <c r="Z49" i="59" s="1"/>
  <c r="L49" i="59"/>
  <c r="AA48" i="59"/>
  <c r="M48" i="59"/>
  <c r="Z48" i="59" s="1"/>
  <c r="L48" i="59"/>
  <c r="AA47" i="59"/>
  <c r="M47" i="59"/>
  <c r="Z47" i="59" s="1"/>
  <c r="L47" i="59"/>
  <c r="AA46" i="59"/>
  <c r="M46" i="59"/>
  <c r="Z46" i="59" s="1"/>
  <c r="L46" i="59"/>
  <c r="AA45" i="59"/>
  <c r="M45" i="59"/>
  <c r="Z45" i="59" s="1"/>
  <c r="L45" i="59"/>
  <c r="AA44" i="59"/>
  <c r="M44" i="59"/>
  <c r="Z44" i="59" s="1"/>
  <c r="L44" i="59"/>
  <c r="AA43" i="59"/>
  <c r="M43" i="59"/>
  <c r="Z43" i="59" s="1"/>
  <c r="L43" i="59"/>
  <c r="AA42" i="59"/>
  <c r="M42" i="59"/>
  <c r="Z42" i="59" s="1"/>
  <c r="L42" i="59"/>
  <c r="AA41" i="59"/>
  <c r="M41" i="59"/>
  <c r="Z41" i="59" s="1"/>
  <c r="L41" i="59"/>
  <c r="AA40" i="59"/>
  <c r="M40" i="59"/>
  <c r="Z40" i="59" s="1"/>
  <c r="L40" i="59"/>
  <c r="AA39" i="59"/>
  <c r="M39" i="59"/>
  <c r="Z39" i="59" s="1"/>
  <c r="L39" i="59"/>
  <c r="AA38" i="59"/>
  <c r="M38" i="59"/>
  <c r="Z38" i="59" s="1"/>
  <c r="L38" i="59"/>
  <c r="AA37" i="59"/>
  <c r="M37" i="59"/>
  <c r="Y37" i="59" s="1"/>
  <c r="L37" i="59"/>
  <c r="AA36" i="59"/>
  <c r="M36" i="59"/>
  <c r="Z36" i="59" s="1"/>
  <c r="L36" i="59"/>
  <c r="AA35" i="59"/>
  <c r="M35" i="59"/>
  <c r="Y35" i="59" s="1"/>
  <c r="L35" i="59"/>
  <c r="AA34" i="59"/>
  <c r="M34" i="59"/>
  <c r="Z34" i="59" s="1"/>
  <c r="L34" i="59"/>
  <c r="AA33" i="59"/>
  <c r="M33" i="59"/>
  <c r="Z33" i="59" s="1"/>
  <c r="L33" i="59"/>
  <c r="AA32" i="59"/>
  <c r="M32" i="59"/>
  <c r="Z32" i="59" s="1"/>
  <c r="L32" i="59"/>
  <c r="AA31" i="59"/>
  <c r="M31" i="59"/>
  <c r="Z31" i="59" s="1"/>
  <c r="L31" i="59"/>
  <c r="AA30" i="59"/>
  <c r="M30" i="59"/>
  <c r="Z30" i="59" s="1"/>
  <c r="L30" i="59"/>
  <c r="AA29" i="59"/>
  <c r="M29" i="59"/>
  <c r="Z29" i="59" s="1"/>
  <c r="L29" i="59"/>
  <c r="AA28" i="59"/>
  <c r="M28" i="59"/>
  <c r="Z28" i="59" s="1"/>
  <c r="L28" i="59"/>
  <c r="AA27" i="59"/>
  <c r="M27" i="59"/>
  <c r="Z27" i="59" s="1"/>
  <c r="L27" i="59"/>
  <c r="AA26" i="59"/>
  <c r="M26" i="59"/>
  <c r="Z26" i="59" s="1"/>
  <c r="L26" i="59"/>
  <c r="AA25" i="59"/>
  <c r="M25" i="59"/>
  <c r="Y25" i="59" s="1"/>
  <c r="L25" i="59"/>
  <c r="AA24" i="59"/>
  <c r="M24" i="59"/>
  <c r="Z24" i="59" s="1"/>
  <c r="L24" i="59"/>
  <c r="AA23" i="59"/>
  <c r="M23" i="59"/>
  <c r="Y23" i="59" s="1"/>
  <c r="L23" i="59"/>
  <c r="AA22" i="59"/>
  <c r="M22" i="59"/>
  <c r="Z22" i="59" s="1"/>
  <c r="L22" i="59"/>
  <c r="AA21" i="59"/>
  <c r="M21" i="59"/>
  <c r="Y21" i="59" s="1"/>
  <c r="L21" i="59"/>
  <c r="AA20" i="59"/>
  <c r="M20" i="59"/>
  <c r="Z20" i="59" s="1"/>
  <c r="L20" i="59"/>
  <c r="AA19" i="59"/>
  <c r="M19" i="59"/>
  <c r="Y19" i="59" s="1"/>
  <c r="L19" i="59"/>
  <c r="AA18" i="59"/>
  <c r="M18" i="59"/>
  <c r="Z18" i="59" s="1"/>
  <c r="L18" i="59"/>
  <c r="AA17" i="59"/>
  <c r="M17" i="59"/>
  <c r="Y17" i="59" s="1"/>
  <c r="L17" i="59"/>
  <c r="AA16" i="59"/>
  <c r="M16" i="59"/>
  <c r="Z16" i="59" s="1"/>
  <c r="L16" i="59"/>
  <c r="AA15" i="59"/>
  <c r="L15" i="59"/>
  <c r="AA14" i="59"/>
  <c r="M14" i="59"/>
  <c r="Z14" i="59" s="1"/>
  <c r="L14" i="59"/>
  <c r="AA13" i="59"/>
  <c r="U13" i="59"/>
  <c r="S15" i="59" s="1"/>
  <c r="M13" i="59"/>
  <c r="L13" i="59"/>
  <c r="AA12" i="59"/>
  <c r="M12" i="59"/>
  <c r="Z12" i="59" s="1"/>
  <c r="L12" i="59"/>
  <c r="AA11" i="59"/>
  <c r="M11" i="59"/>
  <c r="Z11" i="59" s="1"/>
  <c r="L11" i="59"/>
  <c r="AA10" i="59"/>
  <c r="M10" i="59"/>
  <c r="Y10" i="59" s="1"/>
  <c r="L10" i="59"/>
  <c r="AA9" i="59"/>
  <c r="M9" i="59"/>
  <c r="Z9" i="59" s="1"/>
  <c r="L9" i="59"/>
  <c r="AA8" i="59"/>
  <c r="M8" i="59"/>
  <c r="Z8" i="59" s="1"/>
  <c r="L8" i="59"/>
  <c r="AA7" i="59"/>
  <c r="M7" i="59"/>
  <c r="Z7" i="59" s="1"/>
  <c r="L7" i="59"/>
  <c r="B7" i="59"/>
  <c r="B8" i="59" s="1"/>
  <c r="B9" i="59" s="1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4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B103" i="59" s="1"/>
  <c r="B104" i="59" s="1"/>
  <c r="B105" i="59" s="1"/>
  <c r="B106" i="59" s="1"/>
  <c r="B107" i="59" s="1"/>
  <c r="B108" i="59" s="1"/>
  <c r="B109" i="59" s="1"/>
  <c r="B110" i="59" s="1"/>
  <c r="B111" i="59" s="1"/>
  <c r="B112" i="59" s="1"/>
  <c r="B113" i="59" s="1"/>
  <c r="B114" i="59" s="1"/>
  <c r="B115" i="59" s="1"/>
  <c r="B116" i="59" s="1"/>
  <c r="B117" i="59" s="1"/>
  <c r="B118" i="59" s="1"/>
  <c r="B119" i="59" s="1"/>
  <c r="B120" i="59" s="1"/>
  <c r="B121" i="59" s="1"/>
  <c r="B122" i="59" s="1"/>
  <c r="B123" i="59" s="1"/>
  <c r="B124" i="59" s="1"/>
  <c r="B125" i="59" s="1"/>
  <c r="B126" i="59" s="1"/>
  <c r="B127" i="59" s="1"/>
  <c r="B128" i="59" s="1"/>
  <c r="B129" i="59" s="1"/>
  <c r="B130" i="59" s="1"/>
  <c r="B131" i="59" s="1"/>
  <c r="B132" i="59" s="1"/>
  <c r="B133" i="59" s="1"/>
  <c r="B134" i="59" s="1"/>
  <c r="B135" i="59" s="1"/>
  <c r="B136" i="59" s="1"/>
  <c r="B137" i="59" s="1"/>
  <c r="B138" i="59" s="1"/>
  <c r="B139" i="59" s="1"/>
  <c r="B140" i="59" s="1"/>
  <c r="B141" i="59" s="1"/>
  <c r="B142" i="59" s="1"/>
  <c r="B143" i="59" s="1"/>
  <c r="B144" i="59" s="1"/>
  <c r="B145" i="59" s="1"/>
  <c r="B146" i="59" s="1"/>
  <c r="B147" i="59" s="1"/>
  <c r="B148" i="59" s="1"/>
  <c r="B149" i="59" s="1"/>
  <c r="B150" i="59" s="1"/>
  <c r="B151" i="59" s="1"/>
  <c r="B152" i="59" s="1"/>
  <c r="B153" i="59" s="1"/>
  <c r="B154" i="59" s="1"/>
  <c r="B155" i="59" s="1"/>
  <c r="B156" i="59" s="1"/>
  <c r="B157" i="59" s="1"/>
  <c r="B158" i="59" s="1"/>
  <c r="B159" i="59" s="1"/>
  <c r="B160" i="59" s="1"/>
  <c r="B161" i="59" s="1"/>
  <c r="B162" i="59" s="1"/>
  <c r="B163" i="59" s="1"/>
  <c r="B164" i="59" s="1"/>
  <c r="B165" i="59" s="1"/>
  <c r="B166" i="59" s="1"/>
  <c r="B167" i="59" s="1"/>
  <c r="B168" i="59" s="1"/>
  <c r="B169" i="59" s="1"/>
  <c r="B170" i="59" s="1"/>
  <c r="B171" i="59" s="1"/>
  <c r="B172" i="59" s="1"/>
  <c r="B173" i="59" s="1"/>
  <c r="B174" i="59" s="1"/>
  <c r="B175" i="59" s="1"/>
  <c r="B176" i="59" s="1"/>
  <c r="B177" i="59" s="1"/>
  <c r="B178" i="59" s="1"/>
  <c r="B179" i="59" s="1"/>
  <c r="B180" i="59" s="1"/>
  <c r="B181" i="59" s="1"/>
  <c r="B182" i="59" s="1"/>
  <c r="B183" i="59" s="1"/>
  <c r="B184" i="59" s="1"/>
  <c r="B185" i="59" s="1"/>
  <c r="B186" i="59" s="1"/>
  <c r="B187" i="59" s="1"/>
  <c r="B188" i="59" s="1"/>
  <c r="B189" i="59" s="1"/>
  <c r="B190" i="59" s="1"/>
  <c r="B191" i="59" s="1"/>
  <c r="AA6" i="59"/>
  <c r="L6" i="59"/>
  <c r="K6" i="59"/>
  <c r="J6" i="59"/>
  <c r="J14" i="57"/>
  <c r="K14" i="57"/>
  <c r="K6" i="58"/>
  <c r="J6" i="58"/>
  <c r="M6" i="58" s="1"/>
  <c r="AA191" i="58"/>
  <c r="M191" i="58"/>
  <c r="Z191" i="58" s="1"/>
  <c r="L191" i="58"/>
  <c r="AA190" i="58"/>
  <c r="Y190" i="58"/>
  <c r="M190" i="58"/>
  <c r="Z190" i="58" s="1"/>
  <c r="L190" i="58"/>
  <c r="AA189" i="58"/>
  <c r="Y189" i="58"/>
  <c r="M189" i="58"/>
  <c r="Z189" i="58" s="1"/>
  <c r="L189" i="58"/>
  <c r="AA188" i="58"/>
  <c r="M188" i="58"/>
  <c r="Z188" i="58" s="1"/>
  <c r="L188" i="58"/>
  <c r="AA187" i="58"/>
  <c r="M187" i="58"/>
  <c r="Z187" i="58" s="1"/>
  <c r="L187" i="58"/>
  <c r="AA186" i="58"/>
  <c r="Y186" i="58"/>
  <c r="M186" i="58"/>
  <c r="Z186" i="58" s="1"/>
  <c r="L186" i="58"/>
  <c r="AA185" i="58"/>
  <c r="Y185" i="58"/>
  <c r="M185" i="58"/>
  <c r="Z185" i="58" s="1"/>
  <c r="L185" i="58"/>
  <c r="AA184" i="58"/>
  <c r="M184" i="58"/>
  <c r="Z184" i="58" s="1"/>
  <c r="L184" i="58"/>
  <c r="AA183" i="58"/>
  <c r="M183" i="58"/>
  <c r="Z183" i="58" s="1"/>
  <c r="L183" i="58"/>
  <c r="AA182" i="58"/>
  <c r="Y182" i="58"/>
  <c r="M182" i="58"/>
  <c r="Z182" i="58" s="1"/>
  <c r="L182" i="58"/>
  <c r="AA181" i="58"/>
  <c r="Y181" i="58"/>
  <c r="M181" i="58"/>
  <c r="Z181" i="58" s="1"/>
  <c r="L181" i="58"/>
  <c r="AA180" i="58"/>
  <c r="M180" i="58"/>
  <c r="Z180" i="58" s="1"/>
  <c r="L180" i="58"/>
  <c r="AA179" i="58"/>
  <c r="M179" i="58"/>
  <c r="Z179" i="58" s="1"/>
  <c r="L179" i="58"/>
  <c r="AA178" i="58"/>
  <c r="Y178" i="58"/>
  <c r="M178" i="58"/>
  <c r="Z178" i="58" s="1"/>
  <c r="L178" i="58"/>
  <c r="AA177" i="58"/>
  <c r="M177" i="58"/>
  <c r="Z177" i="58" s="1"/>
  <c r="L177" i="58"/>
  <c r="AA176" i="58"/>
  <c r="Y176" i="58"/>
  <c r="M176" i="58"/>
  <c r="Z176" i="58" s="1"/>
  <c r="L176" i="58"/>
  <c r="AA175" i="58"/>
  <c r="M175" i="58"/>
  <c r="Z175" i="58" s="1"/>
  <c r="L175" i="58"/>
  <c r="AA174" i="58"/>
  <c r="Y174" i="58"/>
  <c r="M174" i="58"/>
  <c r="Z174" i="58" s="1"/>
  <c r="L174" i="58"/>
  <c r="AA173" i="58"/>
  <c r="M173" i="58"/>
  <c r="Z173" i="58" s="1"/>
  <c r="L173" i="58"/>
  <c r="AA172" i="58"/>
  <c r="Y172" i="58"/>
  <c r="M172" i="58"/>
  <c r="Z172" i="58" s="1"/>
  <c r="L172" i="58"/>
  <c r="AA171" i="58"/>
  <c r="M171" i="58"/>
  <c r="Z171" i="58" s="1"/>
  <c r="L171" i="58"/>
  <c r="AA170" i="58"/>
  <c r="Y170" i="58"/>
  <c r="M170" i="58"/>
  <c r="Z170" i="58" s="1"/>
  <c r="L170" i="58"/>
  <c r="AA169" i="58"/>
  <c r="M169" i="58"/>
  <c r="Z169" i="58" s="1"/>
  <c r="L169" i="58"/>
  <c r="AA168" i="58"/>
  <c r="Y168" i="58"/>
  <c r="M168" i="58"/>
  <c r="Z168" i="58" s="1"/>
  <c r="L168" i="58"/>
  <c r="AA167" i="58"/>
  <c r="M167" i="58"/>
  <c r="Z167" i="58" s="1"/>
  <c r="L167" i="58"/>
  <c r="AA166" i="58"/>
  <c r="Y166" i="58"/>
  <c r="M166" i="58"/>
  <c r="Z166" i="58" s="1"/>
  <c r="L166" i="58"/>
  <c r="AA165" i="58"/>
  <c r="M165" i="58"/>
  <c r="Z165" i="58" s="1"/>
  <c r="L165" i="58"/>
  <c r="AA164" i="58"/>
  <c r="Y164" i="58"/>
  <c r="M164" i="58"/>
  <c r="Z164" i="58" s="1"/>
  <c r="L164" i="58"/>
  <c r="AA163" i="58"/>
  <c r="M163" i="58"/>
  <c r="Z163" i="58" s="1"/>
  <c r="L163" i="58"/>
  <c r="AA162" i="58"/>
  <c r="Y162" i="58"/>
  <c r="M162" i="58"/>
  <c r="Z162" i="58" s="1"/>
  <c r="L162" i="58"/>
  <c r="AA161" i="58"/>
  <c r="M161" i="58"/>
  <c r="Z161" i="58" s="1"/>
  <c r="L161" i="58"/>
  <c r="AA160" i="58"/>
  <c r="Y160" i="58"/>
  <c r="M160" i="58"/>
  <c r="Z160" i="58" s="1"/>
  <c r="L160" i="58"/>
  <c r="AA159" i="58"/>
  <c r="M159" i="58"/>
  <c r="Z159" i="58" s="1"/>
  <c r="L159" i="58"/>
  <c r="AA158" i="58"/>
  <c r="Y158" i="58"/>
  <c r="M158" i="58"/>
  <c r="Z158" i="58" s="1"/>
  <c r="L158" i="58"/>
  <c r="AA157" i="58"/>
  <c r="M157" i="58"/>
  <c r="Z157" i="58" s="1"/>
  <c r="L157" i="58"/>
  <c r="AA156" i="58"/>
  <c r="Y156" i="58"/>
  <c r="M156" i="58"/>
  <c r="Z156" i="58" s="1"/>
  <c r="L156" i="58"/>
  <c r="AA155" i="58"/>
  <c r="M155" i="58"/>
  <c r="Z155" i="58" s="1"/>
  <c r="L155" i="58"/>
  <c r="AA154" i="58"/>
  <c r="Y154" i="58"/>
  <c r="M154" i="58"/>
  <c r="Z154" i="58" s="1"/>
  <c r="L154" i="58"/>
  <c r="AA153" i="58"/>
  <c r="M153" i="58"/>
  <c r="Z153" i="58" s="1"/>
  <c r="L153" i="58"/>
  <c r="AA152" i="58"/>
  <c r="Y152" i="58"/>
  <c r="M152" i="58"/>
  <c r="Z152" i="58" s="1"/>
  <c r="L152" i="58"/>
  <c r="AA151" i="58"/>
  <c r="M151" i="58"/>
  <c r="Z151" i="58" s="1"/>
  <c r="L151" i="58"/>
  <c r="AA150" i="58"/>
  <c r="Y150" i="58"/>
  <c r="M150" i="58"/>
  <c r="Z150" i="58" s="1"/>
  <c r="L150" i="58"/>
  <c r="AA149" i="58"/>
  <c r="M149" i="58"/>
  <c r="Z149" i="58" s="1"/>
  <c r="L149" i="58"/>
  <c r="AA148" i="58"/>
  <c r="Y148" i="58"/>
  <c r="M148" i="58"/>
  <c r="Z148" i="58" s="1"/>
  <c r="L148" i="58"/>
  <c r="AA147" i="58"/>
  <c r="M147" i="58"/>
  <c r="Z147" i="58" s="1"/>
  <c r="L147" i="58"/>
  <c r="AA146" i="58"/>
  <c r="Y146" i="58"/>
  <c r="M146" i="58"/>
  <c r="Z146" i="58" s="1"/>
  <c r="L146" i="58"/>
  <c r="AA145" i="58"/>
  <c r="M145" i="58"/>
  <c r="Z145" i="58" s="1"/>
  <c r="L145" i="58"/>
  <c r="AA144" i="58"/>
  <c r="Y144" i="58"/>
  <c r="M144" i="58"/>
  <c r="Z144" i="58" s="1"/>
  <c r="L144" i="58"/>
  <c r="AA143" i="58"/>
  <c r="M143" i="58"/>
  <c r="Z143" i="58" s="1"/>
  <c r="L143" i="58"/>
  <c r="AA142" i="58"/>
  <c r="Y142" i="58"/>
  <c r="M142" i="58"/>
  <c r="Z142" i="58" s="1"/>
  <c r="L142" i="58"/>
  <c r="AA141" i="58"/>
  <c r="M141" i="58"/>
  <c r="Z141" i="58" s="1"/>
  <c r="L141" i="58"/>
  <c r="AA140" i="58"/>
  <c r="Y140" i="58"/>
  <c r="M140" i="58"/>
  <c r="Z140" i="58" s="1"/>
  <c r="L140" i="58"/>
  <c r="AA139" i="58"/>
  <c r="M139" i="58"/>
  <c r="Z139" i="58" s="1"/>
  <c r="L139" i="58"/>
  <c r="AA138" i="58"/>
  <c r="Y138" i="58"/>
  <c r="M138" i="58"/>
  <c r="Z138" i="58" s="1"/>
  <c r="L138" i="58"/>
  <c r="AA137" i="58"/>
  <c r="M137" i="58"/>
  <c r="Z137" i="58" s="1"/>
  <c r="L137" i="58"/>
  <c r="AA136" i="58"/>
  <c r="Y136" i="58"/>
  <c r="M136" i="58"/>
  <c r="Z136" i="58" s="1"/>
  <c r="L136" i="58"/>
  <c r="AA135" i="58"/>
  <c r="M135" i="58"/>
  <c r="Z135" i="58" s="1"/>
  <c r="L135" i="58"/>
  <c r="AA134" i="58"/>
  <c r="Y134" i="58"/>
  <c r="M134" i="58"/>
  <c r="Z134" i="58" s="1"/>
  <c r="L134" i="58"/>
  <c r="AA133" i="58"/>
  <c r="M133" i="58"/>
  <c r="Z133" i="58" s="1"/>
  <c r="L133" i="58"/>
  <c r="AA132" i="58"/>
  <c r="Y132" i="58"/>
  <c r="M132" i="58"/>
  <c r="Z132" i="58" s="1"/>
  <c r="L132" i="58"/>
  <c r="AA131" i="58"/>
  <c r="M131" i="58"/>
  <c r="Z131" i="58" s="1"/>
  <c r="L131" i="58"/>
  <c r="AA130" i="58"/>
  <c r="Y130" i="58"/>
  <c r="M130" i="58"/>
  <c r="Z130" i="58" s="1"/>
  <c r="L130" i="58"/>
  <c r="AA129" i="58"/>
  <c r="M129" i="58"/>
  <c r="Z129" i="58" s="1"/>
  <c r="L129" i="58"/>
  <c r="AA128" i="58"/>
  <c r="Y128" i="58"/>
  <c r="M128" i="58"/>
  <c r="Z128" i="58" s="1"/>
  <c r="L128" i="58"/>
  <c r="AA127" i="58"/>
  <c r="M127" i="58"/>
  <c r="Z127" i="58" s="1"/>
  <c r="L127" i="58"/>
  <c r="AA126" i="58"/>
  <c r="Y126" i="58"/>
  <c r="M126" i="58"/>
  <c r="Z126" i="58" s="1"/>
  <c r="L126" i="58"/>
  <c r="AA125" i="58"/>
  <c r="M125" i="58"/>
  <c r="Z125" i="58" s="1"/>
  <c r="L125" i="58"/>
  <c r="AA124" i="58"/>
  <c r="Y124" i="58"/>
  <c r="M124" i="58"/>
  <c r="Z124" i="58" s="1"/>
  <c r="L124" i="58"/>
  <c r="AA123" i="58"/>
  <c r="M123" i="58"/>
  <c r="Z123" i="58" s="1"/>
  <c r="L123" i="58"/>
  <c r="AA122" i="58"/>
  <c r="Y122" i="58"/>
  <c r="M122" i="58"/>
  <c r="Z122" i="58" s="1"/>
  <c r="L122" i="58"/>
  <c r="AA121" i="58"/>
  <c r="M121" i="58"/>
  <c r="Z121" i="58" s="1"/>
  <c r="L121" i="58"/>
  <c r="AA120" i="58"/>
  <c r="Y120" i="58"/>
  <c r="M120" i="58"/>
  <c r="Z120" i="58" s="1"/>
  <c r="L120" i="58"/>
  <c r="AA119" i="58"/>
  <c r="M119" i="58"/>
  <c r="Z119" i="58" s="1"/>
  <c r="L119" i="58"/>
  <c r="AA118" i="58"/>
  <c r="Y118" i="58"/>
  <c r="M118" i="58"/>
  <c r="Z118" i="58" s="1"/>
  <c r="L118" i="58"/>
  <c r="AA117" i="58"/>
  <c r="M117" i="58"/>
  <c r="Z117" i="58" s="1"/>
  <c r="L117" i="58"/>
  <c r="AA116" i="58"/>
  <c r="Y116" i="58"/>
  <c r="M116" i="58"/>
  <c r="Z116" i="58" s="1"/>
  <c r="L116" i="58"/>
  <c r="AA115" i="58"/>
  <c r="M115" i="58"/>
  <c r="Z115" i="58" s="1"/>
  <c r="L115" i="58"/>
  <c r="AA114" i="58"/>
  <c r="Y114" i="58"/>
  <c r="M114" i="58"/>
  <c r="Z114" i="58" s="1"/>
  <c r="L114" i="58"/>
  <c r="AA113" i="58"/>
  <c r="M113" i="58"/>
  <c r="Z113" i="58" s="1"/>
  <c r="L113" i="58"/>
  <c r="AA112" i="58"/>
  <c r="Y112" i="58"/>
  <c r="M112" i="58"/>
  <c r="Z112" i="58" s="1"/>
  <c r="L112" i="58"/>
  <c r="AA111" i="58"/>
  <c r="M111" i="58"/>
  <c r="Z111" i="58" s="1"/>
  <c r="L111" i="58"/>
  <c r="AA110" i="58"/>
  <c r="Y110" i="58"/>
  <c r="M110" i="58"/>
  <c r="Z110" i="58" s="1"/>
  <c r="L110" i="58"/>
  <c r="AA109" i="58"/>
  <c r="M109" i="58"/>
  <c r="Z109" i="58" s="1"/>
  <c r="L109" i="58"/>
  <c r="AA108" i="58"/>
  <c r="M108" i="58"/>
  <c r="L108" i="58"/>
  <c r="AA107" i="58"/>
  <c r="Z107" i="58"/>
  <c r="M107" i="58"/>
  <c r="Y107" i="58" s="1"/>
  <c r="L107" i="58"/>
  <c r="AA106" i="58"/>
  <c r="M106" i="58"/>
  <c r="L106" i="58"/>
  <c r="AA105" i="58"/>
  <c r="Z105" i="58"/>
  <c r="M105" i="58"/>
  <c r="Y105" i="58" s="1"/>
  <c r="L105" i="58"/>
  <c r="AA104" i="58"/>
  <c r="M104" i="58"/>
  <c r="L104" i="58"/>
  <c r="AA103" i="58"/>
  <c r="Z103" i="58"/>
  <c r="M103" i="58"/>
  <c r="Y103" i="58" s="1"/>
  <c r="L103" i="58"/>
  <c r="AA102" i="58"/>
  <c r="M102" i="58"/>
  <c r="L102" i="58"/>
  <c r="AA101" i="58"/>
  <c r="Z101" i="58"/>
  <c r="M101" i="58"/>
  <c r="Y101" i="58" s="1"/>
  <c r="L101" i="58"/>
  <c r="AA100" i="58"/>
  <c r="M100" i="58"/>
  <c r="L100" i="58"/>
  <c r="AA99" i="58"/>
  <c r="Z99" i="58"/>
  <c r="M99" i="58"/>
  <c r="Y99" i="58" s="1"/>
  <c r="L99" i="58"/>
  <c r="AA98" i="58"/>
  <c r="M98" i="58"/>
  <c r="Z98" i="58" s="1"/>
  <c r="L98" i="58"/>
  <c r="AA97" i="58"/>
  <c r="Z97" i="58"/>
  <c r="M97" i="58"/>
  <c r="Y97" i="58" s="1"/>
  <c r="L97" i="58"/>
  <c r="AA96" i="58"/>
  <c r="M96" i="58"/>
  <c r="Z96" i="58" s="1"/>
  <c r="L96" i="58"/>
  <c r="AA95" i="58"/>
  <c r="Z95" i="58"/>
  <c r="M95" i="58"/>
  <c r="Y95" i="58" s="1"/>
  <c r="L95" i="58"/>
  <c r="AA94" i="58"/>
  <c r="M94" i="58"/>
  <c r="Z94" i="58" s="1"/>
  <c r="L94" i="58"/>
  <c r="AA93" i="58"/>
  <c r="Z93" i="58"/>
  <c r="M93" i="58"/>
  <c r="Y93" i="58" s="1"/>
  <c r="L93" i="58"/>
  <c r="AA92" i="58"/>
  <c r="M92" i="58"/>
  <c r="Z92" i="58" s="1"/>
  <c r="L92" i="58"/>
  <c r="AA91" i="58"/>
  <c r="Z91" i="58"/>
  <c r="M91" i="58"/>
  <c r="Y91" i="58" s="1"/>
  <c r="L91" i="58"/>
  <c r="AA90" i="58"/>
  <c r="M90" i="58"/>
  <c r="Z90" i="58" s="1"/>
  <c r="L90" i="58"/>
  <c r="AA89" i="58"/>
  <c r="Z89" i="58"/>
  <c r="M89" i="58"/>
  <c r="Y89" i="58" s="1"/>
  <c r="L89" i="58"/>
  <c r="AA88" i="58"/>
  <c r="M88" i="58"/>
  <c r="Z88" i="58" s="1"/>
  <c r="L88" i="58"/>
  <c r="AA87" i="58"/>
  <c r="Z87" i="58"/>
  <c r="M87" i="58"/>
  <c r="Y87" i="58" s="1"/>
  <c r="L87" i="58"/>
  <c r="AA86" i="58"/>
  <c r="M86" i="58"/>
  <c r="Z86" i="58" s="1"/>
  <c r="L86" i="58"/>
  <c r="AA85" i="58"/>
  <c r="Z85" i="58"/>
  <c r="M85" i="58"/>
  <c r="Y85" i="58" s="1"/>
  <c r="L85" i="58"/>
  <c r="AA84" i="58"/>
  <c r="M84" i="58"/>
  <c r="Z84" i="58" s="1"/>
  <c r="L84" i="58"/>
  <c r="AA83" i="58"/>
  <c r="Z83" i="58"/>
  <c r="M83" i="58"/>
  <c r="Y83" i="58" s="1"/>
  <c r="L83" i="58"/>
  <c r="AA82" i="58"/>
  <c r="M82" i="58"/>
  <c r="Z82" i="58" s="1"/>
  <c r="L82" i="58"/>
  <c r="AA81" i="58"/>
  <c r="Z81" i="58"/>
  <c r="M81" i="58"/>
  <c r="Y81" i="58" s="1"/>
  <c r="L81" i="58"/>
  <c r="AA80" i="58"/>
  <c r="M80" i="58"/>
  <c r="Z80" i="58" s="1"/>
  <c r="L80" i="58"/>
  <c r="AA79" i="58"/>
  <c r="Z79" i="58"/>
  <c r="M79" i="58"/>
  <c r="Y79" i="58" s="1"/>
  <c r="L79" i="58"/>
  <c r="AA78" i="58"/>
  <c r="M78" i="58"/>
  <c r="Z78" i="58" s="1"/>
  <c r="L78" i="58"/>
  <c r="AA77" i="58"/>
  <c r="Z77" i="58"/>
  <c r="M77" i="58"/>
  <c r="Y77" i="58" s="1"/>
  <c r="L77" i="58"/>
  <c r="AA76" i="58"/>
  <c r="M76" i="58"/>
  <c r="Z76" i="58" s="1"/>
  <c r="L76" i="58"/>
  <c r="AA75" i="58"/>
  <c r="Z75" i="58"/>
  <c r="M75" i="58"/>
  <c r="Y75" i="58" s="1"/>
  <c r="L75" i="58"/>
  <c r="AA74" i="58"/>
  <c r="M74" i="58"/>
  <c r="Z74" i="58" s="1"/>
  <c r="L74" i="58"/>
  <c r="AA73" i="58"/>
  <c r="Z73" i="58"/>
  <c r="M73" i="58"/>
  <c r="Y73" i="58" s="1"/>
  <c r="L73" i="58"/>
  <c r="AA72" i="58"/>
  <c r="M72" i="58"/>
  <c r="Z72" i="58" s="1"/>
  <c r="L72" i="58"/>
  <c r="AA71" i="58"/>
  <c r="Z71" i="58"/>
  <c r="M71" i="58"/>
  <c r="Y71" i="58" s="1"/>
  <c r="L71" i="58"/>
  <c r="AA70" i="58"/>
  <c r="M70" i="58"/>
  <c r="Z70" i="58" s="1"/>
  <c r="L70" i="58"/>
  <c r="AA69" i="58"/>
  <c r="Z69" i="58"/>
  <c r="M69" i="58"/>
  <c r="Y69" i="58" s="1"/>
  <c r="L69" i="58"/>
  <c r="AA68" i="58"/>
  <c r="M68" i="58"/>
  <c r="Z68" i="58" s="1"/>
  <c r="L68" i="58"/>
  <c r="AA67" i="58"/>
  <c r="Z67" i="58"/>
  <c r="M67" i="58"/>
  <c r="Y67" i="58" s="1"/>
  <c r="L67" i="58"/>
  <c r="AA66" i="58"/>
  <c r="M66" i="58"/>
  <c r="Z66" i="58" s="1"/>
  <c r="L66" i="58"/>
  <c r="AA65" i="58"/>
  <c r="Z65" i="58"/>
  <c r="M65" i="58"/>
  <c r="Y65" i="58" s="1"/>
  <c r="L65" i="58"/>
  <c r="AA64" i="58"/>
  <c r="M64" i="58"/>
  <c r="Z64" i="58" s="1"/>
  <c r="L64" i="58"/>
  <c r="AA63" i="58"/>
  <c r="Z63" i="58"/>
  <c r="M63" i="58"/>
  <c r="Y63" i="58" s="1"/>
  <c r="L63" i="58"/>
  <c r="AA62" i="58"/>
  <c r="M62" i="58"/>
  <c r="Z62" i="58" s="1"/>
  <c r="L62" i="58"/>
  <c r="AA61" i="58"/>
  <c r="Z61" i="58"/>
  <c r="M61" i="58"/>
  <c r="Y61" i="58" s="1"/>
  <c r="L61" i="58"/>
  <c r="AA60" i="58"/>
  <c r="M60" i="58"/>
  <c r="Z60" i="58" s="1"/>
  <c r="L60" i="58"/>
  <c r="AA59" i="58"/>
  <c r="M59" i="58"/>
  <c r="Z59" i="58" s="1"/>
  <c r="L59" i="58"/>
  <c r="AA58" i="58"/>
  <c r="Z58" i="58"/>
  <c r="Y58" i="58"/>
  <c r="M58" i="58"/>
  <c r="L58" i="58"/>
  <c r="AA57" i="58"/>
  <c r="M57" i="58"/>
  <c r="Z57" i="58" s="1"/>
  <c r="L57" i="58"/>
  <c r="AA56" i="58"/>
  <c r="Z56" i="58"/>
  <c r="Y56" i="58"/>
  <c r="M56" i="58"/>
  <c r="L56" i="58"/>
  <c r="AA55" i="58"/>
  <c r="M55" i="58"/>
  <c r="Z55" i="58" s="1"/>
  <c r="L55" i="58"/>
  <c r="AA54" i="58"/>
  <c r="Z54" i="58"/>
  <c r="Y54" i="58"/>
  <c r="M54" i="58"/>
  <c r="L54" i="58"/>
  <c r="AA53" i="58"/>
  <c r="M53" i="58"/>
  <c r="Z53" i="58" s="1"/>
  <c r="L53" i="58"/>
  <c r="AA52" i="58"/>
  <c r="Z52" i="58"/>
  <c r="Y52" i="58"/>
  <c r="M52" i="58"/>
  <c r="L52" i="58"/>
  <c r="AA51" i="58"/>
  <c r="M51" i="58"/>
  <c r="Z51" i="58" s="1"/>
  <c r="L51" i="58"/>
  <c r="AA50" i="58"/>
  <c r="Z50" i="58"/>
  <c r="Y50" i="58"/>
  <c r="M50" i="58"/>
  <c r="L50" i="58"/>
  <c r="AA49" i="58"/>
  <c r="M49" i="58"/>
  <c r="Z49" i="58" s="1"/>
  <c r="L49" i="58"/>
  <c r="AA48" i="58"/>
  <c r="Z48" i="58"/>
  <c r="Y48" i="58"/>
  <c r="M48" i="58"/>
  <c r="L48" i="58"/>
  <c r="AA47" i="58"/>
  <c r="M47" i="58"/>
  <c r="Z47" i="58" s="1"/>
  <c r="L47" i="58"/>
  <c r="AA46" i="58"/>
  <c r="Z46" i="58"/>
  <c r="Y46" i="58"/>
  <c r="M46" i="58"/>
  <c r="L46" i="58"/>
  <c r="AA45" i="58"/>
  <c r="M45" i="58"/>
  <c r="Z45" i="58" s="1"/>
  <c r="L45" i="58"/>
  <c r="AA44" i="58"/>
  <c r="Z44" i="58"/>
  <c r="Y44" i="58"/>
  <c r="M44" i="58"/>
  <c r="L44" i="58"/>
  <c r="AA43" i="58"/>
  <c r="M43" i="58"/>
  <c r="Z43" i="58" s="1"/>
  <c r="L43" i="58"/>
  <c r="AA42" i="58"/>
  <c r="Z42" i="58"/>
  <c r="Y42" i="58"/>
  <c r="M42" i="58"/>
  <c r="L42" i="58"/>
  <c r="AA41" i="58"/>
  <c r="M41" i="58"/>
  <c r="Z41" i="58" s="1"/>
  <c r="L41" i="58"/>
  <c r="AA40" i="58"/>
  <c r="Z40" i="58"/>
  <c r="Y40" i="58"/>
  <c r="M40" i="58"/>
  <c r="L40" i="58"/>
  <c r="AA39" i="58"/>
  <c r="M39" i="58"/>
  <c r="Z39" i="58" s="1"/>
  <c r="L39" i="58"/>
  <c r="AA38" i="58"/>
  <c r="Z38" i="58"/>
  <c r="Y38" i="58"/>
  <c r="M38" i="58"/>
  <c r="L38" i="58"/>
  <c r="AA37" i="58"/>
  <c r="M37" i="58"/>
  <c r="Z37" i="58" s="1"/>
  <c r="L37" i="58"/>
  <c r="AA36" i="58"/>
  <c r="Z36" i="58"/>
  <c r="Y36" i="58"/>
  <c r="M36" i="58"/>
  <c r="L36" i="58"/>
  <c r="AA35" i="58"/>
  <c r="M35" i="58"/>
  <c r="Z35" i="58" s="1"/>
  <c r="L35" i="58"/>
  <c r="AA34" i="58"/>
  <c r="Z34" i="58"/>
  <c r="Y34" i="58"/>
  <c r="M34" i="58"/>
  <c r="L34" i="58"/>
  <c r="AA33" i="58"/>
  <c r="M33" i="58"/>
  <c r="Z33" i="58" s="1"/>
  <c r="L33" i="58"/>
  <c r="AA32" i="58"/>
  <c r="Z32" i="58"/>
  <c r="Y32" i="58"/>
  <c r="M32" i="58"/>
  <c r="L32" i="58"/>
  <c r="AA31" i="58"/>
  <c r="M31" i="58"/>
  <c r="Z31" i="58" s="1"/>
  <c r="L31" i="58"/>
  <c r="AA30" i="58"/>
  <c r="Z30" i="58"/>
  <c r="Y30" i="58"/>
  <c r="M30" i="58"/>
  <c r="L30" i="58"/>
  <c r="AA29" i="58"/>
  <c r="M29" i="58"/>
  <c r="Z29" i="58" s="1"/>
  <c r="L29" i="58"/>
  <c r="AA28" i="58"/>
  <c r="Z28" i="58"/>
  <c r="Y28" i="58"/>
  <c r="M28" i="58"/>
  <c r="L28" i="58"/>
  <c r="AA27" i="58"/>
  <c r="M27" i="58"/>
  <c r="Z27" i="58" s="1"/>
  <c r="L27" i="58"/>
  <c r="AA26" i="58"/>
  <c r="Z26" i="58"/>
  <c r="Y26" i="58"/>
  <c r="M26" i="58"/>
  <c r="L26" i="58"/>
  <c r="AA25" i="58"/>
  <c r="M25" i="58"/>
  <c r="Z25" i="58" s="1"/>
  <c r="L25" i="58"/>
  <c r="AA24" i="58"/>
  <c r="Z24" i="58"/>
  <c r="Y24" i="58"/>
  <c r="M24" i="58"/>
  <c r="L24" i="58"/>
  <c r="AA23" i="58"/>
  <c r="M23" i="58"/>
  <c r="Z23" i="58" s="1"/>
  <c r="L23" i="58"/>
  <c r="AA22" i="58"/>
  <c r="Z22" i="58"/>
  <c r="Y22" i="58"/>
  <c r="M22" i="58"/>
  <c r="L22" i="58"/>
  <c r="AA21" i="58"/>
  <c r="M21" i="58"/>
  <c r="Z21" i="58" s="1"/>
  <c r="L21" i="58"/>
  <c r="AA20" i="58"/>
  <c r="Z20" i="58"/>
  <c r="Y20" i="58"/>
  <c r="M20" i="58"/>
  <c r="L20" i="58"/>
  <c r="AA19" i="58"/>
  <c r="M19" i="58"/>
  <c r="Z19" i="58" s="1"/>
  <c r="L19" i="58"/>
  <c r="AA18" i="58"/>
  <c r="M18" i="58"/>
  <c r="Z18" i="58" s="1"/>
  <c r="L18" i="58"/>
  <c r="AA17" i="58"/>
  <c r="L17" i="58"/>
  <c r="M17" i="58"/>
  <c r="AA16" i="58"/>
  <c r="L16" i="58"/>
  <c r="M16" i="58"/>
  <c r="AA15" i="58"/>
  <c r="Y15" i="58"/>
  <c r="M15" i="58"/>
  <c r="Z15" i="58" s="1"/>
  <c r="L15" i="58"/>
  <c r="AA14" i="58"/>
  <c r="M14" i="58"/>
  <c r="Z14" i="58" s="1"/>
  <c r="L14" i="58"/>
  <c r="AA13" i="58"/>
  <c r="U13" i="58"/>
  <c r="S15" i="58" s="1"/>
  <c r="L13" i="58"/>
  <c r="M13" i="58"/>
  <c r="Y13" i="58" s="1"/>
  <c r="AA12" i="58"/>
  <c r="M12" i="58"/>
  <c r="Z12" i="58" s="1"/>
  <c r="L12" i="58"/>
  <c r="AA11" i="58"/>
  <c r="M11" i="58"/>
  <c r="Z11" i="58" s="1"/>
  <c r="L11" i="58"/>
  <c r="AA10" i="58"/>
  <c r="M10" i="58"/>
  <c r="Z10" i="58" s="1"/>
  <c r="L10" i="58"/>
  <c r="AA9" i="58"/>
  <c r="L9" i="58"/>
  <c r="M9" i="58"/>
  <c r="AA8" i="58"/>
  <c r="L8" i="58"/>
  <c r="M8" i="58"/>
  <c r="AA7" i="58"/>
  <c r="L7" i="58"/>
  <c r="M7" i="58"/>
  <c r="B7" i="58"/>
  <c r="B8" i="58" s="1"/>
  <c r="B9" i="58" s="1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4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B118" i="58" s="1"/>
  <c r="B119" i="58" s="1"/>
  <c r="B120" i="58" s="1"/>
  <c r="B121" i="58" s="1"/>
  <c r="B122" i="58" s="1"/>
  <c r="B123" i="58" s="1"/>
  <c r="B124" i="58" s="1"/>
  <c r="B125" i="58" s="1"/>
  <c r="B126" i="58" s="1"/>
  <c r="B127" i="58" s="1"/>
  <c r="B128" i="58" s="1"/>
  <c r="B129" i="58" s="1"/>
  <c r="B130" i="58" s="1"/>
  <c r="B131" i="58" s="1"/>
  <c r="B132" i="58" s="1"/>
  <c r="B133" i="58" s="1"/>
  <c r="B134" i="58" s="1"/>
  <c r="B135" i="58" s="1"/>
  <c r="B136" i="58" s="1"/>
  <c r="B137" i="58" s="1"/>
  <c r="B138" i="58" s="1"/>
  <c r="B139" i="58" s="1"/>
  <c r="B140" i="58" s="1"/>
  <c r="B141" i="58" s="1"/>
  <c r="B142" i="58" s="1"/>
  <c r="B143" i="58" s="1"/>
  <c r="B144" i="58" s="1"/>
  <c r="B145" i="58" s="1"/>
  <c r="B146" i="58" s="1"/>
  <c r="B147" i="58" s="1"/>
  <c r="B148" i="58" s="1"/>
  <c r="B149" i="58" s="1"/>
  <c r="B150" i="58" s="1"/>
  <c r="B151" i="58" s="1"/>
  <c r="B152" i="58" s="1"/>
  <c r="B153" i="58" s="1"/>
  <c r="B154" i="58" s="1"/>
  <c r="B155" i="58" s="1"/>
  <c r="B156" i="58" s="1"/>
  <c r="B157" i="58" s="1"/>
  <c r="B158" i="58" s="1"/>
  <c r="B159" i="58" s="1"/>
  <c r="B160" i="58" s="1"/>
  <c r="B161" i="58" s="1"/>
  <c r="B162" i="58" s="1"/>
  <c r="B163" i="58" s="1"/>
  <c r="B164" i="58" s="1"/>
  <c r="B165" i="58" s="1"/>
  <c r="B166" i="58" s="1"/>
  <c r="B167" i="58" s="1"/>
  <c r="B168" i="58" s="1"/>
  <c r="B169" i="58" s="1"/>
  <c r="B170" i="58" s="1"/>
  <c r="B171" i="58" s="1"/>
  <c r="B172" i="58" s="1"/>
  <c r="B173" i="58" s="1"/>
  <c r="B174" i="58" s="1"/>
  <c r="B175" i="58" s="1"/>
  <c r="B176" i="58" s="1"/>
  <c r="B177" i="58" s="1"/>
  <c r="B178" i="58" s="1"/>
  <c r="B179" i="58" s="1"/>
  <c r="B180" i="58" s="1"/>
  <c r="B181" i="58" s="1"/>
  <c r="B182" i="58" s="1"/>
  <c r="B183" i="58" s="1"/>
  <c r="B184" i="58" s="1"/>
  <c r="B185" i="58" s="1"/>
  <c r="B186" i="58" s="1"/>
  <c r="B187" i="58" s="1"/>
  <c r="B188" i="58" s="1"/>
  <c r="B189" i="58" s="1"/>
  <c r="B190" i="58" s="1"/>
  <c r="B191" i="58" s="1"/>
  <c r="AA6" i="58"/>
  <c r="L6" i="58"/>
  <c r="Y183" i="58" l="1"/>
  <c r="Y184" i="58"/>
  <c r="Y12" i="59"/>
  <c r="Y179" i="58"/>
  <c r="Y180" i="58"/>
  <c r="Y187" i="58"/>
  <c r="Y188" i="58"/>
  <c r="Z192" i="61"/>
  <c r="Y11" i="58"/>
  <c r="Z10" i="59"/>
  <c r="Z190" i="59"/>
  <c r="Y191" i="59"/>
  <c r="Z17" i="59"/>
  <c r="Z156" i="59"/>
  <c r="Y85" i="59"/>
  <c r="Y142" i="59"/>
  <c r="Z57" i="59"/>
  <c r="Y58" i="59"/>
  <c r="Y59" i="59"/>
  <c r="Y101" i="59"/>
  <c r="Y122" i="59"/>
  <c r="Y127" i="59"/>
  <c r="Y128" i="59"/>
  <c r="Z19" i="59"/>
  <c r="Z158" i="59"/>
  <c r="Z21" i="59"/>
  <c r="Y138" i="59"/>
  <c r="Z152" i="59"/>
  <c r="Y162" i="59"/>
  <c r="Y175" i="59"/>
  <c r="Y176" i="59"/>
  <c r="Y75" i="59"/>
  <c r="Y93" i="59"/>
  <c r="Y111" i="59"/>
  <c r="Y112" i="59"/>
  <c r="Y155" i="59"/>
  <c r="Z55" i="59"/>
  <c r="Y67" i="59"/>
  <c r="Y91" i="59"/>
  <c r="Y107" i="59"/>
  <c r="Y159" i="59"/>
  <c r="Y160" i="59"/>
  <c r="Y83" i="59"/>
  <c r="Y99" i="59"/>
  <c r="Y120" i="59"/>
  <c r="Z136" i="59"/>
  <c r="Y139" i="59"/>
  <c r="Y140" i="59"/>
  <c r="Y146" i="59"/>
  <c r="Y178" i="59"/>
  <c r="Y65" i="59"/>
  <c r="Y73" i="59"/>
  <c r="Y89" i="59"/>
  <c r="Y105" i="59"/>
  <c r="Z23" i="59"/>
  <c r="Z25" i="59"/>
  <c r="Y26" i="59"/>
  <c r="Y27" i="59"/>
  <c r="Z35" i="59"/>
  <c r="Z37" i="59"/>
  <c r="Y38" i="59"/>
  <c r="Y39" i="59"/>
  <c r="Y41" i="59"/>
  <c r="Y45" i="59"/>
  <c r="Y50" i="59"/>
  <c r="Y51" i="59"/>
  <c r="Y53" i="59"/>
  <c r="Y63" i="59"/>
  <c r="Y71" i="59"/>
  <c r="Y79" i="59"/>
  <c r="Y87" i="59"/>
  <c r="Y95" i="59"/>
  <c r="Y103" i="59"/>
  <c r="Y110" i="59"/>
  <c r="Y114" i="59"/>
  <c r="Y123" i="59"/>
  <c r="Y124" i="59"/>
  <c r="Y126" i="59"/>
  <c r="Y130" i="59"/>
  <c r="Y143" i="59"/>
  <c r="Y144" i="59"/>
  <c r="Y170" i="59"/>
  <c r="Z188" i="59"/>
  <c r="Y22" i="59"/>
  <c r="Y29" i="59"/>
  <c r="Y34" i="59"/>
  <c r="Y81" i="59"/>
  <c r="Y97" i="59"/>
  <c r="Y42" i="59"/>
  <c r="Y43" i="59"/>
  <c r="Y54" i="59"/>
  <c r="Y61" i="59"/>
  <c r="Y69" i="59"/>
  <c r="Y77" i="59"/>
  <c r="Y154" i="59"/>
  <c r="Z168" i="59"/>
  <c r="Y171" i="59"/>
  <c r="Y172" i="59"/>
  <c r="Y174" i="59"/>
  <c r="Y18" i="59"/>
  <c r="Y14" i="59"/>
  <c r="Y9" i="59"/>
  <c r="Y30" i="59"/>
  <c r="Y31" i="59"/>
  <c r="Y33" i="59"/>
  <c r="Y46" i="59"/>
  <c r="Y47" i="59"/>
  <c r="Y49" i="59"/>
  <c r="Y115" i="59"/>
  <c r="Y116" i="59"/>
  <c r="Y118" i="59"/>
  <c r="Y131" i="59"/>
  <c r="Y132" i="59"/>
  <c r="Y134" i="59"/>
  <c r="Y147" i="59"/>
  <c r="Y148" i="59"/>
  <c r="Y150" i="59"/>
  <c r="Y163" i="59"/>
  <c r="Y164" i="59"/>
  <c r="Y166" i="59"/>
  <c r="Y179" i="59"/>
  <c r="Y180" i="59"/>
  <c r="Y182" i="59"/>
  <c r="Y119" i="59"/>
  <c r="Y135" i="59"/>
  <c r="Y151" i="59"/>
  <c r="Y167" i="59"/>
  <c r="Y183" i="59"/>
  <c r="Y184" i="59"/>
  <c r="Y186" i="59"/>
  <c r="Y187" i="59"/>
  <c r="Y8" i="59"/>
  <c r="M6" i="59"/>
  <c r="Y6" i="59" s="1"/>
  <c r="Z66" i="59"/>
  <c r="Y66" i="59"/>
  <c r="Z74" i="59"/>
  <c r="Y74" i="59"/>
  <c r="Z82" i="59"/>
  <c r="Y82" i="59"/>
  <c r="Z90" i="59"/>
  <c r="Y90" i="59"/>
  <c r="Z98" i="59"/>
  <c r="Y98" i="59"/>
  <c r="Z106" i="59"/>
  <c r="Y106" i="59"/>
  <c r="Z6" i="59"/>
  <c r="Z60" i="59"/>
  <c r="Y60" i="59"/>
  <c r="Z68" i="59"/>
  <c r="Y68" i="59"/>
  <c r="Z76" i="59"/>
  <c r="Y76" i="59"/>
  <c r="Z84" i="59"/>
  <c r="Y84" i="59"/>
  <c r="Z92" i="59"/>
  <c r="Y92" i="59"/>
  <c r="Z100" i="59"/>
  <c r="Y100" i="59"/>
  <c r="Z108" i="59"/>
  <c r="Y108" i="59"/>
  <c r="AA192" i="59"/>
  <c r="Y7" i="59"/>
  <c r="Y11" i="59"/>
  <c r="Z15" i="59"/>
  <c r="Y16" i="59"/>
  <c r="Y20" i="59"/>
  <c r="Y24" i="59"/>
  <c r="Y28" i="59"/>
  <c r="Y32" i="59"/>
  <c r="Y36" i="59"/>
  <c r="Y40" i="59"/>
  <c r="Y44" i="59"/>
  <c r="Y48" i="59"/>
  <c r="Y52" i="59"/>
  <c r="Y56" i="59"/>
  <c r="Z62" i="59"/>
  <c r="Y62" i="59"/>
  <c r="Z70" i="59"/>
  <c r="Y70" i="59"/>
  <c r="Z78" i="59"/>
  <c r="Y78" i="59"/>
  <c r="Z86" i="59"/>
  <c r="Y86" i="59"/>
  <c r="Z94" i="59"/>
  <c r="Y94" i="59"/>
  <c r="Z102" i="59"/>
  <c r="Y102" i="59"/>
  <c r="Z13" i="59"/>
  <c r="Y13" i="59"/>
  <c r="Z64" i="59"/>
  <c r="Y64" i="59"/>
  <c r="Z72" i="59"/>
  <c r="Y72" i="59"/>
  <c r="Z80" i="59"/>
  <c r="Y80" i="59"/>
  <c r="Z88" i="59"/>
  <c r="Y88" i="59"/>
  <c r="Z96" i="59"/>
  <c r="Y96" i="59"/>
  <c r="Z104" i="59"/>
  <c r="Y104" i="59"/>
  <c r="Y109" i="59"/>
  <c r="Y113" i="59"/>
  <c r="Y117" i="59"/>
  <c r="Y121" i="59"/>
  <c r="Y125" i="59"/>
  <c r="Y129" i="59"/>
  <c r="Y133" i="59"/>
  <c r="Y137" i="59"/>
  <c r="Y141" i="59"/>
  <c r="Y145" i="59"/>
  <c r="Y149" i="59"/>
  <c r="Y153" i="59"/>
  <c r="Y157" i="59"/>
  <c r="Y161" i="59"/>
  <c r="Y165" i="59"/>
  <c r="Y169" i="59"/>
  <c r="Y173" i="59"/>
  <c r="Y177" i="59"/>
  <c r="Y181" i="59"/>
  <c r="Y185" i="59"/>
  <c r="Y189" i="59"/>
  <c r="Z13" i="58"/>
  <c r="Z16" i="58"/>
  <c r="Y16" i="58"/>
  <c r="Z7" i="58"/>
  <c r="Y7" i="58"/>
  <c r="Z8" i="58"/>
  <c r="Y8" i="58"/>
  <c r="Z17" i="58"/>
  <c r="Y17" i="58"/>
  <c r="M192" i="58"/>
  <c r="Z6" i="58"/>
  <c r="Y6" i="58"/>
  <c r="Z9" i="58"/>
  <c r="Y9" i="58"/>
  <c r="Z104" i="58"/>
  <c r="Y104" i="58"/>
  <c r="Y14" i="58"/>
  <c r="Y66" i="58"/>
  <c r="Y70" i="58"/>
  <c r="Y74" i="58"/>
  <c r="Y78" i="58"/>
  <c r="Y82" i="58"/>
  <c r="Y86" i="58"/>
  <c r="Y90" i="58"/>
  <c r="Y94" i="58"/>
  <c r="Y98" i="58"/>
  <c r="Z106" i="58"/>
  <c r="Y106" i="58"/>
  <c r="Y115" i="58"/>
  <c r="Y123" i="58"/>
  <c r="Y131" i="58"/>
  <c r="Y139" i="58"/>
  <c r="Y147" i="58"/>
  <c r="Y155" i="58"/>
  <c r="Y163" i="58"/>
  <c r="Y171" i="58"/>
  <c r="Y62" i="58"/>
  <c r="AA192" i="58"/>
  <c r="Y10" i="58"/>
  <c r="Y18" i="58"/>
  <c r="Y19" i="58"/>
  <c r="Y21" i="58"/>
  <c r="Y25" i="58"/>
  <c r="Y29" i="58"/>
  <c r="Y33" i="58"/>
  <c r="Y37" i="58"/>
  <c r="Y43" i="58"/>
  <c r="Y47" i="58"/>
  <c r="Y49" i="58"/>
  <c r="Y51" i="58"/>
  <c r="Y53" i="58"/>
  <c r="Y55" i="58"/>
  <c r="Y57" i="58"/>
  <c r="Y59" i="58"/>
  <c r="Z100" i="58"/>
  <c r="Y100" i="58"/>
  <c r="Z108" i="58"/>
  <c r="Y108" i="58"/>
  <c r="Y12" i="58"/>
  <c r="Y23" i="58"/>
  <c r="Y27" i="58"/>
  <c r="Y31" i="58"/>
  <c r="Y35" i="58"/>
  <c r="Y39" i="58"/>
  <c r="Y41" i="58"/>
  <c r="Y45" i="58"/>
  <c r="Y60" i="58"/>
  <c r="Y64" i="58"/>
  <c r="Y68" i="58"/>
  <c r="Y72" i="58"/>
  <c r="Y76" i="58"/>
  <c r="Y80" i="58"/>
  <c r="Y84" i="58"/>
  <c r="Y88" i="58"/>
  <c r="Y92" i="58"/>
  <c r="Y96" i="58"/>
  <c r="Z102" i="58"/>
  <c r="Y102" i="58"/>
  <c r="Y111" i="58"/>
  <c r="Y119" i="58"/>
  <c r="Y127" i="58"/>
  <c r="Y135" i="58"/>
  <c r="Y143" i="58"/>
  <c r="Y151" i="58"/>
  <c r="Y159" i="58"/>
  <c r="Y167" i="58"/>
  <c r="Y175" i="58"/>
  <c r="Y109" i="58"/>
  <c r="Y113" i="58"/>
  <c r="Y117" i="58"/>
  <c r="Y121" i="58"/>
  <c r="Y125" i="58"/>
  <c r="Y129" i="58"/>
  <c r="Y133" i="58"/>
  <c r="Y137" i="58"/>
  <c r="Y141" i="58"/>
  <c r="Y145" i="58"/>
  <c r="Y149" i="58"/>
  <c r="Y153" i="58"/>
  <c r="Y157" i="58"/>
  <c r="Y161" i="58"/>
  <c r="Y165" i="58"/>
  <c r="Y169" i="58"/>
  <c r="Y173" i="58"/>
  <c r="Y177" i="58"/>
  <c r="Y191" i="58"/>
  <c r="K19" i="57"/>
  <c r="J19" i="57"/>
  <c r="J17" i="57"/>
  <c r="K17" i="57"/>
  <c r="K16" i="57"/>
  <c r="J16" i="57"/>
  <c r="K13" i="57"/>
  <c r="J13" i="57"/>
  <c r="J6" i="57"/>
  <c r="J7" i="57"/>
  <c r="K7" i="57"/>
  <c r="J8" i="57"/>
  <c r="K8" i="57"/>
  <c r="J9" i="57"/>
  <c r="K9" i="57"/>
  <c r="K6" i="57"/>
  <c r="Y192" i="59" l="1"/>
  <c r="M192" i="59"/>
  <c r="Z192" i="59"/>
  <c r="Y192" i="58"/>
  <c r="Z192" i="58"/>
  <c r="AA191" i="57"/>
  <c r="M191" i="57"/>
  <c r="L191" i="57"/>
  <c r="AA190" i="57"/>
  <c r="M190" i="57"/>
  <c r="Z190" i="57" s="1"/>
  <c r="L190" i="57"/>
  <c r="AA189" i="57"/>
  <c r="M189" i="57"/>
  <c r="L189" i="57"/>
  <c r="AA188" i="57"/>
  <c r="M188" i="57"/>
  <c r="Z188" i="57" s="1"/>
  <c r="L188" i="57"/>
  <c r="AA187" i="57"/>
  <c r="M187" i="57"/>
  <c r="L187" i="57"/>
  <c r="AA186" i="57"/>
  <c r="M186" i="57"/>
  <c r="Z186" i="57" s="1"/>
  <c r="L186" i="57"/>
  <c r="AA185" i="57"/>
  <c r="M185" i="57"/>
  <c r="L185" i="57"/>
  <c r="AA184" i="57"/>
  <c r="M184" i="57"/>
  <c r="Z184" i="57" s="1"/>
  <c r="L184" i="57"/>
  <c r="AA183" i="57"/>
  <c r="M183" i="57"/>
  <c r="L183" i="57"/>
  <c r="AA182" i="57"/>
  <c r="M182" i="57"/>
  <c r="Z182" i="57" s="1"/>
  <c r="L182" i="57"/>
  <c r="AA181" i="57"/>
  <c r="M181" i="57"/>
  <c r="L181" i="57"/>
  <c r="AA180" i="57"/>
  <c r="M180" i="57"/>
  <c r="Z180" i="57" s="1"/>
  <c r="L180" i="57"/>
  <c r="AA179" i="57"/>
  <c r="M179" i="57"/>
  <c r="L179" i="57"/>
  <c r="AA178" i="57"/>
  <c r="M178" i="57"/>
  <c r="Z178" i="57" s="1"/>
  <c r="L178" i="57"/>
  <c r="AA177" i="57"/>
  <c r="M177" i="57"/>
  <c r="L177" i="57"/>
  <c r="AA176" i="57"/>
  <c r="M176" i="57"/>
  <c r="Z176" i="57" s="1"/>
  <c r="L176" i="57"/>
  <c r="AA175" i="57"/>
  <c r="M175" i="57"/>
  <c r="L175" i="57"/>
  <c r="AA174" i="57"/>
  <c r="M174" i="57"/>
  <c r="Z174" i="57" s="1"/>
  <c r="L174" i="57"/>
  <c r="AA173" i="57"/>
  <c r="M173" i="57"/>
  <c r="L173" i="57"/>
  <c r="AA172" i="57"/>
  <c r="M172" i="57"/>
  <c r="Z172" i="57" s="1"/>
  <c r="L172" i="57"/>
  <c r="AA171" i="57"/>
  <c r="M171" i="57"/>
  <c r="L171" i="57"/>
  <c r="AA170" i="57"/>
  <c r="M170" i="57"/>
  <c r="Z170" i="57" s="1"/>
  <c r="L170" i="57"/>
  <c r="AA169" i="57"/>
  <c r="M169" i="57"/>
  <c r="L169" i="57"/>
  <c r="AA168" i="57"/>
  <c r="M168" i="57"/>
  <c r="Z168" i="57" s="1"/>
  <c r="L168" i="57"/>
  <c r="AA167" i="57"/>
  <c r="M167" i="57"/>
  <c r="L167" i="57"/>
  <c r="AA166" i="57"/>
  <c r="M166" i="57"/>
  <c r="Z166" i="57" s="1"/>
  <c r="L166" i="57"/>
  <c r="AA165" i="57"/>
  <c r="M165" i="57"/>
  <c r="Z165" i="57" s="1"/>
  <c r="L165" i="57"/>
  <c r="AA164" i="57"/>
  <c r="M164" i="57"/>
  <c r="Z164" i="57" s="1"/>
  <c r="L164" i="57"/>
  <c r="AA163" i="57"/>
  <c r="M163" i="57"/>
  <c r="Z163" i="57" s="1"/>
  <c r="L163" i="57"/>
  <c r="AA162" i="57"/>
  <c r="M162" i="57"/>
  <c r="Z162" i="57" s="1"/>
  <c r="L162" i="57"/>
  <c r="AA161" i="57"/>
  <c r="M161" i="57"/>
  <c r="Z161" i="57" s="1"/>
  <c r="L161" i="57"/>
  <c r="AA160" i="57"/>
  <c r="Z160" i="57"/>
  <c r="Y160" i="57"/>
  <c r="M160" i="57"/>
  <c r="L160" i="57"/>
  <c r="AA159" i="57"/>
  <c r="M159" i="57"/>
  <c r="Z159" i="57" s="1"/>
  <c r="L159" i="57"/>
  <c r="AA158" i="57"/>
  <c r="Z158" i="57"/>
  <c r="Y158" i="57"/>
  <c r="M158" i="57"/>
  <c r="L158" i="57"/>
  <c r="AA157" i="57"/>
  <c r="Y157" i="57"/>
  <c r="M157" i="57"/>
  <c r="Z157" i="57" s="1"/>
  <c r="L157" i="57"/>
  <c r="AA156" i="57"/>
  <c r="Z156" i="57"/>
  <c r="Y156" i="57"/>
  <c r="M156" i="57"/>
  <c r="L156" i="57"/>
  <c r="AA155" i="57"/>
  <c r="M155" i="57"/>
  <c r="Z155" i="57" s="1"/>
  <c r="L155" i="57"/>
  <c r="AA154" i="57"/>
  <c r="Z154" i="57"/>
  <c r="Y154" i="57"/>
  <c r="M154" i="57"/>
  <c r="L154" i="57"/>
  <c r="AA153" i="57"/>
  <c r="Y153" i="57"/>
  <c r="M153" i="57"/>
  <c r="Z153" i="57" s="1"/>
  <c r="L153" i="57"/>
  <c r="AA152" i="57"/>
  <c r="M152" i="57"/>
  <c r="Z152" i="57" s="1"/>
  <c r="L152" i="57"/>
  <c r="AA151" i="57"/>
  <c r="M151" i="57"/>
  <c r="Z151" i="57" s="1"/>
  <c r="L151" i="57"/>
  <c r="AA150" i="57"/>
  <c r="M150" i="57"/>
  <c r="Z150" i="57" s="1"/>
  <c r="L150" i="57"/>
  <c r="AA149" i="57"/>
  <c r="M149" i="57"/>
  <c r="Z149" i="57" s="1"/>
  <c r="L149" i="57"/>
  <c r="AA148" i="57"/>
  <c r="M148" i="57"/>
  <c r="Z148" i="57" s="1"/>
  <c r="L148" i="57"/>
  <c r="AA147" i="57"/>
  <c r="M147" i="57"/>
  <c r="Z147" i="57" s="1"/>
  <c r="L147" i="57"/>
  <c r="AA146" i="57"/>
  <c r="M146" i="57"/>
  <c r="Z146" i="57" s="1"/>
  <c r="L146" i="57"/>
  <c r="AA145" i="57"/>
  <c r="M145" i="57"/>
  <c r="Z145" i="57" s="1"/>
  <c r="L145" i="57"/>
  <c r="AA144" i="57"/>
  <c r="Z144" i="57"/>
  <c r="Y144" i="57"/>
  <c r="M144" i="57"/>
  <c r="L144" i="57"/>
  <c r="AA143" i="57"/>
  <c r="M143" i="57"/>
  <c r="Z143" i="57" s="1"/>
  <c r="L143" i="57"/>
  <c r="AA142" i="57"/>
  <c r="Z142" i="57"/>
  <c r="Y142" i="57"/>
  <c r="M142" i="57"/>
  <c r="L142" i="57"/>
  <c r="AA141" i="57"/>
  <c r="Y141" i="57"/>
  <c r="M141" i="57"/>
  <c r="Z141" i="57" s="1"/>
  <c r="L141" i="57"/>
  <c r="AA140" i="57"/>
  <c r="Z140" i="57"/>
  <c r="Y140" i="57"/>
  <c r="M140" i="57"/>
  <c r="L140" i="57"/>
  <c r="AA139" i="57"/>
  <c r="M139" i="57"/>
  <c r="Z139" i="57" s="1"/>
  <c r="L139" i="57"/>
  <c r="AA138" i="57"/>
  <c r="Z138" i="57"/>
  <c r="Y138" i="57"/>
  <c r="M138" i="57"/>
  <c r="L138" i="57"/>
  <c r="AA137" i="57"/>
  <c r="M137" i="57"/>
  <c r="Z137" i="57" s="1"/>
  <c r="L137" i="57"/>
  <c r="AA136" i="57"/>
  <c r="M136" i="57"/>
  <c r="Z136" i="57" s="1"/>
  <c r="L136" i="57"/>
  <c r="AA135" i="57"/>
  <c r="M135" i="57"/>
  <c r="Z135" i="57" s="1"/>
  <c r="L135" i="57"/>
  <c r="AA134" i="57"/>
  <c r="M134" i="57"/>
  <c r="Z134" i="57" s="1"/>
  <c r="L134" i="57"/>
  <c r="AA133" i="57"/>
  <c r="M133" i="57"/>
  <c r="Z133" i="57" s="1"/>
  <c r="L133" i="57"/>
  <c r="AA132" i="57"/>
  <c r="M132" i="57"/>
  <c r="Z132" i="57" s="1"/>
  <c r="L132" i="57"/>
  <c r="AA131" i="57"/>
  <c r="M131" i="57"/>
  <c r="Z131" i="57" s="1"/>
  <c r="L131" i="57"/>
  <c r="AA130" i="57"/>
  <c r="M130" i="57"/>
  <c r="Z130" i="57" s="1"/>
  <c r="L130" i="57"/>
  <c r="AA129" i="57"/>
  <c r="M129" i="57"/>
  <c r="Z129" i="57" s="1"/>
  <c r="L129" i="57"/>
  <c r="AA128" i="57"/>
  <c r="Z128" i="57"/>
  <c r="Y128" i="57"/>
  <c r="M128" i="57"/>
  <c r="L128" i="57"/>
  <c r="AA127" i="57"/>
  <c r="M127" i="57"/>
  <c r="Z127" i="57" s="1"/>
  <c r="L127" i="57"/>
  <c r="AA126" i="57"/>
  <c r="Z126" i="57"/>
  <c r="Y126" i="57"/>
  <c r="M126" i="57"/>
  <c r="L126" i="57"/>
  <c r="AA125" i="57"/>
  <c r="Y125" i="57"/>
  <c r="M125" i="57"/>
  <c r="Z125" i="57" s="1"/>
  <c r="L125" i="57"/>
  <c r="AA124" i="57"/>
  <c r="Z124" i="57"/>
  <c r="Y124" i="57"/>
  <c r="M124" i="57"/>
  <c r="L124" i="57"/>
  <c r="AA123" i="57"/>
  <c r="M123" i="57"/>
  <c r="Z123" i="57" s="1"/>
  <c r="L123" i="57"/>
  <c r="AA122" i="57"/>
  <c r="Z122" i="57"/>
  <c r="M122" i="57"/>
  <c r="Y122" i="57" s="1"/>
  <c r="L122" i="57"/>
  <c r="AA121" i="57"/>
  <c r="M121" i="57"/>
  <c r="Z121" i="57" s="1"/>
  <c r="L121" i="57"/>
  <c r="AA120" i="57"/>
  <c r="M120" i="57"/>
  <c r="Z120" i="57" s="1"/>
  <c r="L120" i="57"/>
  <c r="AA119" i="57"/>
  <c r="M119" i="57"/>
  <c r="Z119" i="57" s="1"/>
  <c r="L119" i="57"/>
  <c r="AA118" i="57"/>
  <c r="M118" i="57"/>
  <c r="Z118" i="57" s="1"/>
  <c r="L118" i="57"/>
  <c r="AA117" i="57"/>
  <c r="M117" i="57"/>
  <c r="Z117" i="57" s="1"/>
  <c r="L117" i="57"/>
  <c r="AA116" i="57"/>
  <c r="M116" i="57"/>
  <c r="Z116" i="57" s="1"/>
  <c r="L116" i="57"/>
  <c r="AA115" i="57"/>
  <c r="M115" i="57"/>
  <c r="Z115" i="57" s="1"/>
  <c r="L115" i="57"/>
  <c r="AA114" i="57"/>
  <c r="M114" i="57"/>
  <c r="Z114" i="57" s="1"/>
  <c r="L114" i="57"/>
  <c r="AA113" i="57"/>
  <c r="M113" i="57"/>
  <c r="Z113" i="57" s="1"/>
  <c r="L113" i="57"/>
  <c r="AA112" i="57"/>
  <c r="Z112" i="57"/>
  <c r="Y112" i="57"/>
  <c r="M112" i="57"/>
  <c r="L112" i="57"/>
  <c r="AA111" i="57"/>
  <c r="M111" i="57"/>
  <c r="Z111" i="57" s="1"/>
  <c r="L111" i="57"/>
  <c r="AA110" i="57"/>
  <c r="Z110" i="57"/>
  <c r="Y110" i="57"/>
  <c r="M110" i="57"/>
  <c r="L110" i="57"/>
  <c r="AA109" i="57"/>
  <c r="Y109" i="57"/>
  <c r="M109" i="57"/>
  <c r="Z109" i="57" s="1"/>
  <c r="L109" i="57"/>
  <c r="AA108" i="57"/>
  <c r="Z108" i="57"/>
  <c r="Y108" i="57"/>
  <c r="M108" i="57"/>
  <c r="L108" i="57"/>
  <c r="AA107" i="57"/>
  <c r="M107" i="57"/>
  <c r="Z107" i="57" s="1"/>
  <c r="L107" i="57"/>
  <c r="AA106" i="57"/>
  <c r="Z106" i="57"/>
  <c r="M106" i="57"/>
  <c r="Y106" i="57" s="1"/>
  <c r="L106" i="57"/>
  <c r="AA105" i="57"/>
  <c r="M105" i="57"/>
  <c r="Z105" i="57" s="1"/>
  <c r="L105" i="57"/>
  <c r="AA104" i="57"/>
  <c r="Z104" i="57"/>
  <c r="M104" i="57"/>
  <c r="Y104" i="57" s="1"/>
  <c r="L104" i="57"/>
  <c r="AA103" i="57"/>
  <c r="M103" i="57"/>
  <c r="Z103" i="57" s="1"/>
  <c r="L103" i="57"/>
  <c r="AA102" i="57"/>
  <c r="Z102" i="57"/>
  <c r="M102" i="57"/>
  <c r="Y102" i="57" s="1"/>
  <c r="L102" i="57"/>
  <c r="AA101" i="57"/>
  <c r="M101" i="57"/>
  <c r="Z101" i="57" s="1"/>
  <c r="L101" i="57"/>
  <c r="AA100" i="57"/>
  <c r="Z100" i="57"/>
  <c r="M100" i="57"/>
  <c r="Y100" i="57" s="1"/>
  <c r="L100" i="57"/>
  <c r="AA99" i="57"/>
  <c r="M99" i="57"/>
  <c r="Z99" i="57" s="1"/>
  <c r="L99" i="57"/>
  <c r="AA98" i="57"/>
  <c r="Z98" i="57"/>
  <c r="M98" i="57"/>
  <c r="Y98" i="57" s="1"/>
  <c r="L98" i="57"/>
  <c r="AA97" i="57"/>
  <c r="M97" i="57"/>
  <c r="Z97" i="57" s="1"/>
  <c r="L97" i="57"/>
  <c r="AA96" i="57"/>
  <c r="Z96" i="57"/>
  <c r="M96" i="57"/>
  <c r="Y96" i="57" s="1"/>
  <c r="L96" i="57"/>
  <c r="AA95" i="57"/>
  <c r="M95" i="57"/>
  <c r="Z95" i="57" s="1"/>
  <c r="L95" i="57"/>
  <c r="AA94" i="57"/>
  <c r="Z94" i="57"/>
  <c r="M94" i="57"/>
  <c r="Y94" i="57" s="1"/>
  <c r="L94" i="57"/>
  <c r="AA93" i="57"/>
  <c r="M93" i="57"/>
  <c r="Z93" i="57" s="1"/>
  <c r="L93" i="57"/>
  <c r="AA92" i="57"/>
  <c r="Z92" i="57"/>
  <c r="M92" i="57"/>
  <c r="Y92" i="57" s="1"/>
  <c r="L92" i="57"/>
  <c r="AA91" i="57"/>
  <c r="M91" i="57"/>
  <c r="Z91" i="57" s="1"/>
  <c r="L91" i="57"/>
  <c r="AA90" i="57"/>
  <c r="Z90" i="57"/>
  <c r="M90" i="57"/>
  <c r="Y90" i="57" s="1"/>
  <c r="L90" i="57"/>
  <c r="AA89" i="57"/>
  <c r="M89" i="57"/>
  <c r="Z89" i="57" s="1"/>
  <c r="L89" i="57"/>
  <c r="AA88" i="57"/>
  <c r="Z88" i="57"/>
  <c r="M88" i="57"/>
  <c r="Y88" i="57" s="1"/>
  <c r="L88" i="57"/>
  <c r="AA87" i="57"/>
  <c r="M87" i="57"/>
  <c r="Z87" i="57" s="1"/>
  <c r="L87" i="57"/>
  <c r="AA86" i="57"/>
  <c r="Z86" i="57"/>
  <c r="M86" i="57"/>
  <c r="Y86" i="57" s="1"/>
  <c r="L86" i="57"/>
  <c r="AA85" i="57"/>
  <c r="M85" i="57"/>
  <c r="Z85" i="57" s="1"/>
  <c r="L85" i="57"/>
  <c r="AA84" i="57"/>
  <c r="Z84" i="57"/>
  <c r="M84" i="57"/>
  <c r="Y84" i="57" s="1"/>
  <c r="L84" i="57"/>
  <c r="AA83" i="57"/>
  <c r="M83" i="57"/>
  <c r="Z83" i="57" s="1"/>
  <c r="L83" i="57"/>
  <c r="AA82" i="57"/>
  <c r="Z82" i="57"/>
  <c r="M82" i="57"/>
  <c r="Y82" i="57" s="1"/>
  <c r="L82" i="57"/>
  <c r="AA81" i="57"/>
  <c r="M81" i="57"/>
  <c r="Z81" i="57" s="1"/>
  <c r="L81" i="57"/>
  <c r="AA80" i="57"/>
  <c r="Z80" i="57"/>
  <c r="M80" i="57"/>
  <c r="Y80" i="57" s="1"/>
  <c r="L80" i="57"/>
  <c r="AA79" i="57"/>
  <c r="M79" i="57"/>
  <c r="Z79" i="57" s="1"/>
  <c r="L79" i="57"/>
  <c r="AA78" i="57"/>
  <c r="Z78" i="57"/>
  <c r="M78" i="57"/>
  <c r="Y78" i="57" s="1"/>
  <c r="L78" i="57"/>
  <c r="AA77" i="57"/>
  <c r="M77" i="57"/>
  <c r="Z77" i="57" s="1"/>
  <c r="L77" i="57"/>
  <c r="AA76" i="57"/>
  <c r="M76" i="57"/>
  <c r="Z76" i="57" s="1"/>
  <c r="L76" i="57"/>
  <c r="AA75" i="57"/>
  <c r="M75" i="57"/>
  <c r="Z75" i="57" s="1"/>
  <c r="L75" i="57"/>
  <c r="AA74" i="57"/>
  <c r="M74" i="57"/>
  <c r="Z74" i="57" s="1"/>
  <c r="L74" i="57"/>
  <c r="AA73" i="57"/>
  <c r="M73" i="57"/>
  <c r="Z73" i="57" s="1"/>
  <c r="L73" i="57"/>
  <c r="AA72" i="57"/>
  <c r="M72" i="57"/>
  <c r="Z72" i="57" s="1"/>
  <c r="L72" i="57"/>
  <c r="AA71" i="57"/>
  <c r="M71" i="57"/>
  <c r="Z71" i="57" s="1"/>
  <c r="L71" i="57"/>
  <c r="AA70" i="57"/>
  <c r="M70" i="57"/>
  <c r="Z70" i="57" s="1"/>
  <c r="L70" i="57"/>
  <c r="AA69" i="57"/>
  <c r="M69" i="57"/>
  <c r="Z69" i="57" s="1"/>
  <c r="L69" i="57"/>
  <c r="AA68" i="57"/>
  <c r="M68" i="57"/>
  <c r="Z68" i="57" s="1"/>
  <c r="L68" i="57"/>
  <c r="AA67" i="57"/>
  <c r="M67" i="57"/>
  <c r="Z67" i="57" s="1"/>
  <c r="L67" i="57"/>
  <c r="AA66" i="57"/>
  <c r="M66" i="57"/>
  <c r="Z66" i="57" s="1"/>
  <c r="L66" i="57"/>
  <c r="AA65" i="57"/>
  <c r="M65" i="57"/>
  <c r="Z65" i="57" s="1"/>
  <c r="L65" i="57"/>
  <c r="AA64" i="57"/>
  <c r="M64" i="57"/>
  <c r="Z64" i="57" s="1"/>
  <c r="L64" i="57"/>
  <c r="AA63" i="57"/>
  <c r="M63" i="57"/>
  <c r="Z63" i="57" s="1"/>
  <c r="L63" i="57"/>
  <c r="AA62" i="57"/>
  <c r="M62" i="57"/>
  <c r="Z62" i="57" s="1"/>
  <c r="L62" i="57"/>
  <c r="AA61" i="57"/>
  <c r="M61" i="57"/>
  <c r="Z61" i="57" s="1"/>
  <c r="L61" i="57"/>
  <c r="AA60" i="57"/>
  <c r="M60" i="57"/>
  <c r="Z60" i="57" s="1"/>
  <c r="L60" i="57"/>
  <c r="AA59" i="57"/>
  <c r="M59" i="57"/>
  <c r="Z59" i="57" s="1"/>
  <c r="L59" i="57"/>
  <c r="AA58" i="57"/>
  <c r="M58" i="57"/>
  <c r="Z58" i="57" s="1"/>
  <c r="L58" i="57"/>
  <c r="AA57" i="57"/>
  <c r="M57" i="57"/>
  <c r="Z57" i="57" s="1"/>
  <c r="L57" i="57"/>
  <c r="AA56" i="57"/>
  <c r="M56" i="57"/>
  <c r="Z56" i="57" s="1"/>
  <c r="L56" i="57"/>
  <c r="AA55" i="57"/>
  <c r="M55" i="57"/>
  <c r="Z55" i="57" s="1"/>
  <c r="L55" i="57"/>
  <c r="AA54" i="57"/>
  <c r="M54" i="57"/>
  <c r="Z54" i="57" s="1"/>
  <c r="L54" i="57"/>
  <c r="AA53" i="57"/>
  <c r="M53" i="57"/>
  <c r="Z53" i="57" s="1"/>
  <c r="L53" i="57"/>
  <c r="AA52" i="57"/>
  <c r="M52" i="57"/>
  <c r="Z52" i="57" s="1"/>
  <c r="L52" i="57"/>
  <c r="AA51" i="57"/>
  <c r="M51" i="57"/>
  <c r="Z51" i="57" s="1"/>
  <c r="L51" i="57"/>
  <c r="AA50" i="57"/>
  <c r="M50" i="57"/>
  <c r="Z50" i="57" s="1"/>
  <c r="L50" i="57"/>
  <c r="AA49" i="57"/>
  <c r="M49" i="57"/>
  <c r="Z49" i="57" s="1"/>
  <c r="L49" i="57"/>
  <c r="AA48" i="57"/>
  <c r="M48" i="57"/>
  <c r="Z48" i="57" s="1"/>
  <c r="L48" i="57"/>
  <c r="AA47" i="57"/>
  <c r="M47" i="57"/>
  <c r="Z47" i="57" s="1"/>
  <c r="L47" i="57"/>
  <c r="AA46" i="57"/>
  <c r="M46" i="57"/>
  <c r="Z46" i="57" s="1"/>
  <c r="L46" i="57"/>
  <c r="AA45" i="57"/>
  <c r="M45" i="57"/>
  <c r="Z45" i="57" s="1"/>
  <c r="L45" i="57"/>
  <c r="AA44" i="57"/>
  <c r="M44" i="57"/>
  <c r="Z44" i="57" s="1"/>
  <c r="L44" i="57"/>
  <c r="AA43" i="57"/>
  <c r="M43" i="57"/>
  <c r="Z43" i="57" s="1"/>
  <c r="L43" i="57"/>
  <c r="AA42" i="57"/>
  <c r="M42" i="57"/>
  <c r="Z42" i="57" s="1"/>
  <c r="L42" i="57"/>
  <c r="AA41" i="57"/>
  <c r="M41" i="57"/>
  <c r="Z41" i="57" s="1"/>
  <c r="L41" i="57"/>
  <c r="AA40" i="57"/>
  <c r="M40" i="57"/>
  <c r="Z40" i="57" s="1"/>
  <c r="L40" i="57"/>
  <c r="AA39" i="57"/>
  <c r="M39" i="57"/>
  <c r="Z39" i="57" s="1"/>
  <c r="L39" i="57"/>
  <c r="AA38" i="57"/>
  <c r="M38" i="57"/>
  <c r="Z38" i="57" s="1"/>
  <c r="L38" i="57"/>
  <c r="AA37" i="57"/>
  <c r="M37" i="57"/>
  <c r="Z37" i="57" s="1"/>
  <c r="L37" i="57"/>
  <c r="AA36" i="57"/>
  <c r="M36" i="57"/>
  <c r="Z36" i="57" s="1"/>
  <c r="L36" i="57"/>
  <c r="AA35" i="57"/>
  <c r="M35" i="57"/>
  <c r="Z35" i="57" s="1"/>
  <c r="L35" i="57"/>
  <c r="AA34" i="57"/>
  <c r="M34" i="57"/>
  <c r="Z34" i="57" s="1"/>
  <c r="L34" i="57"/>
  <c r="AA33" i="57"/>
  <c r="M33" i="57"/>
  <c r="Z33" i="57" s="1"/>
  <c r="L33" i="57"/>
  <c r="AA32" i="57"/>
  <c r="M32" i="57"/>
  <c r="Z32" i="57" s="1"/>
  <c r="L32" i="57"/>
  <c r="AA31" i="57"/>
  <c r="M31" i="57"/>
  <c r="Z31" i="57" s="1"/>
  <c r="L31" i="57"/>
  <c r="AA30" i="57"/>
  <c r="M30" i="57"/>
  <c r="Z30" i="57" s="1"/>
  <c r="L30" i="57"/>
  <c r="AA29" i="57"/>
  <c r="M29" i="57"/>
  <c r="Z29" i="57" s="1"/>
  <c r="L29" i="57"/>
  <c r="AA28" i="57"/>
  <c r="M28" i="57"/>
  <c r="Z28" i="57" s="1"/>
  <c r="L28" i="57"/>
  <c r="AA27" i="57"/>
  <c r="M27" i="57"/>
  <c r="Z27" i="57" s="1"/>
  <c r="L27" i="57"/>
  <c r="AA26" i="57"/>
  <c r="M26" i="57"/>
  <c r="Z26" i="57" s="1"/>
  <c r="L26" i="57"/>
  <c r="AA25" i="57"/>
  <c r="M25" i="57"/>
  <c r="Z25" i="57" s="1"/>
  <c r="L25" i="57"/>
  <c r="AA24" i="57"/>
  <c r="M24" i="57"/>
  <c r="Z24" i="57" s="1"/>
  <c r="L24" i="57"/>
  <c r="AA23" i="57"/>
  <c r="M23" i="57"/>
  <c r="Z23" i="57" s="1"/>
  <c r="L23" i="57"/>
  <c r="AA22" i="57"/>
  <c r="M22" i="57"/>
  <c r="Z22" i="57" s="1"/>
  <c r="L22" i="57"/>
  <c r="AA21" i="57"/>
  <c r="M21" i="57"/>
  <c r="Z21" i="57" s="1"/>
  <c r="L21" i="57"/>
  <c r="AA20" i="57"/>
  <c r="M20" i="57"/>
  <c r="Z20" i="57" s="1"/>
  <c r="L20" i="57"/>
  <c r="AA19" i="57"/>
  <c r="M19" i="57"/>
  <c r="Z19" i="57" s="1"/>
  <c r="L19" i="57"/>
  <c r="AA18" i="57"/>
  <c r="M18" i="57"/>
  <c r="Z18" i="57" s="1"/>
  <c r="L18" i="57"/>
  <c r="AA17" i="57"/>
  <c r="L17" i="57"/>
  <c r="M17" i="57"/>
  <c r="Z17" i="57" s="1"/>
  <c r="AA16" i="57"/>
  <c r="L16" i="57"/>
  <c r="M16" i="57"/>
  <c r="Z16" i="57" s="1"/>
  <c r="AA15" i="57"/>
  <c r="L15" i="57"/>
  <c r="M15" i="57"/>
  <c r="AA14" i="57"/>
  <c r="M14" i="57"/>
  <c r="Z14" i="57" s="1"/>
  <c r="L14" i="57"/>
  <c r="AA13" i="57"/>
  <c r="U13" i="57"/>
  <c r="S15" i="57" s="1"/>
  <c r="L13" i="57"/>
  <c r="M13" i="57"/>
  <c r="Z13" i="57" s="1"/>
  <c r="AA12" i="57"/>
  <c r="L12" i="57"/>
  <c r="M12" i="57"/>
  <c r="Z12" i="57" s="1"/>
  <c r="AA11" i="57"/>
  <c r="M11" i="57"/>
  <c r="Z11" i="57" s="1"/>
  <c r="L11" i="57"/>
  <c r="AA10" i="57"/>
  <c r="M10" i="57"/>
  <c r="Z10" i="57" s="1"/>
  <c r="L10" i="57"/>
  <c r="AA9" i="57"/>
  <c r="L9" i="57"/>
  <c r="AA8" i="57"/>
  <c r="M8" i="57"/>
  <c r="Z8" i="57" s="1"/>
  <c r="L8" i="57"/>
  <c r="AA7" i="57"/>
  <c r="M7" i="57"/>
  <c r="Z7" i="57" s="1"/>
  <c r="L7" i="57"/>
  <c r="B7" i="57"/>
  <c r="B8" i="57" s="1"/>
  <c r="B9" i="57" s="1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4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B103" i="57" s="1"/>
  <c r="B104" i="57" s="1"/>
  <c r="B105" i="57" s="1"/>
  <c r="B106" i="57" s="1"/>
  <c r="B107" i="57" s="1"/>
  <c r="B108" i="57" s="1"/>
  <c r="B109" i="57" s="1"/>
  <c r="B110" i="57" s="1"/>
  <c r="B111" i="57" s="1"/>
  <c r="B112" i="57" s="1"/>
  <c r="B113" i="57" s="1"/>
  <c r="B114" i="57" s="1"/>
  <c r="B115" i="57" s="1"/>
  <c r="B116" i="57" s="1"/>
  <c r="B117" i="57" s="1"/>
  <c r="B118" i="57" s="1"/>
  <c r="B119" i="57" s="1"/>
  <c r="B120" i="57" s="1"/>
  <c r="B121" i="57" s="1"/>
  <c r="B122" i="57" s="1"/>
  <c r="B123" i="57" s="1"/>
  <c r="B124" i="57" s="1"/>
  <c r="B125" i="57" s="1"/>
  <c r="B126" i="57" s="1"/>
  <c r="B127" i="57" s="1"/>
  <c r="B128" i="57" s="1"/>
  <c r="B129" i="57" s="1"/>
  <c r="B130" i="57" s="1"/>
  <c r="B131" i="57" s="1"/>
  <c r="B132" i="57" s="1"/>
  <c r="B133" i="57" s="1"/>
  <c r="B134" i="57" s="1"/>
  <c r="B135" i="57" s="1"/>
  <c r="B136" i="57" s="1"/>
  <c r="B137" i="57" s="1"/>
  <c r="B138" i="57" s="1"/>
  <c r="B139" i="57" s="1"/>
  <c r="B140" i="57" s="1"/>
  <c r="B141" i="57" s="1"/>
  <c r="B142" i="57" s="1"/>
  <c r="B143" i="57" s="1"/>
  <c r="B144" i="57" s="1"/>
  <c r="B145" i="57" s="1"/>
  <c r="B146" i="57" s="1"/>
  <c r="B147" i="57" s="1"/>
  <c r="B148" i="57" s="1"/>
  <c r="B149" i="57" s="1"/>
  <c r="B150" i="57" s="1"/>
  <c r="B151" i="57" s="1"/>
  <c r="B152" i="57" s="1"/>
  <c r="B153" i="57" s="1"/>
  <c r="B154" i="57" s="1"/>
  <c r="B155" i="57" s="1"/>
  <c r="B156" i="57" s="1"/>
  <c r="B157" i="57" s="1"/>
  <c r="B158" i="57" s="1"/>
  <c r="B159" i="57" s="1"/>
  <c r="B160" i="57" s="1"/>
  <c r="B161" i="57" s="1"/>
  <c r="B162" i="57" s="1"/>
  <c r="B163" i="57" s="1"/>
  <c r="B164" i="57" s="1"/>
  <c r="B165" i="57" s="1"/>
  <c r="B166" i="57" s="1"/>
  <c r="B167" i="57" s="1"/>
  <c r="B168" i="57" s="1"/>
  <c r="B169" i="57" s="1"/>
  <c r="B170" i="57" s="1"/>
  <c r="B171" i="57" s="1"/>
  <c r="B172" i="57" s="1"/>
  <c r="B173" i="57" s="1"/>
  <c r="B174" i="57" s="1"/>
  <c r="B175" i="57" s="1"/>
  <c r="B176" i="57" s="1"/>
  <c r="B177" i="57" s="1"/>
  <c r="B178" i="57" s="1"/>
  <c r="B179" i="57" s="1"/>
  <c r="B180" i="57" s="1"/>
  <c r="B181" i="57" s="1"/>
  <c r="B182" i="57" s="1"/>
  <c r="B183" i="57" s="1"/>
  <c r="B184" i="57" s="1"/>
  <c r="B185" i="57" s="1"/>
  <c r="B186" i="57" s="1"/>
  <c r="B187" i="57" s="1"/>
  <c r="B188" i="57" s="1"/>
  <c r="B189" i="57" s="1"/>
  <c r="B190" i="57" s="1"/>
  <c r="B191" i="57" s="1"/>
  <c r="AA6" i="57"/>
  <c r="M6" i="57"/>
  <c r="L6" i="57"/>
  <c r="J16" i="56"/>
  <c r="K16" i="56"/>
  <c r="J17" i="56"/>
  <c r="K17" i="56"/>
  <c r="K15" i="56"/>
  <c r="J15" i="56"/>
  <c r="J12" i="56"/>
  <c r="K12" i="56"/>
  <c r="J13" i="56"/>
  <c r="K13" i="56"/>
  <c r="K11" i="56"/>
  <c r="J11" i="56"/>
  <c r="K9" i="56"/>
  <c r="J9" i="56"/>
  <c r="K7" i="56"/>
  <c r="J7" i="56"/>
  <c r="J7" i="55"/>
  <c r="K7" i="55"/>
  <c r="K13" i="55"/>
  <c r="J13" i="55"/>
  <c r="AA191" i="56"/>
  <c r="M191" i="56"/>
  <c r="L191" i="56"/>
  <c r="AA190" i="56"/>
  <c r="Z190" i="56"/>
  <c r="M190" i="56"/>
  <c r="Y190" i="56" s="1"/>
  <c r="L190" i="56"/>
  <c r="AA189" i="56"/>
  <c r="M189" i="56"/>
  <c r="L189" i="56"/>
  <c r="AA188" i="56"/>
  <c r="Z188" i="56"/>
  <c r="M188" i="56"/>
  <c r="Y188" i="56" s="1"/>
  <c r="L188" i="56"/>
  <c r="AA187" i="56"/>
  <c r="M187" i="56"/>
  <c r="L187" i="56"/>
  <c r="AA186" i="56"/>
  <c r="Z186" i="56"/>
  <c r="M186" i="56"/>
  <c r="Y186" i="56" s="1"/>
  <c r="L186" i="56"/>
  <c r="AA185" i="56"/>
  <c r="M185" i="56"/>
  <c r="L185" i="56"/>
  <c r="AA184" i="56"/>
  <c r="Z184" i="56"/>
  <c r="M184" i="56"/>
  <c r="Y184" i="56" s="1"/>
  <c r="L184" i="56"/>
  <c r="AA183" i="56"/>
  <c r="M183" i="56"/>
  <c r="L183" i="56"/>
  <c r="AA182" i="56"/>
  <c r="Z182" i="56"/>
  <c r="M182" i="56"/>
  <c r="Y182" i="56" s="1"/>
  <c r="L182" i="56"/>
  <c r="AA181" i="56"/>
  <c r="M181" i="56"/>
  <c r="L181" i="56"/>
  <c r="AA180" i="56"/>
  <c r="Z180" i="56"/>
  <c r="M180" i="56"/>
  <c r="Y180" i="56" s="1"/>
  <c r="L180" i="56"/>
  <c r="AA179" i="56"/>
  <c r="M179" i="56"/>
  <c r="L179" i="56"/>
  <c r="AA178" i="56"/>
  <c r="Z178" i="56"/>
  <c r="M178" i="56"/>
  <c r="Y178" i="56" s="1"/>
  <c r="L178" i="56"/>
  <c r="AA177" i="56"/>
  <c r="M177" i="56"/>
  <c r="L177" i="56"/>
  <c r="AA176" i="56"/>
  <c r="Z176" i="56"/>
  <c r="M176" i="56"/>
  <c r="Y176" i="56" s="1"/>
  <c r="L176" i="56"/>
  <c r="AA175" i="56"/>
  <c r="M175" i="56"/>
  <c r="L175" i="56"/>
  <c r="AA174" i="56"/>
  <c r="Z174" i="56"/>
  <c r="M174" i="56"/>
  <c r="Y174" i="56" s="1"/>
  <c r="L174" i="56"/>
  <c r="AA173" i="56"/>
  <c r="M173" i="56"/>
  <c r="L173" i="56"/>
  <c r="AA172" i="56"/>
  <c r="Z172" i="56"/>
  <c r="M172" i="56"/>
  <c r="Y172" i="56" s="1"/>
  <c r="L172" i="56"/>
  <c r="AA171" i="56"/>
  <c r="M171" i="56"/>
  <c r="L171" i="56"/>
  <c r="AA170" i="56"/>
  <c r="Z170" i="56"/>
  <c r="M170" i="56"/>
  <c r="Y170" i="56" s="1"/>
  <c r="L170" i="56"/>
  <c r="AA169" i="56"/>
  <c r="M169" i="56"/>
  <c r="L169" i="56"/>
  <c r="AA168" i="56"/>
  <c r="Z168" i="56"/>
  <c r="M168" i="56"/>
  <c r="Y168" i="56" s="1"/>
  <c r="L168" i="56"/>
  <c r="AA167" i="56"/>
  <c r="M167" i="56"/>
  <c r="L167" i="56"/>
  <c r="AA166" i="56"/>
  <c r="Z166" i="56"/>
  <c r="M166" i="56"/>
  <c r="Y166" i="56" s="1"/>
  <c r="L166" i="56"/>
  <c r="AA165" i="56"/>
  <c r="M165" i="56"/>
  <c r="L165" i="56"/>
  <c r="AA164" i="56"/>
  <c r="Z164" i="56"/>
  <c r="M164" i="56"/>
  <c r="Y164" i="56" s="1"/>
  <c r="L164" i="56"/>
  <c r="AA163" i="56"/>
  <c r="M163" i="56"/>
  <c r="L163" i="56"/>
  <c r="AA162" i="56"/>
  <c r="Z162" i="56"/>
  <c r="M162" i="56"/>
  <c r="Y162" i="56" s="1"/>
  <c r="L162" i="56"/>
  <c r="AA161" i="56"/>
  <c r="M161" i="56"/>
  <c r="L161" i="56"/>
  <c r="AA160" i="56"/>
  <c r="Z160" i="56"/>
  <c r="M160" i="56"/>
  <c r="Y160" i="56" s="1"/>
  <c r="L160" i="56"/>
  <c r="AA159" i="56"/>
  <c r="M159" i="56"/>
  <c r="L159" i="56"/>
  <c r="AA158" i="56"/>
  <c r="Z158" i="56"/>
  <c r="M158" i="56"/>
  <c r="Y158" i="56" s="1"/>
  <c r="L158" i="56"/>
  <c r="AA157" i="56"/>
  <c r="M157" i="56"/>
  <c r="L157" i="56"/>
  <c r="AA156" i="56"/>
  <c r="Z156" i="56"/>
  <c r="M156" i="56"/>
  <c r="Y156" i="56" s="1"/>
  <c r="L156" i="56"/>
  <c r="AA155" i="56"/>
  <c r="M155" i="56"/>
  <c r="Z155" i="56" s="1"/>
  <c r="L155" i="56"/>
  <c r="AA154" i="56"/>
  <c r="Z154" i="56"/>
  <c r="M154" i="56"/>
  <c r="Y154" i="56" s="1"/>
  <c r="L154" i="56"/>
  <c r="AA153" i="56"/>
  <c r="M153" i="56"/>
  <c r="L153" i="56"/>
  <c r="AA152" i="56"/>
  <c r="Z152" i="56"/>
  <c r="M152" i="56"/>
  <c r="Y152" i="56" s="1"/>
  <c r="L152" i="56"/>
  <c r="AA151" i="56"/>
  <c r="M151" i="56"/>
  <c r="Z151" i="56" s="1"/>
  <c r="L151" i="56"/>
  <c r="AA150" i="56"/>
  <c r="Z150" i="56"/>
  <c r="M150" i="56"/>
  <c r="Y150" i="56" s="1"/>
  <c r="L150" i="56"/>
  <c r="AA149" i="56"/>
  <c r="M149" i="56"/>
  <c r="L149" i="56"/>
  <c r="AA148" i="56"/>
  <c r="Z148" i="56"/>
  <c r="M148" i="56"/>
  <c r="Y148" i="56" s="1"/>
  <c r="L148" i="56"/>
  <c r="AA147" i="56"/>
  <c r="M147" i="56"/>
  <c r="Z147" i="56" s="1"/>
  <c r="L147" i="56"/>
  <c r="AA146" i="56"/>
  <c r="Z146" i="56"/>
  <c r="M146" i="56"/>
  <c r="Y146" i="56" s="1"/>
  <c r="L146" i="56"/>
  <c r="AA145" i="56"/>
  <c r="M145" i="56"/>
  <c r="L145" i="56"/>
  <c r="AA144" i="56"/>
  <c r="Z144" i="56"/>
  <c r="M144" i="56"/>
  <c r="Y144" i="56" s="1"/>
  <c r="L144" i="56"/>
  <c r="AA143" i="56"/>
  <c r="M143" i="56"/>
  <c r="Z143" i="56" s="1"/>
  <c r="L143" i="56"/>
  <c r="AA142" i="56"/>
  <c r="Z142" i="56"/>
  <c r="M142" i="56"/>
  <c r="Y142" i="56" s="1"/>
  <c r="L142" i="56"/>
  <c r="AA141" i="56"/>
  <c r="M141" i="56"/>
  <c r="L141" i="56"/>
  <c r="AA140" i="56"/>
  <c r="Z140" i="56"/>
  <c r="M140" i="56"/>
  <c r="Y140" i="56" s="1"/>
  <c r="L140" i="56"/>
  <c r="AA139" i="56"/>
  <c r="M139" i="56"/>
  <c r="Z139" i="56" s="1"/>
  <c r="L139" i="56"/>
  <c r="AA138" i="56"/>
  <c r="Z138" i="56"/>
  <c r="M138" i="56"/>
  <c r="Y138" i="56" s="1"/>
  <c r="L138" i="56"/>
  <c r="AA137" i="56"/>
  <c r="M137" i="56"/>
  <c r="L137" i="56"/>
  <c r="AA136" i="56"/>
  <c r="Z136" i="56"/>
  <c r="M136" i="56"/>
  <c r="Y136" i="56" s="1"/>
  <c r="L136" i="56"/>
  <c r="AA135" i="56"/>
  <c r="M135" i="56"/>
  <c r="Z135" i="56" s="1"/>
  <c r="L135" i="56"/>
  <c r="AA134" i="56"/>
  <c r="Z134" i="56"/>
  <c r="M134" i="56"/>
  <c r="Y134" i="56" s="1"/>
  <c r="L134" i="56"/>
  <c r="AA133" i="56"/>
  <c r="M133" i="56"/>
  <c r="L133" i="56"/>
  <c r="AA132" i="56"/>
  <c r="Z132" i="56"/>
  <c r="M132" i="56"/>
  <c r="Y132" i="56" s="1"/>
  <c r="L132" i="56"/>
  <c r="AA131" i="56"/>
  <c r="M131" i="56"/>
  <c r="Z131" i="56" s="1"/>
  <c r="L131" i="56"/>
  <c r="AA130" i="56"/>
  <c r="Z130" i="56"/>
  <c r="M130" i="56"/>
  <c r="Y130" i="56" s="1"/>
  <c r="L130" i="56"/>
  <c r="AA129" i="56"/>
  <c r="M129" i="56"/>
  <c r="L129" i="56"/>
  <c r="AA128" i="56"/>
  <c r="Z128" i="56"/>
  <c r="M128" i="56"/>
  <c r="Y128" i="56" s="1"/>
  <c r="L128" i="56"/>
  <c r="AA127" i="56"/>
  <c r="M127" i="56"/>
  <c r="Z127" i="56" s="1"/>
  <c r="L127" i="56"/>
  <c r="AA126" i="56"/>
  <c r="Z126" i="56"/>
  <c r="M126" i="56"/>
  <c r="Y126" i="56" s="1"/>
  <c r="L126" i="56"/>
  <c r="AA125" i="56"/>
  <c r="M125" i="56"/>
  <c r="L125" i="56"/>
  <c r="AA124" i="56"/>
  <c r="Z124" i="56"/>
  <c r="M124" i="56"/>
  <c r="Y124" i="56" s="1"/>
  <c r="L124" i="56"/>
  <c r="AA123" i="56"/>
  <c r="M123" i="56"/>
  <c r="Z123" i="56" s="1"/>
  <c r="L123" i="56"/>
  <c r="AA122" i="56"/>
  <c r="Z122" i="56"/>
  <c r="M122" i="56"/>
  <c r="Y122" i="56" s="1"/>
  <c r="L122" i="56"/>
  <c r="AA121" i="56"/>
  <c r="M121" i="56"/>
  <c r="L121" i="56"/>
  <c r="AA120" i="56"/>
  <c r="Z120" i="56"/>
  <c r="M120" i="56"/>
  <c r="Y120" i="56" s="1"/>
  <c r="L120" i="56"/>
  <c r="AA119" i="56"/>
  <c r="M119" i="56"/>
  <c r="Z119" i="56" s="1"/>
  <c r="L119" i="56"/>
  <c r="AA118" i="56"/>
  <c r="Z118" i="56"/>
  <c r="M118" i="56"/>
  <c r="Y118" i="56" s="1"/>
  <c r="L118" i="56"/>
  <c r="AA117" i="56"/>
  <c r="M117" i="56"/>
  <c r="L117" i="56"/>
  <c r="AA116" i="56"/>
  <c r="Z116" i="56"/>
  <c r="M116" i="56"/>
  <c r="Y116" i="56" s="1"/>
  <c r="L116" i="56"/>
  <c r="AA115" i="56"/>
  <c r="M115" i="56"/>
  <c r="Z115" i="56" s="1"/>
  <c r="L115" i="56"/>
  <c r="AA114" i="56"/>
  <c r="Z114" i="56"/>
  <c r="M114" i="56"/>
  <c r="Y114" i="56" s="1"/>
  <c r="L114" i="56"/>
  <c r="AA113" i="56"/>
  <c r="M113" i="56"/>
  <c r="L113" i="56"/>
  <c r="AA112" i="56"/>
  <c r="Z112" i="56"/>
  <c r="M112" i="56"/>
  <c r="Y112" i="56" s="1"/>
  <c r="L112" i="56"/>
  <c r="AA111" i="56"/>
  <c r="M111" i="56"/>
  <c r="Z111" i="56" s="1"/>
  <c r="L111" i="56"/>
  <c r="AA110" i="56"/>
  <c r="Z110" i="56"/>
  <c r="M110" i="56"/>
  <c r="Y110" i="56" s="1"/>
  <c r="L110" i="56"/>
  <c r="AA109" i="56"/>
  <c r="M109" i="56"/>
  <c r="L109" i="56"/>
  <c r="AA108" i="56"/>
  <c r="Y108" i="56"/>
  <c r="M108" i="56"/>
  <c r="Z108" i="56" s="1"/>
  <c r="L108" i="56"/>
  <c r="AA107" i="56"/>
  <c r="Z107" i="56"/>
  <c r="M107" i="56"/>
  <c r="Y107" i="56" s="1"/>
  <c r="L107" i="56"/>
  <c r="AA106" i="56"/>
  <c r="M106" i="56"/>
  <c r="Z106" i="56" s="1"/>
  <c r="L106" i="56"/>
  <c r="AA105" i="56"/>
  <c r="M105" i="56"/>
  <c r="L105" i="56"/>
  <c r="AA104" i="56"/>
  <c r="M104" i="56"/>
  <c r="L104" i="56"/>
  <c r="AA103" i="56"/>
  <c r="Y103" i="56"/>
  <c r="M103" i="56"/>
  <c r="Z103" i="56" s="1"/>
  <c r="L103" i="56"/>
  <c r="AA102" i="56"/>
  <c r="Y102" i="56"/>
  <c r="M102" i="56"/>
  <c r="Z102" i="56" s="1"/>
  <c r="L102" i="56"/>
  <c r="AA101" i="56"/>
  <c r="Y101" i="56"/>
  <c r="M101" i="56"/>
  <c r="Z101" i="56" s="1"/>
  <c r="L101" i="56"/>
  <c r="AA100" i="56"/>
  <c r="M100" i="56"/>
  <c r="Z100" i="56" s="1"/>
  <c r="L100" i="56"/>
  <c r="AA99" i="56"/>
  <c r="M99" i="56"/>
  <c r="Z99" i="56" s="1"/>
  <c r="L99" i="56"/>
  <c r="AA98" i="56"/>
  <c r="M98" i="56"/>
  <c r="Z98" i="56" s="1"/>
  <c r="L98" i="56"/>
  <c r="AA97" i="56"/>
  <c r="M97" i="56"/>
  <c r="Z97" i="56" s="1"/>
  <c r="L97" i="56"/>
  <c r="AA96" i="56"/>
  <c r="M96" i="56"/>
  <c r="Z96" i="56" s="1"/>
  <c r="L96" i="56"/>
  <c r="AA95" i="56"/>
  <c r="M95" i="56"/>
  <c r="Z95" i="56" s="1"/>
  <c r="L95" i="56"/>
  <c r="AA94" i="56"/>
  <c r="M94" i="56"/>
  <c r="Z94" i="56" s="1"/>
  <c r="L94" i="56"/>
  <c r="AA93" i="56"/>
  <c r="M93" i="56"/>
  <c r="Z93" i="56" s="1"/>
  <c r="L93" i="56"/>
  <c r="AA92" i="56"/>
  <c r="M92" i="56"/>
  <c r="Z92" i="56" s="1"/>
  <c r="L92" i="56"/>
  <c r="AA91" i="56"/>
  <c r="Z91" i="56"/>
  <c r="Y91" i="56"/>
  <c r="M91" i="56"/>
  <c r="L91" i="56"/>
  <c r="AA90" i="56"/>
  <c r="Y90" i="56"/>
  <c r="M90" i="56"/>
  <c r="Z90" i="56" s="1"/>
  <c r="L90" i="56"/>
  <c r="AA89" i="56"/>
  <c r="Z89" i="56"/>
  <c r="M89" i="56"/>
  <c r="Y89" i="56" s="1"/>
  <c r="L89" i="56"/>
  <c r="AA88" i="56"/>
  <c r="M88" i="56"/>
  <c r="Z88" i="56" s="1"/>
  <c r="L88" i="56"/>
  <c r="AA87" i="56"/>
  <c r="M87" i="56"/>
  <c r="L87" i="56"/>
  <c r="AA86" i="56"/>
  <c r="M86" i="56"/>
  <c r="L86" i="56"/>
  <c r="AA85" i="56"/>
  <c r="M85" i="56"/>
  <c r="L85" i="56"/>
  <c r="AA84" i="56"/>
  <c r="M84" i="56"/>
  <c r="L84" i="56"/>
  <c r="AA83" i="56"/>
  <c r="M83" i="56"/>
  <c r="Z83" i="56" s="1"/>
  <c r="L83" i="56"/>
  <c r="AA82" i="56"/>
  <c r="M82" i="56"/>
  <c r="Z82" i="56" s="1"/>
  <c r="L82" i="56"/>
  <c r="AA81" i="56"/>
  <c r="Z81" i="56"/>
  <c r="Y81" i="56"/>
  <c r="M81" i="56"/>
  <c r="L81" i="56"/>
  <c r="AA80" i="56"/>
  <c r="Y80" i="56"/>
  <c r="M80" i="56"/>
  <c r="Z80" i="56" s="1"/>
  <c r="L80" i="56"/>
  <c r="AA79" i="56"/>
  <c r="Z79" i="56"/>
  <c r="M79" i="56"/>
  <c r="Y79" i="56" s="1"/>
  <c r="L79" i="56"/>
  <c r="AA78" i="56"/>
  <c r="M78" i="56"/>
  <c r="Z78" i="56" s="1"/>
  <c r="L78" i="56"/>
  <c r="AA77" i="56"/>
  <c r="M77" i="56"/>
  <c r="L77" i="56"/>
  <c r="AA76" i="56"/>
  <c r="M76" i="56"/>
  <c r="L76" i="56"/>
  <c r="AA75" i="56"/>
  <c r="M75" i="56"/>
  <c r="L75" i="56"/>
  <c r="AA74" i="56"/>
  <c r="M74" i="56"/>
  <c r="L74" i="56"/>
  <c r="AA73" i="56"/>
  <c r="M73" i="56"/>
  <c r="L73" i="56"/>
  <c r="AA72" i="56"/>
  <c r="M72" i="56"/>
  <c r="L72" i="56"/>
  <c r="AA71" i="56"/>
  <c r="M71" i="56"/>
  <c r="L71" i="56"/>
  <c r="AA70" i="56"/>
  <c r="M70" i="56"/>
  <c r="L70" i="56"/>
  <c r="AA69" i="56"/>
  <c r="M69" i="56"/>
  <c r="L69" i="56"/>
  <c r="AA68" i="56"/>
  <c r="M68" i="56"/>
  <c r="L68" i="56"/>
  <c r="AA67" i="56"/>
  <c r="M67" i="56"/>
  <c r="L67" i="56"/>
  <c r="AA66" i="56"/>
  <c r="Y66" i="56"/>
  <c r="M66" i="56"/>
  <c r="Z66" i="56" s="1"/>
  <c r="L66" i="56"/>
  <c r="AA65" i="56"/>
  <c r="Y65" i="56"/>
  <c r="M65" i="56"/>
  <c r="Z65" i="56" s="1"/>
  <c r="L65" i="56"/>
  <c r="AA64" i="56"/>
  <c r="Y64" i="56"/>
  <c r="M64" i="56"/>
  <c r="Z64" i="56" s="1"/>
  <c r="L64" i="56"/>
  <c r="AA63" i="56"/>
  <c r="Y63" i="56"/>
  <c r="M63" i="56"/>
  <c r="Z63" i="56" s="1"/>
  <c r="L63" i="56"/>
  <c r="AA62" i="56"/>
  <c r="Y62" i="56"/>
  <c r="M62" i="56"/>
  <c r="Z62" i="56" s="1"/>
  <c r="L62" i="56"/>
  <c r="AA61" i="56"/>
  <c r="Y61" i="56"/>
  <c r="M61" i="56"/>
  <c r="Z61" i="56" s="1"/>
  <c r="L61" i="56"/>
  <c r="AA60" i="56"/>
  <c r="Y60" i="56"/>
  <c r="M60" i="56"/>
  <c r="Z60" i="56" s="1"/>
  <c r="L60" i="56"/>
  <c r="AA59" i="56"/>
  <c r="Y59" i="56"/>
  <c r="M59" i="56"/>
  <c r="Z59" i="56" s="1"/>
  <c r="L59" i="56"/>
  <c r="AA58" i="56"/>
  <c r="Y58" i="56"/>
  <c r="M58" i="56"/>
  <c r="Z58" i="56" s="1"/>
  <c r="L58" i="56"/>
  <c r="AA57" i="56"/>
  <c r="Y57" i="56"/>
  <c r="M57" i="56"/>
  <c r="Z57" i="56" s="1"/>
  <c r="L57" i="56"/>
  <c r="AA56" i="56"/>
  <c r="Y56" i="56"/>
  <c r="M56" i="56"/>
  <c r="Z56" i="56" s="1"/>
  <c r="L56" i="56"/>
  <c r="AA55" i="56"/>
  <c r="Y55" i="56"/>
  <c r="M55" i="56"/>
  <c r="Z55" i="56" s="1"/>
  <c r="L55" i="56"/>
  <c r="AA54" i="56"/>
  <c r="Y54" i="56"/>
  <c r="M54" i="56"/>
  <c r="Z54" i="56" s="1"/>
  <c r="L54" i="56"/>
  <c r="AA53" i="56"/>
  <c r="Z53" i="56"/>
  <c r="M53" i="56"/>
  <c r="Y53" i="56" s="1"/>
  <c r="L53" i="56"/>
  <c r="AA52" i="56"/>
  <c r="M52" i="56"/>
  <c r="Z52" i="56" s="1"/>
  <c r="L52" i="56"/>
  <c r="AA51" i="56"/>
  <c r="Z51" i="56"/>
  <c r="M51" i="56"/>
  <c r="Y51" i="56" s="1"/>
  <c r="L51" i="56"/>
  <c r="AA50" i="56"/>
  <c r="M50" i="56"/>
  <c r="Z50" i="56" s="1"/>
  <c r="L50" i="56"/>
  <c r="AA49" i="56"/>
  <c r="Z49" i="56"/>
  <c r="M49" i="56"/>
  <c r="Y49" i="56" s="1"/>
  <c r="L49" i="56"/>
  <c r="AA48" i="56"/>
  <c r="M48" i="56"/>
  <c r="Z48" i="56" s="1"/>
  <c r="L48" i="56"/>
  <c r="AA47" i="56"/>
  <c r="Z47" i="56"/>
  <c r="M47" i="56"/>
  <c r="Y47" i="56" s="1"/>
  <c r="L47" i="56"/>
  <c r="AA46" i="56"/>
  <c r="M46" i="56"/>
  <c r="Z46" i="56" s="1"/>
  <c r="L46" i="56"/>
  <c r="AA45" i="56"/>
  <c r="Z45" i="56"/>
  <c r="M45" i="56"/>
  <c r="Y45" i="56" s="1"/>
  <c r="L45" i="56"/>
  <c r="AA44" i="56"/>
  <c r="M44" i="56"/>
  <c r="Z44" i="56" s="1"/>
  <c r="L44" i="56"/>
  <c r="AA43" i="56"/>
  <c r="Z43" i="56"/>
  <c r="M43" i="56"/>
  <c r="Y43" i="56" s="1"/>
  <c r="L43" i="56"/>
  <c r="AA42" i="56"/>
  <c r="M42" i="56"/>
  <c r="Z42" i="56" s="1"/>
  <c r="L42" i="56"/>
  <c r="AA41" i="56"/>
  <c r="Z41" i="56"/>
  <c r="M41" i="56"/>
  <c r="Y41" i="56" s="1"/>
  <c r="L41" i="56"/>
  <c r="AA40" i="56"/>
  <c r="M40" i="56"/>
  <c r="Z40" i="56" s="1"/>
  <c r="L40" i="56"/>
  <c r="AA39" i="56"/>
  <c r="Z39" i="56"/>
  <c r="M39" i="56"/>
  <c r="Y39" i="56" s="1"/>
  <c r="L39" i="56"/>
  <c r="AA38" i="56"/>
  <c r="M38" i="56"/>
  <c r="Z38" i="56" s="1"/>
  <c r="L38" i="56"/>
  <c r="AA37" i="56"/>
  <c r="Z37" i="56"/>
  <c r="M37" i="56"/>
  <c r="Y37" i="56" s="1"/>
  <c r="L37" i="56"/>
  <c r="AA36" i="56"/>
  <c r="M36" i="56"/>
  <c r="Z36" i="56" s="1"/>
  <c r="L36" i="56"/>
  <c r="AA35" i="56"/>
  <c r="Z35" i="56"/>
  <c r="M35" i="56"/>
  <c r="Y35" i="56" s="1"/>
  <c r="L35" i="56"/>
  <c r="AA34" i="56"/>
  <c r="M34" i="56"/>
  <c r="Z34" i="56" s="1"/>
  <c r="L34" i="56"/>
  <c r="AA33" i="56"/>
  <c r="Z33" i="56"/>
  <c r="M33" i="56"/>
  <c r="Y33" i="56" s="1"/>
  <c r="L33" i="56"/>
  <c r="AA32" i="56"/>
  <c r="M32" i="56"/>
  <c r="Z32" i="56" s="1"/>
  <c r="L32" i="56"/>
  <c r="AA31" i="56"/>
  <c r="Z31" i="56"/>
  <c r="M31" i="56"/>
  <c r="Y31" i="56" s="1"/>
  <c r="L31" i="56"/>
  <c r="AA30" i="56"/>
  <c r="M30" i="56"/>
  <c r="Z30" i="56" s="1"/>
  <c r="L30" i="56"/>
  <c r="AA29" i="56"/>
  <c r="Z29" i="56"/>
  <c r="M29" i="56"/>
  <c r="Y29" i="56" s="1"/>
  <c r="L29" i="56"/>
  <c r="AA28" i="56"/>
  <c r="M28" i="56"/>
  <c r="Z28" i="56" s="1"/>
  <c r="L28" i="56"/>
  <c r="AA27" i="56"/>
  <c r="Z27" i="56"/>
  <c r="M27" i="56"/>
  <c r="Y27" i="56" s="1"/>
  <c r="L27" i="56"/>
  <c r="AA26" i="56"/>
  <c r="M26" i="56"/>
  <c r="Z26" i="56" s="1"/>
  <c r="L26" i="56"/>
  <c r="AA25" i="56"/>
  <c r="Z25" i="56"/>
  <c r="M25" i="56"/>
  <c r="Y25" i="56" s="1"/>
  <c r="L25" i="56"/>
  <c r="AA24" i="56"/>
  <c r="M24" i="56"/>
  <c r="Z24" i="56" s="1"/>
  <c r="L24" i="56"/>
  <c r="AA23" i="56"/>
  <c r="Z23" i="56"/>
  <c r="M23" i="56"/>
  <c r="Y23" i="56" s="1"/>
  <c r="L23" i="56"/>
  <c r="AA22" i="56"/>
  <c r="M22" i="56"/>
  <c r="Z22" i="56" s="1"/>
  <c r="L22" i="56"/>
  <c r="AA21" i="56"/>
  <c r="Z21" i="56"/>
  <c r="M21" i="56"/>
  <c r="Y21" i="56" s="1"/>
  <c r="L21" i="56"/>
  <c r="AA20" i="56"/>
  <c r="M20" i="56"/>
  <c r="Z20" i="56" s="1"/>
  <c r="L20" i="56"/>
  <c r="AA19" i="56"/>
  <c r="L19" i="56"/>
  <c r="AA18" i="56"/>
  <c r="L18" i="56"/>
  <c r="AA17" i="56"/>
  <c r="L17" i="56"/>
  <c r="AA16" i="56"/>
  <c r="L16" i="56"/>
  <c r="AA15" i="56"/>
  <c r="L15" i="56"/>
  <c r="M15" i="56"/>
  <c r="AA14" i="56"/>
  <c r="L14" i="56"/>
  <c r="M14" i="56"/>
  <c r="AA13" i="56"/>
  <c r="U13" i="56"/>
  <c r="S15" i="56" s="1"/>
  <c r="M13" i="56"/>
  <c r="Z13" i="56" s="1"/>
  <c r="L13" i="56"/>
  <c r="AA12" i="56"/>
  <c r="L12" i="56"/>
  <c r="AA11" i="56"/>
  <c r="L11" i="56"/>
  <c r="AA10" i="56"/>
  <c r="L10" i="56"/>
  <c r="AA9" i="56"/>
  <c r="L9" i="56"/>
  <c r="AA8" i="56"/>
  <c r="L8" i="56"/>
  <c r="AA7" i="56"/>
  <c r="M7" i="56"/>
  <c r="Z7" i="56" s="1"/>
  <c r="L7" i="56"/>
  <c r="B7" i="56"/>
  <c r="B8" i="56" s="1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B102" i="56" s="1"/>
  <c r="B103" i="56" s="1"/>
  <c r="B104" i="56" s="1"/>
  <c r="B105" i="56" s="1"/>
  <c r="B106" i="56" s="1"/>
  <c r="B107" i="56" s="1"/>
  <c r="B108" i="56" s="1"/>
  <c r="B109" i="56" s="1"/>
  <c r="B110" i="56" s="1"/>
  <c r="B111" i="56" s="1"/>
  <c r="B112" i="56" s="1"/>
  <c r="B113" i="56" s="1"/>
  <c r="B114" i="56" s="1"/>
  <c r="B115" i="56" s="1"/>
  <c r="B116" i="56" s="1"/>
  <c r="B117" i="56" s="1"/>
  <c r="B118" i="56" s="1"/>
  <c r="B119" i="56" s="1"/>
  <c r="B120" i="56" s="1"/>
  <c r="B121" i="56" s="1"/>
  <c r="B122" i="56" s="1"/>
  <c r="B123" i="56" s="1"/>
  <c r="B124" i="56" s="1"/>
  <c r="B125" i="56" s="1"/>
  <c r="B126" i="56" s="1"/>
  <c r="B127" i="56" s="1"/>
  <c r="B128" i="56" s="1"/>
  <c r="B129" i="56" s="1"/>
  <c r="B130" i="56" s="1"/>
  <c r="B131" i="56" s="1"/>
  <c r="B132" i="56" s="1"/>
  <c r="B133" i="56" s="1"/>
  <c r="B134" i="56" s="1"/>
  <c r="B135" i="56" s="1"/>
  <c r="B136" i="56" s="1"/>
  <c r="B137" i="56" s="1"/>
  <c r="B138" i="56" s="1"/>
  <c r="B139" i="56" s="1"/>
  <c r="B140" i="56" s="1"/>
  <c r="B141" i="56" s="1"/>
  <c r="B142" i="56" s="1"/>
  <c r="B143" i="56" s="1"/>
  <c r="B144" i="56" s="1"/>
  <c r="B145" i="56" s="1"/>
  <c r="B146" i="56" s="1"/>
  <c r="B147" i="56" s="1"/>
  <c r="B148" i="56" s="1"/>
  <c r="B149" i="56" s="1"/>
  <c r="B150" i="56" s="1"/>
  <c r="B151" i="56" s="1"/>
  <c r="B152" i="56" s="1"/>
  <c r="B153" i="56" s="1"/>
  <c r="B154" i="56" s="1"/>
  <c r="B155" i="56" s="1"/>
  <c r="B156" i="56" s="1"/>
  <c r="B157" i="56" s="1"/>
  <c r="B158" i="56" s="1"/>
  <c r="B159" i="56" s="1"/>
  <c r="B160" i="56" s="1"/>
  <c r="B161" i="56" s="1"/>
  <c r="B162" i="56" s="1"/>
  <c r="B163" i="56" s="1"/>
  <c r="B164" i="56" s="1"/>
  <c r="B165" i="56" s="1"/>
  <c r="B166" i="56" s="1"/>
  <c r="B167" i="56" s="1"/>
  <c r="B168" i="56" s="1"/>
  <c r="B169" i="56" s="1"/>
  <c r="B170" i="56" s="1"/>
  <c r="B171" i="56" s="1"/>
  <c r="B172" i="56" s="1"/>
  <c r="B173" i="56" s="1"/>
  <c r="B174" i="56" s="1"/>
  <c r="B175" i="56" s="1"/>
  <c r="B176" i="56" s="1"/>
  <c r="B177" i="56" s="1"/>
  <c r="B178" i="56" s="1"/>
  <c r="B179" i="56" s="1"/>
  <c r="B180" i="56" s="1"/>
  <c r="B181" i="56" s="1"/>
  <c r="B182" i="56" s="1"/>
  <c r="B183" i="56" s="1"/>
  <c r="B184" i="56" s="1"/>
  <c r="B185" i="56" s="1"/>
  <c r="B186" i="56" s="1"/>
  <c r="B187" i="56" s="1"/>
  <c r="B188" i="56" s="1"/>
  <c r="B189" i="56" s="1"/>
  <c r="B190" i="56" s="1"/>
  <c r="B191" i="56" s="1"/>
  <c r="AA6" i="56"/>
  <c r="L6" i="56"/>
  <c r="M6" i="56"/>
  <c r="J8" i="55"/>
  <c r="K8" i="55"/>
  <c r="J9" i="55"/>
  <c r="K9" i="55"/>
  <c r="J10" i="55"/>
  <c r="K10" i="55"/>
  <c r="J11" i="55"/>
  <c r="K11" i="55"/>
  <c r="J12" i="55"/>
  <c r="M12" i="55" s="1"/>
  <c r="K12" i="55"/>
  <c r="J14" i="55"/>
  <c r="K14" i="55"/>
  <c r="J15" i="55"/>
  <c r="K15" i="55"/>
  <c r="J16" i="55"/>
  <c r="K16" i="55"/>
  <c r="J17" i="55"/>
  <c r="K17" i="55"/>
  <c r="J18" i="55"/>
  <c r="K18" i="55"/>
  <c r="J19" i="55"/>
  <c r="M19" i="55" s="1"/>
  <c r="Z19" i="55" s="1"/>
  <c r="K19" i="55"/>
  <c r="K6" i="55"/>
  <c r="J6" i="55"/>
  <c r="AA191" i="55"/>
  <c r="M191" i="55"/>
  <c r="L191" i="55"/>
  <c r="AA190" i="55"/>
  <c r="M190" i="55"/>
  <c r="Z190" i="55" s="1"/>
  <c r="L190" i="55"/>
  <c r="AA189" i="55"/>
  <c r="M189" i="55"/>
  <c r="L189" i="55"/>
  <c r="AA188" i="55"/>
  <c r="M188" i="55"/>
  <c r="L188" i="55"/>
  <c r="AA187" i="55"/>
  <c r="M187" i="55"/>
  <c r="L187" i="55"/>
  <c r="AA186" i="55"/>
  <c r="M186" i="55"/>
  <c r="Z186" i="55" s="1"/>
  <c r="L186" i="55"/>
  <c r="AA185" i="55"/>
  <c r="M185" i="55"/>
  <c r="L185" i="55"/>
  <c r="AA184" i="55"/>
  <c r="M184" i="55"/>
  <c r="L184" i="55"/>
  <c r="AA183" i="55"/>
  <c r="M183" i="55"/>
  <c r="L183" i="55"/>
  <c r="AA182" i="55"/>
  <c r="M182" i="55"/>
  <c r="Z182" i="55" s="1"/>
  <c r="L182" i="55"/>
  <c r="AA181" i="55"/>
  <c r="M181" i="55"/>
  <c r="L181" i="55"/>
  <c r="AA180" i="55"/>
  <c r="M180" i="55"/>
  <c r="L180" i="55"/>
  <c r="AA179" i="55"/>
  <c r="M179" i="55"/>
  <c r="L179" i="55"/>
  <c r="AA178" i="55"/>
  <c r="M178" i="55"/>
  <c r="Z178" i="55" s="1"/>
  <c r="L178" i="55"/>
  <c r="AA177" i="55"/>
  <c r="M177" i="55"/>
  <c r="L177" i="55"/>
  <c r="AA176" i="55"/>
  <c r="M176" i="55"/>
  <c r="L176" i="55"/>
  <c r="AA175" i="55"/>
  <c r="M175" i="55"/>
  <c r="L175" i="55"/>
  <c r="AA174" i="55"/>
  <c r="M174" i="55"/>
  <c r="Z174" i="55" s="1"/>
  <c r="L174" i="55"/>
  <c r="AA173" i="55"/>
  <c r="M173" i="55"/>
  <c r="L173" i="55"/>
  <c r="AA172" i="55"/>
  <c r="M172" i="55"/>
  <c r="L172" i="55"/>
  <c r="AA171" i="55"/>
  <c r="M171" i="55"/>
  <c r="L171" i="55"/>
  <c r="AA170" i="55"/>
  <c r="M170" i="55"/>
  <c r="Z170" i="55" s="1"/>
  <c r="L170" i="55"/>
  <c r="AA169" i="55"/>
  <c r="M169" i="55"/>
  <c r="L169" i="55"/>
  <c r="AA168" i="55"/>
  <c r="M168" i="55"/>
  <c r="L168" i="55"/>
  <c r="AA167" i="55"/>
  <c r="M167" i="55"/>
  <c r="L167" i="55"/>
  <c r="AA166" i="55"/>
  <c r="M166" i="55"/>
  <c r="Z166" i="55" s="1"/>
  <c r="L166" i="55"/>
  <c r="AA165" i="55"/>
  <c r="M165" i="55"/>
  <c r="L165" i="55"/>
  <c r="AA164" i="55"/>
  <c r="M164" i="55"/>
  <c r="L164" i="55"/>
  <c r="AA163" i="55"/>
  <c r="M163" i="55"/>
  <c r="L163" i="55"/>
  <c r="AA162" i="55"/>
  <c r="M162" i="55"/>
  <c r="Z162" i="55" s="1"/>
  <c r="L162" i="55"/>
  <c r="AA161" i="55"/>
  <c r="M161" i="55"/>
  <c r="L161" i="55"/>
  <c r="AA160" i="55"/>
  <c r="M160" i="55"/>
  <c r="L160" i="55"/>
  <c r="AA159" i="55"/>
  <c r="M159" i="55"/>
  <c r="L159" i="55"/>
  <c r="AA158" i="55"/>
  <c r="M158" i="55"/>
  <c r="Z158" i="55" s="1"/>
  <c r="L158" i="55"/>
  <c r="AA157" i="55"/>
  <c r="M157" i="55"/>
  <c r="L157" i="55"/>
  <c r="AA156" i="55"/>
  <c r="M156" i="55"/>
  <c r="L156" i="55"/>
  <c r="AA155" i="55"/>
  <c r="M155" i="55"/>
  <c r="L155" i="55"/>
  <c r="AA154" i="55"/>
  <c r="M154" i="55"/>
  <c r="Z154" i="55" s="1"/>
  <c r="L154" i="55"/>
  <c r="AA153" i="55"/>
  <c r="M153" i="55"/>
  <c r="L153" i="55"/>
  <c r="AA152" i="55"/>
  <c r="M152" i="55"/>
  <c r="L152" i="55"/>
  <c r="AA151" i="55"/>
  <c r="M151" i="55"/>
  <c r="L151" i="55"/>
  <c r="AA150" i="55"/>
  <c r="M150" i="55"/>
  <c r="Z150" i="55" s="1"/>
  <c r="L150" i="55"/>
  <c r="AA149" i="55"/>
  <c r="M149" i="55"/>
  <c r="L149" i="55"/>
  <c r="AA148" i="55"/>
  <c r="M148" i="55"/>
  <c r="L148" i="55"/>
  <c r="AA147" i="55"/>
  <c r="M147" i="55"/>
  <c r="L147" i="55"/>
  <c r="AA146" i="55"/>
  <c r="M146" i="55"/>
  <c r="Z146" i="55" s="1"/>
  <c r="L146" i="55"/>
  <c r="AA145" i="55"/>
  <c r="M145" i="55"/>
  <c r="L145" i="55"/>
  <c r="AA144" i="55"/>
  <c r="M144" i="55"/>
  <c r="L144" i="55"/>
  <c r="AA143" i="55"/>
  <c r="M143" i="55"/>
  <c r="L143" i="55"/>
  <c r="AA142" i="55"/>
  <c r="M142" i="55"/>
  <c r="Z142" i="55" s="1"/>
  <c r="L142" i="55"/>
  <c r="AA141" i="55"/>
  <c r="M141" i="55"/>
  <c r="L141" i="55"/>
  <c r="AA140" i="55"/>
  <c r="M140" i="55"/>
  <c r="L140" i="55"/>
  <c r="AA139" i="55"/>
  <c r="M139" i="55"/>
  <c r="L139" i="55"/>
  <c r="AA138" i="55"/>
  <c r="M138" i="55"/>
  <c r="Z138" i="55" s="1"/>
  <c r="L138" i="55"/>
  <c r="AA137" i="55"/>
  <c r="M137" i="55"/>
  <c r="L137" i="55"/>
  <c r="AA136" i="55"/>
  <c r="M136" i="55"/>
  <c r="L136" i="55"/>
  <c r="AA135" i="55"/>
  <c r="M135" i="55"/>
  <c r="L135" i="55"/>
  <c r="AA134" i="55"/>
  <c r="M134" i="55"/>
  <c r="Z134" i="55" s="1"/>
  <c r="L134" i="55"/>
  <c r="AA133" i="55"/>
  <c r="M133" i="55"/>
  <c r="L133" i="55"/>
  <c r="AA132" i="55"/>
  <c r="M132" i="55"/>
  <c r="L132" i="55"/>
  <c r="AA131" i="55"/>
  <c r="M131" i="55"/>
  <c r="L131" i="55"/>
  <c r="AA130" i="55"/>
  <c r="M130" i="55"/>
  <c r="L130" i="55"/>
  <c r="AA129" i="55"/>
  <c r="M129" i="55"/>
  <c r="L129" i="55"/>
  <c r="AA128" i="55"/>
  <c r="M128" i="55"/>
  <c r="L128" i="55"/>
  <c r="AA127" i="55"/>
  <c r="M127" i="55"/>
  <c r="L127" i="55"/>
  <c r="AA126" i="55"/>
  <c r="M126" i="55"/>
  <c r="L126" i="55"/>
  <c r="AA125" i="55"/>
  <c r="M125" i="55"/>
  <c r="L125" i="55"/>
  <c r="AA124" i="55"/>
  <c r="M124" i="55"/>
  <c r="L124" i="55"/>
  <c r="AA123" i="55"/>
  <c r="M123" i="55"/>
  <c r="L123" i="55"/>
  <c r="AA122" i="55"/>
  <c r="M122" i="55"/>
  <c r="L122" i="55"/>
  <c r="AA121" i="55"/>
  <c r="M121" i="55"/>
  <c r="L121" i="55"/>
  <c r="AA120" i="55"/>
  <c r="M120" i="55"/>
  <c r="L120" i="55"/>
  <c r="AA119" i="55"/>
  <c r="M119" i="55"/>
  <c r="L119" i="55"/>
  <c r="AA118" i="55"/>
  <c r="M118" i="55"/>
  <c r="L118" i="55"/>
  <c r="AA117" i="55"/>
  <c r="M117" i="55"/>
  <c r="L117" i="55"/>
  <c r="AA116" i="55"/>
  <c r="M116" i="55"/>
  <c r="L116" i="55"/>
  <c r="AA115" i="55"/>
  <c r="M115" i="55"/>
  <c r="L115" i="55"/>
  <c r="AA114" i="55"/>
  <c r="M114" i="55"/>
  <c r="L114" i="55"/>
  <c r="AA113" i="55"/>
  <c r="M113" i="55"/>
  <c r="L113" i="55"/>
  <c r="AA112" i="55"/>
  <c r="M112" i="55"/>
  <c r="L112" i="55"/>
  <c r="AA111" i="55"/>
  <c r="M111" i="55"/>
  <c r="L111" i="55"/>
  <c r="AA110" i="55"/>
  <c r="M110" i="55"/>
  <c r="L110" i="55"/>
  <c r="AA109" i="55"/>
  <c r="M109" i="55"/>
  <c r="L109" i="55"/>
  <c r="AA108" i="55"/>
  <c r="M108" i="55"/>
  <c r="L108" i="55"/>
  <c r="AA107" i="55"/>
  <c r="M107" i="55"/>
  <c r="Z107" i="55" s="1"/>
  <c r="L107" i="55"/>
  <c r="AA106" i="55"/>
  <c r="M106" i="55"/>
  <c r="Z106" i="55" s="1"/>
  <c r="L106" i="55"/>
  <c r="AA105" i="55"/>
  <c r="M105" i="55"/>
  <c r="Z105" i="55" s="1"/>
  <c r="L105" i="55"/>
  <c r="AA104" i="55"/>
  <c r="M104" i="55"/>
  <c r="Z104" i="55" s="1"/>
  <c r="L104" i="55"/>
  <c r="AA103" i="55"/>
  <c r="M103" i="55"/>
  <c r="Z103" i="55" s="1"/>
  <c r="L103" i="55"/>
  <c r="AA102" i="55"/>
  <c r="M102" i="55"/>
  <c r="Z102" i="55" s="1"/>
  <c r="L102" i="55"/>
  <c r="AA101" i="55"/>
  <c r="M101" i="55"/>
  <c r="Z101" i="55" s="1"/>
  <c r="L101" i="55"/>
  <c r="AA100" i="55"/>
  <c r="M100" i="55"/>
  <c r="Z100" i="55" s="1"/>
  <c r="L100" i="55"/>
  <c r="AA99" i="55"/>
  <c r="M99" i="55"/>
  <c r="Z99" i="55" s="1"/>
  <c r="L99" i="55"/>
  <c r="AA98" i="55"/>
  <c r="M98" i="55"/>
  <c r="Z98" i="55" s="1"/>
  <c r="L98" i="55"/>
  <c r="AA97" i="55"/>
  <c r="M97" i="55"/>
  <c r="Z97" i="55" s="1"/>
  <c r="L97" i="55"/>
  <c r="AA96" i="55"/>
  <c r="M96" i="55"/>
  <c r="Z96" i="55" s="1"/>
  <c r="L96" i="55"/>
  <c r="AA95" i="55"/>
  <c r="M95" i="55"/>
  <c r="Z95" i="55" s="1"/>
  <c r="L95" i="55"/>
  <c r="AA94" i="55"/>
  <c r="M94" i="55"/>
  <c r="Z94" i="55" s="1"/>
  <c r="L94" i="55"/>
  <c r="AA93" i="55"/>
  <c r="M93" i="55"/>
  <c r="Z93" i="55" s="1"/>
  <c r="L93" i="55"/>
  <c r="AA92" i="55"/>
  <c r="M92" i="55"/>
  <c r="Z92" i="55" s="1"/>
  <c r="L92" i="55"/>
  <c r="AA91" i="55"/>
  <c r="M91" i="55"/>
  <c r="Z91" i="55" s="1"/>
  <c r="L91" i="55"/>
  <c r="AA90" i="55"/>
  <c r="M90" i="55"/>
  <c r="Z90" i="55" s="1"/>
  <c r="L90" i="55"/>
  <c r="AA89" i="55"/>
  <c r="M89" i="55"/>
  <c r="Z89" i="55" s="1"/>
  <c r="L89" i="55"/>
  <c r="AA88" i="55"/>
  <c r="M88" i="55"/>
  <c r="Z88" i="55" s="1"/>
  <c r="L88" i="55"/>
  <c r="AA87" i="55"/>
  <c r="M87" i="55"/>
  <c r="Z87" i="55" s="1"/>
  <c r="L87" i="55"/>
  <c r="AA86" i="55"/>
  <c r="M86" i="55"/>
  <c r="Z86" i="55" s="1"/>
  <c r="L86" i="55"/>
  <c r="AA85" i="55"/>
  <c r="M85" i="55"/>
  <c r="Z85" i="55" s="1"/>
  <c r="L85" i="55"/>
  <c r="AA84" i="55"/>
  <c r="M84" i="55"/>
  <c r="Z84" i="55" s="1"/>
  <c r="L84" i="55"/>
  <c r="AA83" i="55"/>
  <c r="M83" i="55"/>
  <c r="L83" i="55"/>
  <c r="AA82" i="55"/>
  <c r="M82" i="55"/>
  <c r="L82" i="55"/>
  <c r="AA81" i="55"/>
  <c r="M81" i="55"/>
  <c r="L81" i="55"/>
  <c r="AA80" i="55"/>
  <c r="M80" i="55"/>
  <c r="L80" i="55"/>
  <c r="AA79" i="55"/>
  <c r="M79" i="55"/>
  <c r="L79" i="55"/>
  <c r="AA78" i="55"/>
  <c r="M78" i="55"/>
  <c r="L78" i="55"/>
  <c r="AA77" i="55"/>
  <c r="M77" i="55"/>
  <c r="L77" i="55"/>
  <c r="AA76" i="55"/>
  <c r="M76" i="55"/>
  <c r="L76" i="55"/>
  <c r="AA75" i="55"/>
  <c r="M75" i="55"/>
  <c r="L75" i="55"/>
  <c r="AA74" i="55"/>
  <c r="M74" i="55"/>
  <c r="L74" i="55"/>
  <c r="AA73" i="55"/>
  <c r="M73" i="55"/>
  <c r="L73" i="55"/>
  <c r="AA72" i="55"/>
  <c r="M72" i="55"/>
  <c r="L72" i="55"/>
  <c r="AA71" i="55"/>
  <c r="M71" i="55"/>
  <c r="L71" i="55"/>
  <c r="AA70" i="55"/>
  <c r="M70" i="55"/>
  <c r="L70" i="55"/>
  <c r="AA69" i="55"/>
  <c r="M69" i="55"/>
  <c r="L69" i="55"/>
  <c r="AA68" i="55"/>
  <c r="M68" i="55"/>
  <c r="L68" i="55"/>
  <c r="AA67" i="55"/>
  <c r="M67" i="55"/>
  <c r="L67" i="55"/>
  <c r="AA66" i="55"/>
  <c r="M66" i="55"/>
  <c r="L66" i="55"/>
  <c r="AA65" i="55"/>
  <c r="M65" i="55"/>
  <c r="Z65" i="55" s="1"/>
  <c r="L65" i="55"/>
  <c r="AA64" i="55"/>
  <c r="M64" i="55"/>
  <c r="Z64" i="55" s="1"/>
  <c r="L64" i="55"/>
  <c r="AA63" i="55"/>
  <c r="M63" i="55"/>
  <c r="Y63" i="55" s="1"/>
  <c r="L63" i="55"/>
  <c r="AA62" i="55"/>
  <c r="M62" i="55"/>
  <c r="Z62" i="55" s="1"/>
  <c r="L62" i="55"/>
  <c r="AA61" i="55"/>
  <c r="M61" i="55"/>
  <c r="Y61" i="55" s="1"/>
  <c r="L61" i="55"/>
  <c r="AA60" i="55"/>
  <c r="M60" i="55"/>
  <c r="Z60" i="55" s="1"/>
  <c r="L60" i="55"/>
  <c r="AA59" i="55"/>
  <c r="M59" i="55"/>
  <c r="Y59" i="55" s="1"/>
  <c r="L59" i="55"/>
  <c r="AA58" i="55"/>
  <c r="M58" i="55"/>
  <c r="Z58" i="55" s="1"/>
  <c r="L58" i="55"/>
  <c r="AA57" i="55"/>
  <c r="M57" i="55"/>
  <c r="Y57" i="55" s="1"/>
  <c r="L57" i="55"/>
  <c r="AA56" i="55"/>
  <c r="M56" i="55"/>
  <c r="Z56" i="55" s="1"/>
  <c r="L56" i="55"/>
  <c r="AA55" i="55"/>
  <c r="M55" i="55"/>
  <c r="Y55" i="55" s="1"/>
  <c r="L55" i="55"/>
  <c r="AA54" i="55"/>
  <c r="M54" i="55"/>
  <c r="Z54" i="55" s="1"/>
  <c r="L54" i="55"/>
  <c r="AA53" i="55"/>
  <c r="M53" i="55"/>
  <c r="Z53" i="55" s="1"/>
  <c r="L53" i="55"/>
  <c r="AA52" i="55"/>
  <c r="M52" i="55"/>
  <c r="Z52" i="55" s="1"/>
  <c r="L52" i="55"/>
  <c r="AA51" i="55"/>
  <c r="M51" i="55"/>
  <c r="Z51" i="55" s="1"/>
  <c r="L51" i="55"/>
  <c r="AA50" i="55"/>
  <c r="M50" i="55"/>
  <c r="Z50" i="55" s="1"/>
  <c r="L50" i="55"/>
  <c r="AA49" i="55"/>
  <c r="M49" i="55"/>
  <c r="Y49" i="55" s="1"/>
  <c r="L49" i="55"/>
  <c r="AA48" i="55"/>
  <c r="M48" i="55"/>
  <c r="Z48" i="55" s="1"/>
  <c r="L48" i="55"/>
  <c r="AA47" i="55"/>
  <c r="M47" i="55"/>
  <c r="Y47" i="55" s="1"/>
  <c r="L47" i="55"/>
  <c r="AA46" i="55"/>
  <c r="M46" i="55"/>
  <c r="Z46" i="55" s="1"/>
  <c r="L46" i="55"/>
  <c r="AA45" i="55"/>
  <c r="M45" i="55"/>
  <c r="Y45" i="55" s="1"/>
  <c r="L45" i="55"/>
  <c r="AA44" i="55"/>
  <c r="M44" i="55"/>
  <c r="Z44" i="55" s="1"/>
  <c r="L44" i="55"/>
  <c r="AA43" i="55"/>
  <c r="M43" i="55"/>
  <c r="Z43" i="55" s="1"/>
  <c r="L43" i="55"/>
  <c r="AA42" i="55"/>
  <c r="M42" i="55"/>
  <c r="Z42" i="55" s="1"/>
  <c r="L42" i="55"/>
  <c r="AA41" i="55"/>
  <c r="M41" i="55"/>
  <c r="Z41" i="55" s="1"/>
  <c r="L41" i="55"/>
  <c r="AA40" i="55"/>
  <c r="M40" i="55"/>
  <c r="Z40" i="55" s="1"/>
  <c r="L40" i="55"/>
  <c r="AA39" i="55"/>
  <c r="M39" i="55"/>
  <c r="Y39" i="55" s="1"/>
  <c r="L39" i="55"/>
  <c r="AA38" i="55"/>
  <c r="M38" i="55"/>
  <c r="Z38" i="55" s="1"/>
  <c r="L38" i="55"/>
  <c r="AA37" i="55"/>
  <c r="M37" i="55"/>
  <c r="Y37" i="55" s="1"/>
  <c r="L37" i="55"/>
  <c r="AA36" i="55"/>
  <c r="M36" i="55"/>
  <c r="Z36" i="55" s="1"/>
  <c r="L36" i="55"/>
  <c r="AA35" i="55"/>
  <c r="M35" i="55"/>
  <c r="Z35" i="55" s="1"/>
  <c r="L35" i="55"/>
  <c r="AA34" i="55"/>
  <c r="M34" i="55"/>
  <c r="Z34" i="55" s="1"/>
  <c r="L34" i="55"/>
  <c r="AA33" i="55"/>
  <c r="M33" i="55"/>
  <c r="Y33" i="55" s="1"/>
  <c r="L33" i="55"/>
  <c r="AA32" i="55"/>
  <c r="M32" i="55"/>
  <c r="Z32" i="55" s="1"/>
  <c r="L32" i="55"/>
  <c r="AA31" i="55"/>
  <c r="M31" i="55"/>
  <c r="Z31" i="55" s="1"/>
  <c r="L31" i="55"/>
  <c r="AA30" i="55"/>
  <c r="M30" i="55"/>
  <c r="Z30" i="55" s="1"/>
  <c r="L30" i="55"/>
  <c r="AA29" i="55"/>
  <c r="M29" i="55"/>
  <c r="Y29" i="55" s="1"/>
  <c r="L29" i="55"/>
  <c r="AA28" i="55"/>
  <c r="M28" i="55"/>
  <c r="Z28" i="55" s="1"/>
  <c r="L28" i="55"/>
  <c r="AA27" i="55"/>
  <c r="M27" i="55"/>
  <c r="Z27" i="55" s="1"/>
  <c r="L27" i="55"/>
  <c r="AA26" i="55"/>
  <c r="M26" i="55"/>
  <c r="Z26" i="55" s="1"/>
  <c r="L26" i="55"/>
  <c r="AA25" i="55"/>
  <c r="M25" i="55"/>
  <c r="Y25" i="55" s="1"/>
  <c r="L25" i="55"/>
  <c r="AA24" i="55"/>
  <c r="M24" i="55"/>
  <c r="Z24" i="55" s="1"/>
  <c r="L24" i="55"/>
  <c r="AA23" i="55"/>
  <c r="M23" i="55"/>
  <c r="Z23" i="55" s="1"/>
  <c r="L23" i="55"/>
  <c r="AA22" i="55"/>
  <c r="M22" i="55"/>
  <c r="Z22" i="55" s="1"/>
  <c r="L22" i="55"/>
  <c r="AA21" i="55"/>
  <c r="M21" i="55"/>
  <c r="Y21" i="55" s="1"/>
  <c r="L21" i="55"/>
  <c r="AA20" i="55"/>
  <c r="M20" i="55"/>
  <c r="Z20" i="55" s="1"/>
  <c r="L20" i="55"/>
  <c r="AA19" i="55"/>
  <c r="L19" i="55"/>
  <c r="AA18" i="55"/>
  <c r="L18" i="55"/>
  <c r="AA17" i="55"/>
  <c r="M17" i="55"/>
  <c r="Y17" i="55" s="1"/>
  <c r="L17" i="55"/>
  <c r="AA16" i="55"/>
  <c r="L16" i="55"/>
  <c r="AA15" i="55"/>
  <c r="L15" i="55"/>
  <c r="AA14" i="55"/>
  <c r="L14" i="55"/>
  <c r="AA13" i="55"/>
  <c r="U13" i="55"/>
  <c r="S15" i="55" s="1"/>
  <c r="L13" i="55"/>
  <c r="M13" i="55"/>
  <c r="AA12" i="55"/>
  <c r="L12" i="55"/>
  <c r="AA11" i="55"/>
  <c r="L11" i="55"/>
  <c r="M11" i="55"/>
  <c r="AA10" i="55"/>
  <c r="L10" i="55"/>
  <c r="AA9" i="55"/>
  <c r="L9" i="55"/>
  <c r="M9" i="55"/>
  <c r="AA8" i="55"/>
  <c r="L8" i="55"/>
  <c r="M8" i="55"/>
  <c r="AA7" i="55"/>
  <c r="L7" i="55"/>
  <c r="M7" i="55"/>
  <c r="B7" i="55"/>
  <c r="B8" i="55" s="1"/>
  <c r="B9" i="55" s="1"/>
  <c r="B10" i="55" s="1"/>
  <c r="B11" i="55" s="1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B37" i="55" s="1"/>
  <c r="B38" i="55" s="1"/>
  <c r="B39" i="55" s="1"/>
  <c r="B40" i="55" s="1"/>
  <c r="B41" i="55" s="1"/>
  <c r="B42" i="55" s="1"/>
  <c r="B43" i="55" s="1"/>
  <c r="B44" i="55" s="1"/>
  <c r="B45" i="55" s="1"/>
  <c r="B46" i="55" s="1"/>
  <c r="B47" i="55" s="1"/>
  <c r="B48" i="55" s="1"/>
  <c r="B49" i="55" s="1"/>
  <c r="B50" i="55" s="1"/>
  <c r="B51" i="55" s="1"/>
  <c r="B52" i="55" s="1"/>
  <c r="B53" i="55" s="1"/>
  <c r="B54" i="55" s="1"/>
  <c r="B55" i="55" s="1"/>
  <c r="B56" i="55" s="1"/>
  <c r="B57" i="55" s="1"/>
  <c r="B58" i="55" s="1"/>
  <c r="B59" i="55" s="1"/>
  <c r="B60" i="55" s="1"/>
  <c r="B61" i="55" s="1"/>
  <c r="B62" i="55" s="1"/>
  <c r="B63" i="55" s="1"/>
  <c r="B64" i="55" s="1"/>
  <c r="B65" i="55" s="1"/>
  <c r="B66" i="55" s="1"/>
  <c r="B67" i="55" s="1"/>
  <c r="B68" i="55" s="1"/>
  <c r="B69" i="55" s="1"/>
  <c r="B70" i="55" s="1"/>
  <c r="B71" i="55" s="1"/>
  <c r="B72" i="55" s="1"/>
  <c r="B73" i="55" s="1"/>
  <c r="B74" i="55" s="1"/>
  <c r="B75" i="55" s="1"/>
  <c r="B76" i="55" s="1"/>
  <c r="B77" i="55" s="1"/>
  <c r="B78" i="55" s="1"/>
  <c r="B79" i="55" s="1"/>
  <c r="B80" i="55" s="1"/>
  <c r="B81" i="55" s="1"/>
  <c r="B82" i="55" s="1"/>
  <c r="B83" i="55" s="1"/>
  <c r="B84" i="55" s="1"/>
  <c r="B85" i="55" s="1"/>
  <c r="B86" i="55" s="1"/>
  <c r="B87" i="55" s="1"/>
  <c r="B88" i="55" s="1"/>
  <c r="B89" i="55" s="1"/>
  <c r="B90" i="55" s="1"/>
  <c r="B91" i="55" s="1"/>
  <c r="B92" i="55" s="1"/>
  <c r="B93" i="55" s="1"/>
  <c r="B94" i="55" s="1"/>
  <c r="B95" i="55" s="1"/>
  <c r="B96" i="55" s="1"/>
  <c r="B97" i="55" s="1"/>
  <c r="B98" i="55" s="1"/>
  <c r="B99" i="55" s="1"/>
  <c r="B100" i="55" s="1"/>
  <c r="B101" i="55" s="1"/>
  <c r="B102" i="55" s="1"/>
  <c r="B103" i="55" s="1"/>
  <c r="B104" i="55" s="1"/>
  <c r="B105" i="55" s="1"/>
  <c r="B106" i="55" s="1"/>
  <c r="B107" i="55" s="1"/>
  <c r="B108" i="55" s="1"/>
  <c r="B109" i="55" s="1"/>
  <c r="B110" i="55" s="1"/>
  <c r="B111" i="55" s="1"/>
  <c r="B112" i="55" s="1"/>
  <c r="B113" i="55" s="1"/>
  <c r="B114" i="55" s="1"/>
  <c r="B115" i="55" s="1"/>
  <c r="B116" i="55" s="1"/>
  <c r="B117" i="55" s="1"/>
  <c r="B118" i="55" s="1"/>
  <c r="B119" i="55" s="1"/>
  <c r="B120" i="55" s="1"/>
  <c r="B121" i="55" s="1"/>
  <c r="B122" i="55" s="1"/>
  <c r="B123" i="55" s="1"/>
  <c r="B124" i="55" s="1"/>
  <c r="B125" i="55" s="1"/>
  <c r="B126" i="55" s="1"/>
  <c r="B127" i="55" s="1"/>
  <c r="B128" i="55" s="1"/>
  <c r="B129" i="55" s="1"/>
  <c r="B130" i="55" s="1"/>
  <c r="B131" i="55" s="1"/>
  <c r="B132" i="55" s="1"/>
  <c r="B133" i="55" s="1"/>
  <c r="B134" i="55" s="1"/>
  <c r="B135" i="55" s="1"/>
  <c r="B136" i="55" s="1"/>
  <c r="B137" i="55" s="1"/>
  <c r="B138" i="55" s="1"/>
  <c r="B139" i="55" s="1"/>
  <c r="B140" i="55" s="1"/>
  <c r="B141" i="55" s="1"/>
  <c r="B142" i="55" s="1"/>
  <c r="B143" i="55" s="1"/>
  <c r="B144" i="55" s="1"/>
  <c r="B145" i="55" s="1"/>
  <c r="B146" i="55" s="1"/>
  <c r="B147" i="55" s="1"/>
  <c r="B148" i="55" s="1"/>
  <c r="B149" i="55" s="1"/>
  <c r="B150" i="55" s="1"/>
  <c r="B151" i="55" s="1"/>
  <c r="B152" i="55" s="1"/>
  <c r="B153" i="55" s="1"/>
  <c r="B154" i="55" s="1"/>
  <c r="B155" i="55" s="1"/>
  <c r="B156" i="55" s="1"/>
  <c r="B157" i="55" s="1"/>
  <c r="B158" i="55" s="1"/>
  <c r="B159" i="55" s="1"/>
  <c r="B160" i="55" s="1"/>
  <c r="B161" i="55" s="1"/>
  <c r="B162" i="55" s="1"/>
  <c r="B163" i="55" s="1"/>
  <c r="B164" i="55" s="1"/>
  <c r="B165" i="55" s="1"/>
  <c r="B166" i="55" s="1"/>
  <c r="B167" i="55" s="1"/>
  <c r="B168" i="55" s="1"/>
  <c r="B169" i="55" s="1"/>
  <c r="B170" i="55" s="1"/>
  <c r="B171" i="55" s="1"/>
  <c r="B172" i="55" s="1"/>
  <c r="B173" i="55" s="1"/>
  <c r="B174" i="55" s="1"/>
  <c r="B175" i="55" s="1"/>
  <c r="B176" i="55" s="1"/>
  <c r="B177" i="55" s="1"/>
  <c r="B178" i="55" s="1"/>
  <c r="B179" i="55" s="1"/>
  <c r="B180" i="55" s="1"/>
  <c r="B181" i="55" s="1"/>
  <c r="B182" i="55" s="1"/>
  <c r="B183" i="55" s="1"/>
  <c r="B184" i="55" s="1"/>
  <c r="B185" i="55" s="1"/>
  <c r="B186" i="55" s="1"/>
  <c r="B187" i="55" s="1"/>
  <c r="B188" i="55" s="1"/>
  <c r="B189" i="55" s="1"/>
  <c r="B190" i="55" s="1"/>
  <c r="B191" i="55" s="1"/>
  <c r="AA6" i="55"/>
  <c r="M6" i="55"/>
  <c r="Y6" i="55" s="1"/>
  <c r="L6" i="55"/>
  <c r="M18" i="55" l="1"/>
  <c r="Z18" i="55" s="1"/>
  <c r="Z67" i="56"/>
  <c r="Y67" i="56"/>
  <c r="Z71" i="56"/>
  <c r="Y71" i="56"/>
  <c r="Z75" i="56"/>
  <c r="Y75" i="56"/>
  <c r="Z85" i="56"/>
  <c r="Y85" i="56"/>
  <c r="Z105" i="56"/>
  <c r="Y105" i="56"/>
  <c r="Z70" i="56"/>
  <c r="Y70" i="56"/>
  <c r="Z74" i="56"/>
  <c r="Y74" i="56"/>
  <c r="Z84" i="56"/>
  <c r="Y84" i="56"/>
  <c r="Z104" i="56"/>
  <c r="Y104" i="56"/>
  <c r="Z6" i="55"/>
  <c r="Y54" i="55"/>
  <c r="Z55" i="55"/>
  <c r="M10" i="55"/>
  <c r="Z69" i="56"/>
  <c r="Y69" i="56"/>
  <c r="Z73" i="56"/>
  <c r="Y73" i="56"/>
  <c r="Z77" i="56"/>
  <c r="Y77" i="56"/>
  <c r="Y82" i="56"/>
  <c r="Y83" i="56"/>
  <c r="Z87" i="56"/>
  <c r="Y87" i="56"/>
  <c r="Y92" i="56"/>
  <c r="Y93" i="56"/>
  <c r="Y94" i="56"/>
  <c r="Y95" i="56"/>
  <c r="Y96" i="56"/>
  <c r="Y97" i="56"/>
  <c r="Y98" i="56"/>
  <c r="Y99" i="56"/>
  <c r="Y100" i="56"/>
  <c r="Z68" i="56"/>
  <c r="Y68" i="56"/>
  <c r="Z72" i="56"/>
  <c r="Y72" i="56"/>
  <c r="Z76" i="56"/>
  <c r="Y76" i="56"/>
  <c r="Z86" i="56"/>
  <c r="Y86" i="56"/>
  <c r="Y113" i="57"/>
  <c r="Y114" i="57"/>
  <c r="Y116" i="57"/>
  <c r="Y129" i="57"/>
  <c r="Y130" i="57"/>
  <c r="Y132" i="57"/>
  <c r="Y145" i="57"/>
  <c r="Y146" i="57"/>
  <c r="Y148" i="57"/>
  <c r="Y161" i="57"/>
  <c r="Y162" i="57"/>
  <c r="Y164" i="57"/>
  <c r="Y117" i="57"/>
  <c r="Y118" i="57"/>
  <c r="Y120" i="57"/>
  <c r="Y133" i="57"/>
  <c r="Y134" i="57"/>
  <c r="Y136" i="57"/>
  <c r="Y149" i="57"/>
  <c r="Y150" i="57"/>
  <c r="Y152" i="57"/>
  <c r="Y165" i="57"/>
  <c r="Y166" i="57"/>
  <c r="Y168" i="57"/>
  <c r="Y170" i="57"/>
  <c r="Y172" i="57"/>
  <c r="Y174" i="57"/>
  <c r="Y176" i="57"/>
  <c r="Y178" i="57"/>
  <c r="Y180" i="57"/>
  <c r="Y182" i="57"/>
  <c r="Y184" i="57"/>
  <c r="Y186" i="57"/>
  <c r="Y188" i="57"/>
  <c r="Y190" i="57"/>
  <c r="Y20" i="57"/>
  <c r="Y22" i="57"/>
  <c r="Y24" i="57"/>
  <c r="Y26" i="57"/>
  <c r="Y28" i="57"/>
  <c r="Y30" i="57"/>
  <c r="Y32" i="57"/>
  <c r="Y34" i="57"/>
  <c r="Y36" i="57"/>
  <c r="Y38" i="57"/>
  <c r="Y40" i="57"/>
  <c r="Y42" i="57"/>
  <c r="Y44" i="57"/>
  <c r="Y46" i="57"/>
  <c r="Y48" i="57"/>
  <c r="Y50" i="57"/>
  <c r="Y52" i="57"/>
  <c r="Y54" i="57"/>
  <c r="Y56" i="57"/>
  <c r="Y58" i="57"/>
  <c r="Y60" i="57"/>
  <c r="Y62" i="57"/>
  <c r="Y64" i="57"/>
  <c r="Y66" i="57"/>
  <c r="Y68" i="57"/>
  <c r="Y70" i="57"/>
  <c r="Y72" i="57"/>
  <c r="Y74" i="57"/>
  <c r="Y76" i="57"/>
  <c r="Y121" i="57"/>
  <c r="Y137" i="57"/>
  <c r="Y78" i="56"/>
  <c r="Y88" i="56"/>
  <c r="Y106" i="56"/>
  <c r="Y18" i="57"/>
  <c r="Y8" i="57"/>
  <c r="Y14" i="57"/>
  <c r="M9" i="57"/>
  <c r="M192" i="57" s="1"/>
  <c r="Z15" i="57"/>
  <c r="Y15" i="57"/>
  <c r="Z9" i="57"/>
  <c r="Z173" i="57"/>
  <c r="Y173" i="57"/>
  <c r="Z181" i="57"/>
  <c r="Y181" i="57"/>
  <c r="Z189" i="57"/>
  <c r="Y189" i="57"/>
  <c r="Y6" i="57"/>
  <c r="Y10" i="57"/>
  <c r="Y19" i="57"/>
  <c r="Y23" i="57"/>
  <c r="Y29" i="57"/>
  <c r="Y31" i="57"/>
  <c r="Y35" i="57"/>
  <c r="Y37" i="57"/>
  <c r="Y41" i="57"/>
  <c r="Y43" i="57"/>
  <c r="Y45" i="57"/>
  <c r="Y47" i="57"/>
  <c r="Y49" i="57"/>
  <c r="Y51" i="57"/>
  <c r="Y53" i="57"/>
  <c r="Y55" i="57"/>
  <c r="Y57" i="57"/>
  <c r="Y59" i="57"/>
  <c r="Y61" i="57"/>
  <c r="Y63" i="57"/>
  <c r="Y65" i="57"/>
  <c r="Y67" i="57"/>
  <c r="Y69" i="57"/>
  <c r="Y71" i="57"/>
  <c r="Y73" i="57"/>
  <c r="Y75" i="57"/>
  <c r="Y77" i="57"/>
  <c r="Y79" i="57"/>
  <c r="Y81" i="57"/>
  <c r="Y83" i="57"/>
  <c r="Y85" i="57"/>
  <c r="Y87" i="57"/>
  <c r="Y89" i="57"/>
  <c r="Y91" i="57"/>
  <c r="Y93" i="57"/>
  <c r="Y95" i="57"/>
  <c r="Y97" i="57"/>
  <c r="Y99" i="57"/>
  <c r="Y101" i="57"/>
  <c r="Y103" i="57"/>
  <c r="Y105" i="57"/>
  <c r="Y107" i="57"/>
  <c r="Z167" i="57"/>
  <c r="Y167" i="57"/>
  <c r="Z175" i="57"/>
  <c r="Y175" i="57"/>
  <c r="Z183" i="57"/>
  <c r="Y183" i="57"/>
  <c r="Z191" i="57"/>
  <c r="Y191" i="57"/>
  <c r="Y7" i="57"/>
  <c r="Y11" i="57"/>
  <c r="Y12" i="57"/>
  <c r="Y16" i="57"/>
  <c r="Y17" i="57"/>
  <c r="Y21" i="57"/>
  <c r="Y25" i="57"/>
  <c r="Y27" i="57"/>
  <c r="Y33" i="57"/>
  <c r="Y39" i="57"/>
  <c r="Z6" i="57"/>
  <c r="Y13" i="57"/>
  <c r="Y111" i="57"/>
  <c r="Y115" i="57"/>
  <c r="Y119" i="57"/>
  <c r="Y123" i="57"/>
  <c r="Y127" i="57"/>
  <c r="Y131" i="57"/>
  <c r="Y135" i="57"/>
  <c r="Y139" i="57"/>
  <c r="Y143" i="57"/>
  <c r="Y147" i="57"/>
  <c r="Y151" i="57"/>
  <c r="Y155" i="57"/>
  <c r="Y159" i="57"/>
  <c r="Y163" i="57"/>
  <c r="Z169" i="57"/>
  <c r="Y169" i="57"/>
  <c r="Z177" i="57"/>
  <c r="Y177" i="57"/>
  <c r="Z185" i="57"/>
  <c r="Y185" i="57"/>
  <c r="AA192" i="57"/>
  <c r="Z171" i="57"/>
  <c r="Y171" i="57"/>
  <c r="Z179" i="57"/>
  <c r="Y179" i="57"/>
  <c r="Z187" i="57"/>
  <c r="Y187" i="57"/>
  <c r="Y7" i="56"/>
  <c r="M8" i="56"/>
  <c r="Y8" i="56" s="1"/>
  <c r="M9" i="56"/>
  <c r="Y9" i="56" s="1"/>
  <c r="M10" i="56"/>
  <c r="Y10" i="56" s="1"/>
  <c r="M11" i="56"/>
  <c r="Z11" i="56" s="1"/>
  <c r="M12" i="56"/>
  <c r="Z12" i="56" s="1"/>
  <c r="M16" i="56"/>
  <c r="M17" i="56"/>
  <c r="Y17" i="56" s="1"/>
  <c r="M18" i="56"/>
  <c r="Z18" i="56" s="1"/>
  <c r="M19" i="56"/>
  <c r="Y19" i="56" s="1"/>
  <c r="Y15" i="56"/>
  <c r="Z15" i="56"/>
  <c r="Z14" i="56"/>
  <c r="Y14" i="56"/>
  <c r="Y16" i="56"/>
  <c r="Z16" i="56"/>
  <c r="Z17" i="56"/>
  <c r="Z173" i="56"/>
  <c r="Y173" i="56"/>
  <c r="Y6" i="56"/>
  <c r="Y20" i="56"/>
  <c r="Y22" i="56"/>
  <c r="Y24" i="56"/>
  <c r="Y26" i="56"/>
  <c r="Y28" i="56"/>
  <c r="Y30" i="56"/>
  <c r="Y32" i="56"/>
  <c r="Y34" i="56"/>
  <c r="Y36" i="56"/>
  <c r="Y38" i="56"/>
  <c r="Y40" i="56"/>
  <c r="Y42" i="56"/>
  <c r="Y44" i="56"/>
  <c r="Y46" i="56"/>
  <c r="Y48" i="56"/>
  <c r="Y50" i="56"/>
  <c r="Y52" i="56"/>
  <c r="Z181" i="56"/>
  <c r="Y181" i="56"/>
  <c r="Z6" i="56"/>
  <c r="Y13" i="56"/>
  <c r="Z109" i="56"/>
  <c r="Y109" i="56"/>
  <c r="Z113" i="56"/>
  <c r="Y113" i="56"/>
  <c r="Z117" i="56"/>
  <c r="Y117" i="56"/>
  <c r="Z121" i="56"/>
  <c r="Y121" i="56"/>
  <c r="Z125" i="56"/>
  <c r="Y125" i="56"/>
  <c r="Z129" i="56"/>
  <c r="Y129" i="56"/>
  <c r="Z133" i="56"/>
  <c r="Y133" i="56"/>
  <c r="Z137" i="56"/>
  <c r="Y137" i="56"/>
  <c r="Z141" i="56"/>
  <c r="Y141" i="56"/>
  <c r="Z145" i="56"/>
  <c r="Y145" i="56"/>
  <c r="Z149" i="56"/>
  <c r="Y149" i="56"/>
  <c r="Z153" i="56"/>
  <c r="Y153" i="56"/>
  <c r="Z157" i="56"/>
  <c r="Y157" i="56"/>
  <c r="Z189" i="56"/>
  <c r="Y189" i="56"/>
  <c r="AA192" i="56"/>
  <c r="Z165" i="56"/>
  <c r="Y165" i="56"/>
  <c r="Z159" i="56"/>
  <c r="Y159" i="56"/>
  <c r="Z167" i="56"/>
  <c r="Y167" i="56"/>
  <c r="Z175" i="56"/>
  <c r="Y175" i="56"/>
  <c r="Z183" i="56"/>
  <c r="Y183" i="56"/>
  <c r="Z191" i="56"/>
  <c r="Y191" i="56"/>
  <c r="Z161" i="56"/>
  <c r="Y161" i="56"/>
  <c r="Z169" i="56"/>
  <c r="Y169" i="56"/>
  <c r="Z177" i="56"/>
  <c r="Y177" i="56"/>
  <c r="Z185" i="56"/>
  <c r="Y185" i="56"/>
  <c r="Y111" i="56"/>
  <c r="Y115" i="56"/>
  <c r="Y119" i="56"/>
  <c r="Y123" i="56"/>
  <c r="Y127" i="56"/>
  <c r="Y131" i="56"/>
  <c r="Y135" i="56"/>
  <c r="Y139" i="56"/>
  <c r="Y143" i="56"/>
  <c r="Y147" i="56"/>
  <c r="Y151" i="56"/>
  <c r="Y155" i="56"/>
  <c r="Z163" i="56"/>
  <c r="Y163" i="56"/>
  <c r="Z171" i="56"/>
  <c r="Y171" i="56"/>
  <c r="Z179" i="56"/>
  <c r="Y179" i="56"/>
  <c r="Z187" i="56"/>
  <c r="Y187" i="56"/>
  <c r="Z21" i="55"/>
  <c r="Y22" i="55"/>
  <c r="Y23" i="55"/>
  <c r="Z29" i="55"/>
  <c r="Y30" i="55"/>
  <c r="Y31" i="55"/>
  <c r="Z37" i="55"/>
  <c r="Z39" i="55"/>
  <c r="Z47" i="55"/>
  <c r="Y52" i="55"/>
  <c r="Y53" i="55"/>
  <c r="Y58" i="55"/>
  <c r="Z59" i="55"/>
  <c r="Y60" i="55"/>
  <c r="Z61" i="55"/>
  <c r="Y62" i="55"/>
  <c r="Z63" i="55"/>
  <c r="Y64" i="55"/>
  <c r="Y38" i="55"/>
  <c r="Z45" i="55"/>
  <c r="Y46" i="55"/>
  <c r="M14" i="55"/>
  <c r="M15" i="55"/>
  <c r="Z73" i="55"/>
  <c r="Y73" i="55"/>
  <c r="Z109" i="55"/>
  <c r="Y109" i="55"/>
  <c r="Z117" i="55"/>
  <c r="Y117" i="55"/>
  <c r="Z125" i="55"/>
  <c r="Y125" i="55"/>
  <c r="Z133" i="55"/>
  <c r="Y133" i="55"/>
  <c r="Z141" i="55"/>
  <c r="Y141" i="55"/>
  <c r="Z153" i="55"/>
  <c r="Y153" i="55"/>
  <c r="Z161" i="55"/>
  <c r="Y161" i="55"/>
  <c r="Z169" i="55"/>
  <c r="Y169" i="55"/>
  <c r="Z177" i="55"/>
  <c r="Y177" i="55"/>
  <c r="Z185" i="55"/>
  <c r="Y185" i="55"/>
  <c r="Z189" i="55"/>
  <c r="Y189" i="55"/>
  <c r="Y41" i="55"/>
  <c r="Y56" i="55"/>
  <c r="Z57" i="55"/>
  <c r="Z72" i="55"/>
  <c r="Y72" i="55"/>
  <c r="Z17" i="55"/>
  <c r="Y18" i="55"/>
  <c r="Y19" i="55"/>
  <c r="Z25" i="55"/>
  <c r="Y26" i="55"/>
  <c r="Y27" i="55"/>
  <c r="Z33" i="55"/>
  <c r="Y34" i="55"/>
  <c r="Y35" i="55"/>
  <c r="Y42" i="55"/>
  <c r="Y43" i="55"/>
  <c r="Z49" i="55"/>
  <c r="Y50" i="55"/>
  <c r="Y51" i="55"/>
  <c r="Z67" i="55"/>
  <c r="Y67" i="55"/>
  <c r="Z71" i="55"/>
  <c r="Y71" i="55"/>
  <c r="Z75" i="55"/>
  <c r="Y75" i="55"/>
  <c r="Z79" i="55"/>
  <c r="Y79" i="55"/>
  <c r="Z83" i="55"/>
  <c r="Y83" i="55"/>
  <c r="Z111" i="55"/>
  <c r="Y111" i="55"/>
  <c r="Z115" i="55"/>
  <c r="Y115" i="55"/>
  <c r="Z119" i="55"/>
  <c r="Y119" i="55"/>
  <c r="Z123" i="55"/>
  <c r="Y123" i="55"/>
  <c r="Z127" i="55"/>
  <c r="Y127" i="55"/>
  <c r="Z131" i="55"/>
  <c r="Y131" i="55"/>
  <c r="Z135" i="55"/>
  <c r="Y135" i="55"/>
  <c r="Z139" i="55"/>
  <c r="Y139" i="55"/>
  <c r="Z143" i="55"/>
  <c r="Y143" i="55"/>
  <c r="Z147" i="55"/>
  <c r="Y147" i="55"/>
  <c r="Z151" i="55"/>
  <c r="Y151" i="55"/>
  <c r="Z155" i="55"/>
  <c r="Y155" i="55"/>
  <c r="Z159" i="55"/>
  <c r="Y159" i="55"/>
  <c r="Z163" i="55"/>
  <c r="Y163" i="55"/>
  <c r="Z167" i="55"/>
  <c r="Y167" i="55"/>
  <c r="Z171" i="55"/>
  <c r="Y171" i="55"/>
  <c r="Z175" i="55"/>
  <c r="Y175" i="55"/>
  <c r="Z179" i="55"/>
  <c r="Y179" i="55"/>
  <c r="Z183" i="55"/>
  <c r="Y183" i="55"/>
  <c r="Z187" i="55"/>
  <c r="Y187" i="55"/>
  <c r="Z191" i="55"/>
  <c r="Y191" i="55"/>
  <c r="Z69" i="55"/>
  <c r="Y69" i="55"/>
  <c r="Z77" i="55"/>
  <c r="Y77" i="55"/>
  <c r="Z81" i="55"/>
  <c r="Y81" i="55"/>
  <c r="Z113" i="55"/>
  <c r="Y113" i="55"/>
  <c r="Z121" i="55"/>
  <c r="Y121" i="55"/>
  <c r="Z129" i="55"/>
  <c r="Y129" i="55"/>
  <c r="Z137" i="55"/>
  <c r="Y137" i="55"/>
  <c r="Z145" i="55"/>
  <c r="Y145" i="55"/>
  <c r="Z149" i="55"/>
  <c r="Y149" i="55"/>
  <c r="Z157" i="55"/>
  <c r="Y157" i="55"/>
  <c r="Z165" i="55"/>
  <c r="Y165" i="55"/>
  <c r="Z173" i="55"/>
  <c r="Y173" i="55"/>
  <c r="Z181" i="55"/>
  <c r="Y181" i="55"/>
  <c r="Y24" i="55"/>
  <c r="Y32" i="55"/>
  <c r="Y40" i="55"/>
  <c r="Y48" i="55"/>
  <c r="Z68" i="55"/>
  <c r="Y68" i="55"/>
  <c r="Z76" i="55"/>
  <c r="Y76" i="55"/>
  <c r="Z80" i="55"/>
  <c r="Y80" i="55"/>
  <c r="AA192" i="55"/>
  <c r="M16" i="55"/>
  <c r="Z16" i="55" s="1"/>
  <c r="Y20" i="55"/>
  <c r="Y28" i="55"/>
  <c r="Y36" i="55"/>
  <c r="Y44" i="55"/>
  <c r="Z66" i="55"/>
  <c r="Y66" i="55"/>
  <c r="Z70" i="55"/>
  <c r="Y70" i="55"/>
  <c r="Z74" i="55"/>
  <c r="Y74" i="55"/>
  <c r="Z78" i="55"/>
  <c r="Y78" i="55"/>
  <c r="Z82" i="55"/>
  <c r="Y82" i="55"/>
  <c r="Y84" i="55"/>
  <c r="Y85" i="55"/>
  <c r="Y86" i="55"/>
  <c r="Y87" i="55"/>
  <c r="Y88" i="55"/>
  <c r="Y89" i="55"/>
  <c r="Y90" i="55"/>
  <c r="Y91" i="55"/>
  <c r="Y92" i="55"/>
  <c r="Y93" i="55"/>
  <c r="Y94" i="55"/>
  <c r="Y95" i="55"/>
  <c r="Y96" i="55"/>
  <c r="Y97" i="55"/>
  <c r="Y98" i="55"/>
  <c r="Y99" i="55"/>
  <c r="Y100" i="55"/>
  <c r="Y101" i="55"/>
  <c r="Y102" i="55"/>
  <c r="Y103" i="55"/>
  <c r="Y104" i="55"/>
  <c r="Y105" i="55"/>
  <c r="Y106" i="55"/>
  <c r="Y107" i="55"/>
  <c r="Z7" i="55"/>
  <c r="Y7" i="55"/>
  <c r="Z9" i="55"/>
  <c r="Y9" i="55"/>
  <c r="Z11" i="55"/>
  <c r="Y11" i="55"/>
  <c r="Y13" i="55"/>
  <c r="Z13" i="55"/>
  <c r="Z8" i="55"/>
  <c r="Y8" i="55"/>
  <c r="Z10" i="55"/>
  <c r="Y10" i="55"/>
  <c r="Z12" i="55"/>
  <c r="Y12" i="55"/>
  <c r="Y14" i="55"/>
  <c r="Z14" i="55"/>
  <c r="Y15" i="55"/>
  <c r="Z15" i="55"/>
  <c r="Z108" i="55"/>
  <c r="Y108" i="55"/>
  <c r="Z110" i="55"/>
  <c r="Y110" i="55"/>
  <c r="Z112" i="55"/>
  <c r="Y112" i="55"/>
  <c r="Z114" i="55"/>
  <c r="Y114" i="55"/>
  <c r="Z116" i="55"/>
  <c r="Y116" i="55"/>
  <c r="Z118" i="55"/>
  <c r="Y118" i="55"/>
  <c r="Z120" i="55"/>
  <c r="Y120" i="55"/>
  <c r="Z122" i="55"/>
  <c r="Y122" i="55"/>
  <c r="Z124" i="55"/>
  <c r="Y124" i="55"/>
  <c r="Z126" i="55"/>
  <c r="Y126" i="55"/>
  <c r="Z128" i="55"/>
  <c r="Y128" i="55"/>
  <c r="Z130" i="55"/>
  <c r="Y130" i="55"/>
  <c r="Z132" i="55"/>
  <c r="Y132" i="55"/>
  <c r="Z136" i="55"/>
  <c r="Y136" i="55"/>
  <c r="Z140" i="55"/>
  <c r="Y140" i="55"/>
  <c r="Z144" i="55"/>
  <c r="Y144" i="55"/>
  <c r="Z148" i="55"/>
  <c r="Y148" i="55"/>
  <c r="Z152" i="55"/>
  <c r="Y152" i="55"/>
  <c r="Z156" i="55"/>
  <c r="Y156" i="55"/>
  <c r="Z160" i="55"/>
  <c r="Y160" i="55"/>
  <c r="Z164" i="55"/>
  <c r="Y164" i="55"/>
  <c r="Z168" i="55"/>
  <c r="Y168" i="55"/>
  <c r="Z172" i="55"/>
  <c r="Y172" i="55"/>
  <c r="Z176" i="55"/>
  <c r="Y176" i="55"/>
  <c r="Z180" i="55"/>
  <c r="Y180" i="55"/>
  <c r="Z184" i="55"/>
  <c r="Y184" i="55"/>
  <c r="Z188" i="55"/>
  <c r="Y188" i="55"/>
  <c r="Y65" i="55"/>
  <c r="Y134" i="55"/>
  <c r="Y138" i="55"/>
  <c r="Y142" i="55"/>
  <c r="Y146" i="55"/>
  <c r="Y150" i="55"/>
  <c r="Y154" i="55"/>
  <c r="Y158" i="55"/>
  <c r="Y162" i="55"/>
  <c r="Y166" i="55"/>
  <c r="Y170" i="55"/>
  <c r="Y174" i="55"/>
  <c r="Y178" i="55"/>
  <c r="Y182" i="55"/>
  <c r="Y186" i="55"/>
  <c r="Y190" i="55"/>
  <c r="J23" i="52"/>
  <c r="J49" i="49"/>
  <c r="K49" i="49"/>
  <c r="K47" i="49"/>
  <c r="J47" i="49"/>
  <c r="K44" i="49"/>
  <c r="J44" i="49"/>
  <c r="K42" i="49"/>
  <c r="K43" i="49"/>
  <c r="J43" i="49"/>
  <c r="K18" i="49"/>
  <c r="J18" i="49"/>
  <c r="K16" i="49"/>
  <c r="J16" i="49"/>
  <c r="K13" i="49"/>
  <c r="J13" i="49"/>
  <c r="J7" i="49"/>
  <c r="K7" i="49"/>
  <c r="J7" i="50"/>
  <c r="K7" i="50"/>
  <c r="J17" i="50"/>
  <c r="K17" i="50"/>
  <c r="K18" i="50"/>
  <c r="J18" i="50"/>
  <c r="K19" i="50"/>
  <c r="J19" i="50"/>
  <c r="J22" i="50"/>
  <c r="K22" i="50"/>
  <c r="J31" i="50"/>
  <c r="K31" i="50"/>
  <c r="K43" i="51"/>
  <c r="J43" i="51"/>
  <c r="K38" i="51"/>
  <c r="J38" i="51"/>
  <c r="K36" i="51"/>
  <c r="J36" i="51"/>
  <c r="K28" i="51"/>
  <c r="J28" i="51"/>
  <c r="K26" i="51"/>
  <c r="J26" i="51"/>
  <c r="K15" i="51"/>
  <c r="J15" i="51"/>
  <c r="K38" i="52"/>
  <c r="J38" i="52"/>
  <c r="K36" i="52"/>
  <c r="J36" i="52"/>
  <c r="K34" i="52"/>
  <c r="J34" i="52"/>
  <c r="K28" i="52"/>
  <c r="J28" i="52"/>
  <c r="K17" i="52"/>
  <c r="J17" i="52"/>
  <c r="K10" i="52"/>
  <c r="J10" i="52"/>
  <c r="K11" i="53"/>
  <c r="J11" i="53"/>
  <c r="K7" i="54"/>
  <c r="J7" i="54"/>
  <c r="K10" i="54"/>
  <c r="J10" i="54"/>
  <c r="Z19" i="56" l="1"/>
  <c r="Y9" i="57"/>
  <c r="Y12" i="56"/>
  <c r="Z10" i="56"/>
  <c r="Z8" i="56"/>
  <c r="Z192" i="57"/>
  <c r="Y192" i="57"/>
  <c r="M192" i="56"/>
  <c r="Z9" i="56"/>
  <c r="Y16" i="55"/>
  <c r="M192" i="55"/>
  <c r="Y11" i="56"/>
  <c r="Y192" i="56" s="1"/>
  <c r="Y18" i="56"/>
  <c r="Z192" i="56"/>
  <c r="Y192" i="55"/>
  <c r="Z192" i="55"/>
  <c r="J12" i="54"/>
  <c r="K12" i="54"/>
  <c r="J13" i="54"/>
  <c r="K13" i="54"/>
  <c r="J14" i="54"/>
  <c r="K14" i="54"/>
  <c r="J15" i="54"/>
  <c r="K15" i="54"/>
  <c r="J16" i="54"/>
  <c r="K16" i="54"/>
  <c r="K11" i="54"/>
  <c r="J11" i="54"/>
  <c r="J9" i="54"/>
  <c r="K9" i="54"/>
  <c r="K8" i="54"/>
  <c r="J8" i="54"/>
  <c r="J14" i="53"/>
  <c r="AA191" i="54"/>
  <c r="M191" i="54"/>
  <c r="L191" i="54"/>
  <c r="AA190" i="54"/>
  <c r="M190" i="54"/>
  <c r="Z190" i="54" s="1"/>
  <c r="L190" i="54"/>
  <c r="AA189" i="54"/>
  <c r="M189" i="54"/>
  <c r="Z189" i="54" s="1"/>
  <c r="L189" i="54"/>
  <c r="AA188" i="54"/>
  <c r="M188" i="54"/>
  <c r="Z188" i="54" s="1"/>
  <c r="L188" i="54"/>
  <c r="AA187" i="54"/>
  <c r="M187" i="54"/>
  <c r="Z187" i="54" s="1"/>
  <c r="L187" i="54"/>
  <c r="AA186" i="54"/>
  <c r="M186" i="54"/>
  <c r="Z186" i="54" s="1"/>
  <c r="L186" i="54"/>
  <c r="AA185" i="54"/>
  <c r="M185" i="54"/>
  <c r="Z185" i="54" s="1"/>
  <c r="L185" i="54"/>
  <c r="AA184" i="54"/>
  <c r="M184" i="54"/>
  <c r="Y184" i="54" s="1"/>
  <c r="L184" i="54"/>
  <c r="AA183" i="54"/>
  <c r="M183" i="54"/>
  <c r="Z183" i="54" s="1"/>
  <c r="L183" i="54"/>
  <c r="AA182" i="54"/>
  <c r="M182" i="54"/>
  <c r="Z182" i="54" s="1"/>
  <c r="L182" i="54"/>
  <c r="AA181" i="54"/>
  <c r="M181" i="54"/>
  <c r="Z181" i="54" s="1"/>
  <c r="L181" i="54"/>
  <c r="AA180" i="54"/>
  <c r="M180" i="54"/>
  <c r="Z180" i="54" s="1"/>
  <c r="L180" i="54"/>
  <c r="AA179" i="54"/>
  <c r="M179" i="54"/>
  <c r="Z179" i="54" s="1"/>
  <c r="L179" i="54"/>
  <c r="AA178" i="54"/>
  <c r="M178" i="54"/>
  <c r="Z178" i="54" s="1"/>
  <c r="L178" i="54"/>
  <c r="AA177" i="54"/>
  <c r="M177" i="54"/>
  <c r="Z177" i="54" s="1"/>
  <c r="L177" i="54"/>
  <c r="AA176" i="54"/>
  <c r="Z176" i="54"/>
  <c r="Y176" i="54"/>
  <c r="M176" i="54"/>
  <c r="L176" i="54"/>
  <c r="AA175" i="54"/>
  <c r="Y175" i="54"/>
  <c r="M175" i="54"/>
  <c r="Z175" i="54" s="1"/>
  <c r="L175" i="54"/>
  <c r="AA174" i="54"/>
  <c r="M174" i="54"/>
  <c r="Z174" i="54" s="1"/>
  <c r="L174" i="54"/>
  <c r="AA173" i="54"/>
  <c r="M173" i="54"/>
  <c r="Z173" i="54" s="1"/>
  <c r="L173" i="54"/>
  <c r="AA172" i="54"/>
  <c r="M172" i="54"/>
  <c r="Z172" i="54" s="1"/>
  <c r="L172" i="54"/>
  <c r="AA171" i="54"/>
  <c r="M171" i="54"/>
  <c r="Z171" i="54" s="1"/>
  <c r="L171" i="54"/>
  <c r="AA170" i="54"/>
  <c r="Y170" i="54"/>
  <c r="M170" i="54"/>
  <c r="Z170" i="54" s="1"/>
  <c r="L170" i="54"/>
  <c r="AA169" i="54"/>
  <c r="Y169" i="54"/>
  <c r="M169" i="54"/>
  <c r="Z169" i="54" s="1"/>
  <c r="L169" i="54"/>
  <c r="AA168" i="54"/>
  <c r="M168" i="54"/>
  <c r="Z168" i="54" s="1"/>
  <c r="L168" i="54"/>
  <c r="AA167" i="54"/>
  <c r="M167" i="54"/>
  <c r="Z167" i="54" s="1"/>
  <c r="L167" i="54"/>
  <c r="AA166" i="54"/>
  <c r="M166" i="54"/>
  <c r="Z166" i="54" s="1"/>
  <c r="L166" i="54"/>
  <c r="AA165" i="54"/>
  <c r="M165" i="54"/>
  <c r="Z165" i="54" s="1"/>
  <c r="L165" i="54"/>
  <c r="AA164" i="54"/>
  <c r="M164" i="54"/>
  <c r="Z164" i="54" s="1"/>
  <c r="L164" i="54"/>
  <c r="AA163" i="54"/>
  <c r="M163" i="54"/>
  <c r="Z163" i="54" s="1"/>
  <c r="L163" i="54"/>
  <c r="AA162" i="54"/>
  <c r="M162" i="54"/>
  <c r="Z162" i="54" s="1"/>
  <c r="L162" i="54"/>
  <c r="AA161" i="54"/>
  <c r="M161" i="54"/>
  <c r="Z161" i="54" s="1"/>
  <c r="L161" i="54"/>
  <c r="AA160" i="54"/>
  <c r="Y160" i="54"/>
  <c r="M160" i="54"/>
  <c r="Z160" i="54" s="1"/>
  <c r="L160" i="54"/>
  <c r="AA159" i="54"/>
  <c r="Y159" i="54"/>
  <c r="M159" i="54"/>
  <c r="Z159" i="54" s="1"/>
  <c r="L159" i="54"/>
  <c r="AA158" i="54"/>
  <c r="Z158" i="54"/>
  <c r="M158" i="54"/>
  <c r="Y158" i="54" s="1"/>
  <c r="L158" i="54"/>
  <c r="AA157" i="54"/>
  <c r="M157" i="54"/>
  <c r="Z157" i="54" s="1"/>
  <c r="L157" i="54"/>
  <c r="AA156" i="54"/>
  <c r="M156" i="54"/>
  <c r="Z156" i="54" s="1"/>
  <c r="L156" i="54"/>
  <c r="AA155" i="54"/>
  <c r="M155" i="54"/>
  <c r="Z155" i="54" s="1"/>
  <c r="L155" i="54"/>
  <c r="AA154" i="54"/>
  <c r="M154" i="54"/>
  <c r="Z154" i="54" s="1"/>
  <c r="L154" i="54"/>
  <c r="AA153" i="54"/>
  <c r="M153" i="54"/>
  <c r="Z153" i="54" s="1"/>
  <c r="L153" i="54"/>
  <c r="AA152" i="54"/>
  <c r="Y152" i="54"/>
  <c r="M152" i="54"/>
  <c r="Z152" i="54" s="1"/>
  <c r="L152" i="54"/>
  <c r="AA151" i="54"/>
  <c r="Y151" i="54"/>
  <c r="M151" i="54"/>
  <c r="Z151" i="54" s="1"/>
  <c r="L151" i="54"/>
  <c r="AA150" i="54"/>
  <c r="Z150" i="54"/>
  <c r="M150" i="54"/>
  <c r="Y150" i="54" s="1"/>
  <c r="L150" i="54"/>
  <c r="AA149" i="54"/>
  <c r="M149" i="54"/>
  <c r="Z149" i="54" s="1"/>
  <c r="L149" i="54"/>
  <c r="AA148" i="54"/>
  <c r="M148" i="54"/>
  <c r="Z148" i="54" s="1"/>
  <c r="L148" i="54"/>
  <c r="AA147" i="54"/>
  <c r="M147" i="54"/>
  <c r="Z147" i="54" s="1"/>
  <c r="L147" i="54"/>
  <c r="AA146" i="54"/>
  <c r="M146" i="54"/>
  <c r="Z146" i="54" s="1"/>
  <c r="L146" i="54"/>
  <c r="AA145" i="54"/>
  <c r="M145" i="54"/>
  <c r="Z145" i="54" s="1"/>
  <c r="L145" i="54"/>
  <c r="AA144" i="54"/>
  <c r="M144" i="54"/>
  <c r="Z144" i="54" s="1"/>
  <c r="L144" i="54"/>
  <c r="AA143" i="54"/>
  <c r="M143" i="54"/>
  <c r="Z143" i="54" s="1"/>
  <c r="L143" i="54"/>
  <c r="AA142" i="54"/>
  <c r="Y142" i="54"/>
  <c r="M142" i="54"/>
  <c r="Z142" i="54" s="1"/>
  <c r="L142" i="54"/>
  <c r="AA141" i="54"/>
  <c r="Y141" i="54"/>
  <c r="M141" i="54"/>
  <c r="Z141" i="54" s="1"/>
  <c r="L141" i="54"/>
  <c r="AA140" i="54"/>
  <c r="Z140" i="54"/>
  <c r="M140" i="54"/>
  <c r="Y140" i="54" s="1"/>
  <c r="L140" i="54"/>
  <c r="AA139" i="54"/>
  <c r="M139" i="54"/>
  <c r="Z139" i="54" s="1"/>
  <c r="L139" i="54"/>
  <c r="AA138" i="54"/>
  <c r="M138" i="54"/>
  <c r="Z138" i="54" s="1"/>
  <c r="L138" i="54"/>
  <c r="AA137" i="54"/>
  <c r="M137" i="54"/>
  <c r="Z137" i="54" s="1"/>
  <c r="L137" i="54"/>
  <c r="AA136" i="54"/>
  <c r="M136" i="54"/>
  <c r="Z136" i="54" s="1"/>
  <c r="L136" i="54"/>
  <c r="AA135" i="54"/>
  <c r="M135" i="54"/>
  <c r="Z135" i="54" s="1"/>
  <c r="L135" i="54"/>
  <c r="AA134" i="54"/>
  <c r="M134" i="54"/>
  <c r="Z134" i="54" s="1"/>
  <c r="L134" i="54"/>
  <c r="AA133" i="54"/>
  <c r="M133" i="54"/>
  <c r="Z133" i="54" s="1"/>
  <c r="L133" i="54"/>
  <c r="AA132" i="54"/>
  <c r="M132" i="54"/>
  <c r="Z132" i="54" s="1"/>
  <c r="L132" i="54"/>
  <c r="AA131" i="54"/>
  <c r="M131" i="54"/>
  <c r="Z131" i="54" s="1"/>
  <c r="L131" i="54"/>
  <c r="AA130" i="54"/>
  <c r="Y130" i="54"/>
  <c r="M130" i="54"/>
  <c r="Z130" i="54" s="1"/>
  <c r="L130" i="54"/>
  <c r="AA129" i="54"/>
  <c r="Y129" i="54"/>
  <c r="M129" i="54"/>
  <c r="Z129" i="54" s="1"/>
  <c r="L129" i="54"/>
  <c r="AA128" i="54"/>
  <c r="Z128" i="54"/>
  <c r="M128" i="54"/>
  <c r="Y128" i="54" s="1"/>
  <c r="L128" i="54"/>
  <c r="AA127" i="54"/>
  <c r="M127" i="54"/>
  <c r="Z127" i="54" s="1"/>
  <c r="L127" i="54"/>
  <c r="AA126" i="54"/>
  <c r="Z126" i="54"/>
  <c r="M126" i="54"/>
  <c r="Y126" i="54" s="1"/>
  <c r="L126" i="54"/>
  <c r="AA125" i="54"/>
  <c r="M125" i="54"/>
  <c r="Z125" i="54" s="1"/>
  <c r="L125" i="54"/>
  <c r="AA124" i="54"/>
  <c r="M124" i="54"/>
  <c r="Y124" i="54" s="1"/>
  <c r="L124" i="54"/>
  <c r="AA123" i="54"/>
  <c r="M123" i="54"/>
  <c r="Z123" i="54" s="1"/>
  <c r="L123" i="54"/>
  <c r="AA122" i="54"/>
  <c r="M122" i="54"/>
  <c r="Z122" i="54" s="1"/>
  <c r="L122" i="54"/>
  <c r="AA121" i="54"/>
  <c r="M121" i="54"/>
  <c r="Z121" i="54" s="1"/>
  <c r="L121" i="54"/>
  <c r="AA120" i="54"/>
  <c r="M120" i="54"/>
  <c r="Z120" i="54" s="1"/>
  <c r="L120" i="54"/>
  <c r="AA119" i="54"/>
  <c r="M119" i="54"/>
  <c r="Z119" i="54" s="1"/>
  <c r="L119" i="54"/>
  <c r="AA118" i="54"/>
  <c r="M118" i="54"/>
  <c r="Z118" i="54" s="1"/>
  <c r="L118" i="54"/>
  <c r="AA117" i="54"/>
  <c r="M117" i="54"/>
  <c r="Z117" i="54" s="1"/>
  <c r="L117" i="54"/>
  <c r="AA116" i="54"/>
  <c r="M116" i="54"/>
  <c r="Z116" i="54" s="1"/>
  <c r="L116" i="54"/>
  <c r="AA115" i="54"/>
  <c r="M115" i="54"/>
  <c r="Z115" i="54" s="1"/>
  <c r="L115" i="54"/>
  <c r="AA114" i="54"/>
  <c r="M114" i="54"/>
  <c r="Z114" i="54" s="1"/>
  <c r="L114" i="54"/>
  <c r="AA113" i="54"/>
  <c r="M113" i="54"/>
  <c r="Z113" i="54" s="1"/>
  <c r="L113" i="54"/>
  <c r="AA112" i="54"/>
  <c r="M112" i="54"/>
  <c r="Z112" i="54" s="1"/>
  <c r="L112" i="54"/>
  <c r="AA111" i="54"/>
  <c r="M111" i="54"/>
  <c r="Z111" i="54" s="1"/>
  <c r="L111" i="54"/>
  <c r="AA110" i="54"/>
  <c r="M110" i="54"/>
  <c r="Z110" i="54" s="1"/>
  <c r="L110" i="54"/>
  <c r="AA109" i="54"/>
  <c r="M109" i="54"/>
  <c r="Z109" i="54" s="1"/>
  <c r="L109" i="54"/>
  <c r="AA108" i="54"/>
  <c r="M108" i="54"/>
  <c r="Y108" i="54" s="1"/>
  <c r="L108" i="54"/>
  <c r="AA107" i="54"/>
  <c r="M107" i="54"/>
  <c r="Z107" i="54" s="1"/>
  <c r="L107" i="54"/>
  <c r="AA106" i="54"/>
  <c r="M106" i="54"/>
  <c r="Y106" i="54" s="1"/>
  <c r="L106" i="54"/>
  <c r="AA105" i="54"/>
  <c r="M105" i="54"/>
  <c r="Z105" i="54" s="1"/>
  <c r="L105" i="54"/>
  <c r="AA104" i="54"/>
  <c r="M104" i="54"/>
  <c r="Z104" i="54" s="1"/>
  <c r="L104" i="54"/>
  <c r="AA103" i="54"/>
  <c r="M103" i="54"/>
  <c r="Z103" i="54" s="1"/>
  <c r="L103" i="54"/>
  <c r="AA102" i="54"/>
  <c r="M102" i="54"/>
  <c r="Z102" i="54" s="1"/>
  <c r="L102" i="54"/>
  <c r="AA101" i="54"/>
  <c r="M101" i="54"/>
  <c r="Z101" i="54" s="1"/>
  <c r="L101" i="54"/>
  <c r="AA100" i="54"/>
  <c r="M100" i="54"/>
  <c r="Z100" i="54" s="1"/>
  <c r="L100" i="54"/>
  <c r="AA99" i="54"/>
  <c r="M99" i="54"/>
  <c r="Z99" i="54" s="1"/>
  <c r="L99" i="54"/>
  <c r="AA98" i="54"/>
  <c r="M98" i="54"/>
  <c r="Z98" i="54" s="1"/>
  <c r="L98" i="54"/>
  <c r="AA97" i="54"/>
  <c r="M97" i="54"/>
  <c r="Z97" i="54" s="1"/>
  <c r="L97" i="54"/>
  <c r="AA96" i="54"/>
  <c r="M96" i="54"/>
  <c r="Z96" i="54" s="1"/>
  <c r="L96" i="54"/>
  <c r="AA95" i="54"/>
  <c r="M95" i="54"/>
  <c r="Z95" i="54" s="1"/>
  <c r="L95" i="54"/>
  <c r="AA94" i="54"/>
  <c r="M94" i="54"/>
  <c r="Z94" i="54" s="1"/>
  <c r="L94" i="54"/>
  <c r="AA93" i="54"/>
  <c r="M93" i="54"/>
  <c r="Z93" i="54" s="1"/>
  <c r="L93" i="54"/>
  <c r="AA92" i="54"/>
  <c r="M92" i="54"/>
  <c r="Z92" i="54" s="1"/>
  <c r="L92" i="54"/>
  <c r="AA91" i="54"/>
  <c r="M91" i="54"/>
  <c r="Z91" i="54" s="1"/>
  <c r="L91" i="54"/>
  <c r="AA90" i="54"/>
  <c r="M90" i="54"/>
  <c r="Z90" i="54" s="1"/>
  <c r="L90" i="54"/>
  <c r="AA89" i="54"/>
  <c r="M89" i="54"/>
  <c r="Z89" i="54" s="1"/>
  <c r="L89" i="54"/>
  <c r="AA88" i="54"/>
  <c r="M88" i="54"/>
  <c r="Z88" i="54" s="1"/>
  <c r="L88" i="54"/>
  <c r="AA87" i="54"/>
  <c r="M87" i="54"/>
  <c r="Z87" i="54" s="1"/>
  <c r="L87" i="54"/>
  <c r="AA86" i="54"/>
  <c r="M86" i="54"/>
  <c r="Z86" i="54" s="1"/>
  <c r="L86" i="54"/>
  <c r="AA85" i="54"/>
  <c r="M85" i="54"/>
  <c r="Z85" i="54" s="1"/>
  <c r="L85" i="54"/>
  <c r="AA84" i="54"/>
  <c r="M84" i="54"/>
  <c r="Z84" i="54" s="1"/>
  <c r="L84" i="54"/>
  <c r="AA83" i="54"/>
  <c r="M83" i="54"/>
  <c r="Z83" i="54" s="1"/>
  <c r="L83" i="54"/>
  <c r="AA82" i="54"/>
  <c r="M82" i="54"/>
  <c r="Z82" i="54" s="1"/>
  <c r="L82" i="54"/>
  <c r="AA81" i="54"/>
  <c r="M81" i="54"/>
  <c r="Z81" i="54" s="1"/>
  <c r="L81" i="54"/>
  <c r="AA80" i="54"/>
  <c r="M80" i="54"/>
  <c r="Z80" i="54" s="1"/>
  <c r="L80" i="54"/>
  <c r="AA79" i="54"/>
  <c r="M79" i="54"/>
  <c r="Z79" i="54" s="1"/>
  <c r="L79" i="54"/>
  <c r="AA78" i="54"/>
  <c r="M78" i="54"/>
  <c r="Z78" i="54" s="1"/>
  <c r="L78" i="54"/>
  <c r="AA77" i="54"/>
  <c r="M77" i="54"/>
  <c r="Z77" i="54" s="1"/>
  <c r="L77" i="54"/>
  <c r="AA76" i="54"/>
  <c r="M76" i="54"/>
  <c r="Z76" i="54" s="1"/>
  <c r="L76" i="54"/>
  <c r="AA75" i="54"/>
  <c r="M75" i="54"/>
  <c r="Z75" i="54" s="1"/>
  <c r="L75" i="54"/>
  <c r="AA74" i="54"/>
  <c r="M74" i="54"/>
  <c r="Z74" i="54" s="1"/>
  <c r="L74" i="54"/>
  <c r="AA73" i="54"/>
  <c r="M73" i="54"/>
  <c r="Z73" i="54" s="1"/>
  <c r="L73" i="54"/>
  <c r="AA72" i="54"/>
  <c r="M72" i="54"/>
  <c r="Z72" i="54" s="1"/>
  <c r="L72" i="54"/>
  <c r="AA71" i="54"/>
  <c r="M71" i="54"/>
  <c r="Z71" i="54" s="1"/>
  <c r="L71" i="54"/>
  <c r="AA70" i="54"/>
  <c r="M70" i="54"/>
  <c r="Z70" i="54" s="1"/>
  <c r="L70" i="54"/>
  <c r="AA69" i="54"/>
  <c r="M69" i="54"/>
  <c r="Z69" i="54" s="1"/>
  <c r="L69" i="54"/>
  <c r="AA68" i="54"/>
  <c r="M68" i="54"/>
  <c r="Z68" i="54" s="1"/>
  <c r="L68" i="54"/>
  <c r="AA67" i="54"/>
  <c r="M67" i="54"/>
  <c r="Z67" i="54" s="1"/>
  <c r="L67" i="54"/>
  <c r="AA66" i="54"/>
  <c r="M66" i="54"/>
  <c r="Z66" i="54" s="1"/>
  <c r="L66" i="54"/>
  <c r="AA65" i="54"/>
  <c r="M65" i="54"/>
  <c r="Z65" i="54" s="1"/>
  <c r="L65" i="54"/>
  <c r="AA64" i="54"/>
  <c r="M64" i="54"/>
  <c r="Z64" i="54" s="1"/>
  <c r="L64" i="54"/>
  <c r="AA63" i="54"/>
  <c r="M63" i="54"/>
  <c r="Z63" i="54" s="1"/>
  <c r="L63" i="54"/>
  <c r="AA62" i="54"/>
  <c r="M62" i="54"/>
  <c r="Z62" i="54" s="1"/>
  <c r="L62" i="54"/>
  <c r="AA61" i="54"/>
  <c r="M61" i="54"/>
  <c r="Z61" i="54" s="1"/>
  <c r="L61" i="54"/>
  <c r="AA60" i="54"/>
  <c r="M60" i="54"/>
  <c r="Z60" i="54" s="1"/>
  <c r="L60" i="54"/>
  <c r="AA59" i="54"/>
  <c r="M59" i="54"/>
  <c r="Z59" i="54" s="1"/>
  <c r="L59" i="54"/>
  <c r="AA58" i="54"/>
  <c r="M58" i="54"/>
  <c r="Z58" i="54" s="1"/>
  <c r="L58" i="54"/>
  <c r="AA57" i="54"/>
  <c r="M57" i="54"/>
  <c r="Z57" i="54" s="1"/>
  <c r="L57" i="54"/>
  <c r="AA56" i="54"/>
  <c r="M56" i="54"/>
  <c r="Z56" i="54" s="1"/>
  <c r="L56" i="54"/>
  <c r="AA55" i="54"/>
  <c r="M55" i="54"/>
  <c r="Z55" i="54" s="1"/>
  <c r="L55" i="54"/>
  <c r="AA54" i="54"/>
  <c r="M54" i="54"/>
  <c r="Z54" i="54" s="1"/>
  <c r="L54" i="54"/>
  <c r="AA53" i="54"/>
  <c r="M53" i="54"/>
  <c r="Z53" i="54" s="1"/>
  <c r="L53" i="54"/>
  <c r="AA52" i="54"/>
  <c r="M52" i="54"/>
  <c r="Z52" i="54" s="1"/>
  <c r="L52" i="54"/>
  <c r="AA51" i="54"/>
  <c r="M51" i="54"/>
  <c r="Z51" i="54" s="1"/>
  <c r="L51" i="54"/>
  <c r="AA50" i="54"/>
  <c r="M50" i="54"/>
  <c r="Z50" i="54" s="1"/>
  <c r="L50" i="54"/>
  <c r="AA49" i="54"/>
  <c r="M49" i="54"/>
  <c r="Z49" i="54" s="1"/>
  <c r="L49" i="54"/>
  <c r="AA48" i="54"/>
  <c r="M48" i="54"/>
  <c r="Z48" i="54" s="1"/>
  <c r="L48" i="54"/>
  <c r="AA47" i="54"/>
  <c r="M47" i="54"/>
  <c r="Z47" i="54" s="1"/>
  <c r="L47" i="54"/>
  <c r="AA46" i="54"/>
  <c r="M46" i="54"/>
  <c r="Z46" i="54" s="1"/>
  <c r="L46" i="54"/>
  <c r="AA45" i="54"/>
  <c r="M45" i="54"/>
  <c r="Z45" i="54" s="1"/>
  <c r="L45" i="54"/>
  <c r="AA44" i="54"/>
  <c r="M44" i="54"/>
  <c r="Z44" i="54" s="1"/>
  <c r="L44" i="54"/>
  <c r="AA43" i="54"/>
  <c r="M43" i="54"/>
  <c r="Z43" i="54" s="1"/>
  <c r="L43" i="54"/>
  <c r="AA42" i="54"/>
  <c r="M42" i="54"/>
  <c r="Z42" i="54" s="1"/>
  <c r="L42" i="54"/>
  <c r="AA41" i="54"/>
  <c r="M41" i="54"/>
  <c r="Z41" i="54" s="1"/>
  <c r="L41" i="54"/>
  <c r="AA40" i="54"/>
  <c r="M40" i="54"/>
  <c r="Z40" i="54" s="1"/>
  <c r="L40" i="54"/>
  <c r="AA39" i="54"/>
  <c r="M39" i="54"/>
  <c r="Z39" i="54" s="1"/>
  <c r="L39" i="54"/>
  <c r="AA38" i="54"/>
  <c r="M38" i="54"/>
  <c r="Z38" i="54" s="1"/>
  <c r="L38" i="54"/>
  <c r="AA37" i="54"/>
  <c r="M37" i="54"/>
  <c r="Z37" i="54" s="1"/>
  <c r="L37" i="54"/>
  <c r="AA36" i="54"/>
  <c r="M36" i="54"/>
  <c r="Z36" i="54" s="1"/>
  <c r="L36" i="54"/>
  <c r="AA35" i="54"/>
  <c r="M35" i="54"/>
  <c r="Z35" i="54" s="1"/>
  <c r="L35" i="54"/>
  <c r="AA34" i="54"/>
  <c r="M34" i="54"/>
  <c r="Z34" i="54" s="1"/>
  <c r="L34" i="54"/>
  <c r="AA33" i="54"/>
  <c r="M33" i="54"/>
  <c r="Z33" i="54" s="1"/>
  <c r="L33" i="54"/>
  <c r="AA32" i="54"/>
  <c r="M32" i="54"/>
  <c r="Z32" i="54" s="1"/>
  <c r="L32" i="54"/>
  <c r="AA31" i="54"/>
  <c r="M31" i="54"/>
  <c r="Z31" i="54" s="1"/>
  <c r="L31" i="54"/>
  <c r="AA30" i="54"/>
  <c r="M30" i="54"/>
  <c r="Z30" i="54" s="1"/>
  <c r="L30" i="54"/>
  <c r="AA29" i="54"/>
  <c r="M29" i="54"/>
  <c r="Z29" i="54" s="1"/>
  <c r="L29" i="54"/>
  <c r="AA28" i="54"/>
  <c r="M28" i="54"/>
  <c r="Z28" i="54" s="1"/>
  <c r="L28" i="54"/>
  <c r="AA27" i="54"/>
  <c r="M27" i="54"/>
  <c r="L27" i="54"/>
  <c r="AA26" i="54"/>
  <c r="M26" i="54"/>
  <c r="Z26" i="54" s="1"/>
  <c r="L26" i="54"/>
  <c r="AA25" i="54"/>
  <c r="M25" i="54"/>
  <c r="L25" i="54"/>
  <c r="AA24" i="54"/>
  <c r="M24" i="54"/>
  <c r="Z24" i="54" s="1"/>
  <c r="L24" i="54"/>
  <c r="AA23" i="54"/>
  <c r="M23" i="54"/>
  <c r="L23" i="54"/>
  <c r="AA22" i="54"/>
  <c r="M22" i="54"/>
  <c r="Z22" i="54" s="1"/>
  <c r="L22" i="54"/>
  <c r="AA21" i="54"/>
  <c r="M21" i="54"/>
  <c r="L21" i="54"/>
  <c r="AA20" i="54"/>
  <c r="M20" i="54"/>
  <c r="Z20" i="54" s="1"/>
  <c r="L20" i="54"/>
  <c r="AA19" i="54"/>
  <c r="M19" i="54"/>
  <c r="L19" i="54"/>
  <c r="AA18" i="54"/>
  <c r="M18" i="54"/>
  <c r="Z18" i="54" s="1"/>
  <c r="L18" i="54"/>
  <c r="AA17" i="54"/>
  <c r="L17" i="54"/>
  <c r="AA16" i="54"/>
  <c r="L16" i="54"/>
  <c r="M16" i="54"/>
  <c r="AA15" i="54"/>
  <c r="L15" i="54"/>
  <c r="AA14" i="54"/>
  <c r="M14" i="54"/>
  <c r="Z14" i="54" s="1"/>
  <c r="L14" i="54"/>
  <c r="AA13" i="54"/>
  <c r="U13" i="54"/>
  <c r="S15" i="54" s="1"/>
  <c r="L13" i="54"/>
  <c r="AA12" i="54"/>
  <c r="L12" i="54"/>
  <c r="AA11" i="54"/>
  <c r="M11" i="54"/>
  <c r="Y11" i="54" s="1"/>
  <c r="L11" i="54"/>
  <c r="AA10" i="54"/>
  <c r="L10" i="54"/>
  <c r="M10" i="54"/>
  <c r="Z10" i="54" s="1"/>
  <c r="AA9" i="54"/>
  <c r="L9" i="54"/>
  <c r="M9" i="54"/>
  <c r="Z9" i="54" s="1"/>
  <c r="AA8" i="54"/>
  <c r="L8" i="54"/>
  <c r="M8" i="54"/>
  <c r="Z8" i="54" s="1"/>
  <c r="AA7" i="54"/>
  <c r="L7" i="54"/>
  <c r="B7" i="54"/>
  <c r="B8" i="54" s="1"/>
  <c r="B9" i="54" s="1"/>
  <c r="B10" i="54" s="1"/>
  <c r="B11" i="54" s="1"/>
  <c r="B12" i="54" s="1"/>
  <c r="B13" i="54" s="1"/>
  <c r="B14" i="54" s="1"/>
  <c r="B15" i="54" s="1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37" i="54" s="1"/>
  <c r="B38" i="54" s="1"/>
  <c r="B39" i="54" s="1"/>
  <c r="B40" i="54" s="1"/>
  <c r="B41" i="54" s="1"/>
  <c r="B42" i="54" s="1"/>
  <c r="B43" i="54" s="1"/>
  <c r="B44" i="54" s="1"/>
  <c r="B45" i="54" s="1"/>
  <c r="B46" i="54" s="1"/>
  <c r="B47" i="54" s="1"/>
  <c r="B48" i="54" s="1"/>
  <c r="B49" i="54" s="1"/>
  <c r="B50" i="54" s="1"/>
  <c r="B51" i="54" s="1"/>
  <c r="B52" i="54" s="1"/>
  <c r="B53" i="54" s="1"/>
  <c r="B54" i="54" s="1"/>
  <c r="B55" i="54" s="1"/>
  <c r="B56" i="54" s="1"/>
  <c r="B57" i="54" s="1"/>
  <c r="B58" i="54" s="1"/>
  <c r="B59" i="54" s="1"/>
  <c r="B60" i="54" s="1"/>
  <c r="B61" i="54" s="1"/>
  <c r="B62" i="54" s="1"/>
  <c r="B63" i="54" s="1"/>
  <c r="B64" i="54" s="1"/>
  <c r="B65" i="54" s="1"/>
  <c r="B66" i="54" s="1"/>
  <c r="B67" i="54" s="1"/>
  <c r="B68" i="54" s="1"/>
  <c r="B69" i="54" s="1"/>
  <c r="B70" i="54" s="1"/>
  <c r="B71" i="54" s="1"/>
  <c r="B72" i="54" s="1"/>
  <c r="B73" i="54" s="1"/>
  <c r="B74" i="54" s="1"/>
  <c r="B75" i="54" s="1"/>
  <c r="B76" i="54" s="1"/>
  <c r="B77" i="54" s="1"/>
  <c r="B78" i="54" s="1"/>
  <c r="B79" i="54" s="1"/>
  <c r="B80" i="54" s="1"/>
  <c r="B81" i="54" s="1"/>
  <c r="B82" i="54" s="1"/>
  <c r="B83" i="54" s="1"/>
  <c r="B84" i="54" s="1"/>
  <c r="B85" i="54" s="1"/>
  <c r="B86" i="54" s="1"/>
  <c r="B87" i="54" s="1"/>
  <c r="B88" i="54" s="1"/>
  <c r="B89" i="54" s="1"/>
  <c r="B90" i="54" s="1"/>
  <c r="B91" i="54" s="1"/>
  <c r="B92" i="54" s="1"/>
  <c r="B93" i="54" s="1"/>
  <c r="B94" i="54" s="1"/>
  <c r="B95" i="54" s="1"/>
  <c r="B96" i="54" s="1"/>
  <c r="B97" i="54" s="1"/>
  <c r="B98" i="54" s="1"/>
  <c r="B99" i="54" s="1"/>
  <c r="B100" i="54" s="1"/>
  <c r="B101" i="54" s="1"/>
  <c r="B102" i="54" s="1"/>
  <c r="B103" i="54" s="1"/>
  <c r="B104" i="54" s="1"/>
  <c r="B105" i="54" s="1"/>
  <c r="B106" i="54" s="1"/>
  <c r="B107" i="54" s="1"/>
  <c r="B108" i="54" s="1"/>
  <c r="B109" i="54" s="1"/>
  <c r="B110" i="54" s="1"/>
  <c r="B111" i="54" s="1"/>
  <c r="B112" i="54" s="1"/>
  <c r="B113" i="54" s="1"/>
  <c r="B114" i="54" s="1"/>
  <c r="B115" i="54" s="1"/>
  <c r="B116" i="54" s="1"/>
  <c r="B117" i="54" s="1"/>
  <c r="B118" i="54" s="1"/>
  <c r="B119" i="54" s="1"/>
  <c r="B120" i="54" s="1"/>
  <c r="B121" i="54" s="1"/>
  <c r="B122" i="54" s="1"/>
  <c r="B123" i="54" s="1"/>
  <c r="B124" i="54" s="1"/>
  <c r="B125" i="54" s="1"/>
  <c r="B126" i="54" s="1"/>
  <c r="B127" i="54" s="1"/>
  <c r="B128" i="54" s="1"/>
  <c r="B129" i="54" s="1"/>
  <c r="B130" i="54" s="1"/>
  <c r="B131" i="54" s="1"/>
  <c r="B132" i="54" s="1"/>
  <c r="B133" i="54" s="1"/>
  <c r="B134" i="54" s="1"/>
  <c r="B135" i="54" s="1"/>
  <c r="B136" i="54" s="1"/>
  <c r="B137" i="54" s="1"/>
  <c r="B138" i="54" s="1"/>
  <c r="B139" i="54" s="1"/>
  <c r="B140" i="54" s="1"/>
  <c r="B141" i="54" s="1"/>
  <c r="B142" i="54" s="1"/>
  <c r="B143" i="54" s="1"/>
  <c r="B144" i="54" s="1"/>
  <c r="B145" i="54" s="1"/>
  <c r="B146" i="54" s="1"/>
  <c r="B147" i="54" s="1"/>
  <c r="B148" i="54" s="1"/>
  <c r="B149" i="54" s="1"/>
  <c r="B150" i="54" s="1"/>
  <c r="B151" i="54" s="1"/>
  <c r="B152" i="54" s="1"/>
  <c r="B153" i="54" s="1"/>
  <c r="B154" i="54" s="1"/>
  <c r="B155" i="54" s="1"/>
  <c r="B156" i="54" s="1"/>
  <c r="B157" i="54" s="1"/>
  <c r="B158" i="54" s="1"/>
  <c r="B159" i="54" s="1"/>
  <c r="B160" i="54" s="1"/>
  <c r="B161" i="54" s="1"/>
  <c r="B162" i="54" s="1"/>
  <c r="B163" i="54" s="1"/>
  <c r="B164" i="54" s="1"/>
  <c r="B165" i="54" s="1"/>
  <c r="B166" i="54" s="1"/>
  <c r="B167" i="54" s="1"/>
  <c r="B168" i="54" s="1"/>
  <c r="B169" i="54" s="1"/>
  <c r="B170" i="54" s="1"/>
  <c r="B171" i="54" s="1"/>
  <c r="B172" i="54" s="1"/>
  <c r="B173" i="54" s="1"/>
  <c r="B174" i="54" s="1"/>
  <c r="B175" i="54" s="1"/>
  <c r="B176" i="54" s="1"/>
  <c r="B177" i="54" s="1"/>
  <c r="B178" i="54" s="1"/>
  <c r="B179" i="54" s="1"/>
  <c r="B180" i="54" s="1"/>
  <c r="B181" i="54" s="1"/>
  <c r="B182" i="54" s="1"/>
  <c r="B183" i="54" s="1"/>
  <c r="B184" i="54" s="1"/>
  <c r="B185" i="54" s="1"/>
  <c r="B186" i="54" s="1"/>
  <c r="B187" i="54" s="1"/>
  <c r="B188" i="54" s="1"/>
  <c r="B189" i="54" s="1"/>
  <c r="B190" i="54" s="1"/>
  <c r="B191" i="54" s="1"/>
  <c r="AA6" i="54"/>
  <c r="L6" i="54"/>
  <c r="Z184" i="54" l="1"/>
  <c r="Y185" i="54"/>
  <c r="Y186" i="54"/>
  <c r="Y116" i="54"/>
  <c r="Y144" i="54"/>
  <c r="Y153" i="54"/>
  <c r="Y154" i="54"/>
  <c r="Y145" i="54"/>
  <c r="Y146" i="54"/>
  <c r="Y161" i="54"/>
  <c r="Y162" i="54"/>
  <c r="Y167" i="54"/>
  <c r="Y168" i="54"/>
  <c r="Z108" i="54"/>
  <c r="Y109" i="54"/>
  <c r="Y110" i="54"/>
  <c r="Y112" i="54"/>
  <c r="Z106" i="54"/>
  <c r="Y113" i="54"/>
  <c r="Y114" i="54"/>
  <c r="Z124" i="54"/>
  <c r="Y125" i="54"/>
  <c r="Y132" i="54"/>
  <c r="Y177" i="54"/>
  <c r="Y178" i="54"/>
  <c r="Y183" i="54"/>
  <c r="M6" i="54"/>
  <c r="Y6" i="54" s="1"/>
  <c r="Z11" i="54"/>
  <c r="Y14" i="54"/>
  <c r="M17" i="54"/>
  <c r="Z17" i="54" s="1"/>
  <c r="M12" i="54"/>
  <c r="Y12" i="54" s="1"/>
  <c r="M13" i="54"/>
  <c r="Z13" i="54" s="1"/>
  <c r="M7" i="54"/>
  <c r="Y9" i="54"/>
  <c r="M15" i="54"/>
  <c r="Y15" i="54" s="1"/>
  <c r="Y117" i="54"/>
  <c r="Y118" i="54"/>
  <c r="Y120" i="54"/>
  <c r="Y133" i="54"/>
  <c r="Y134" i="54"/>
  <c r="Y136" i="54"/>
  <c r="Y147" i="54"/>
  <c r="Y148" i="54"/>
  <c r="Y155" i="54"/>
  <c r="Y156" i="54"/>
  <c r="Y163" i="54"/>
  <c r="Y164" i="54"/>
  <c r="Y171" i="54"/>
  <c r="Y172" i="54"/>
  <c r="Y179" i="54"/>
  <c r="Y180" i="54"/>
  <c r="Y187" i="54"/>
  <c r="Y188" i="54"/>
  <c r="Y18" i="54"/>
  <c r="Y20" i="54"/>
  <c r="Y22" i="54"/>
  <c r="Y24" i="54"/>
  <c r="Y26" i="54"/>
  <c r="Y28" i="54"/>
  <c r="Y30" i="54"/>
  <c r="Y32" i="54"/>
  <c r="Y34" i="54"/>
  <c r="Y36" i="54"/>
  <c r="Y38" i="54"/>
  <c r="Y40" i="54"/>
  <c r="Y42" i="54"/>
  <c r="Y44" i="54"/>
  <c r="Y46" i="54"/>
  <c r="Y48" i="54"/>
  <c r="Y50" i="54"/>
  <c r="Y52" i="54"/>
  <c r="Y54" i="54"/>
  <c r="Y56" i="54"/>
  <c r="Y58" i="54"/>
  <c r="Y60" i="54"/>
  <c r="Y62" i="54"/>
  <c r="Y64" i="54"/>
  <c r="Y66" i="54"/>
  <c r="Y68" i="54"/>
  <c r="Y70" i="54"/>
  <c r="Y72" i="54"/>
  <c r="Y74" i="54"/>
  <c r="Y76" i="54"/>
  <c r="Y78" i="54"/>
  <c r="Y80" i="54"/>
  <c r="Y82" i="54"/>
  <c r="Y84" i="54"/>
  <c r="Y86" i="54"/>
  <c r="Y88" i="54"/>
  <c r="Y90" i="54"/>
  <c r="Y92" i="54"/>
  <c r="Y94" i="54"/>
  <c r="Y96" i="54"/>
  <c r="Y98" i="54"/>
  <c r="Y100" i="54"/>
  <c r="Y102" i="54"/>
  <c r="Y104" i="54"/>
  <c r="Y121" i="54"/>
  <c r="Y122" i="54"/>
  <c r="Y137" i="54"/>
  <c r="Y138" i="54"/>
  <c r="Y149" i="54"/>
  <c r="Y157" i="54"/>
  <c r="Y165" i="54"/>
  <c r="Y166" i="54"/>
  <c r="Y173" i="54"/>
  <c r="Y174" i="54"/>
  <c r="Y181" i="54"/>
  <c r="Y182" i="54"/>
  <c r="Y189" i="54"/>
  <c r="Y190" i="54"/>
  <c r="Z25" i="54"/>
  <c r="Y25" i="54"/>
  <c r="Y8" i="54"/>
  <c r="Z19" i="54"/>
  <c r="Y19" i="54"/>
  <c r="Z27" i="54"/>
  <c r="Y27" i="54"/>
  <c r="Z16" i="54"/>
  <c r="Y16" i="54"/>
  <c r="Y13" i="54"/>
  <c r="Z21" i="54"/>
  <c r="Y21" i="54"/>
  <c r="Y10" i="54"/>
  <c r="Z23" i="54"/>
  <c r="Y23" i="54"/>
  <c r="Y31" i="54"/>
  <c r="Y35" i="54"/>
  <c r="Y39" i="54"/>
  <c r="Y43" i="54"/>
  <c r="Y47" i="54"/>
  <c r="Y53" i="54"/>
  <c r="Y55" i="54"/>
  <c r="Y57" i="54"/>
  <c r="Y59" i="54"/>
  <c r="Y61" i="54"/>
  <c r="Y63" i="54"/>
  <c r="Y65" i="54"/>
  <c r="Y67" i="54"/>
  <c r="Y69" i="54"/>
  <c r="Y71" i="54"/>
  <c r="Y73" i="54"/>
  <c r="Y75" i="54"/>
  <c r="Y77" i="54"/>
  <c r="Y79" i="54"/>
  <c r="Y81" i="54"/>
  <c r="Y83" i="54"/>
  <c r="Y85" i="54"/>
  <c r="Y87" i="54"/>
  <c r="Y89" i="54"/>
  <c r="Y91" i="54"/>
  <c r="Y93" i="54"/>
  <c r="Y95" i="54"/>
  <c r="Y97" i="54"/>
  <c r="Y99" i="54"/>
  <c r="Y101" i="54"/>
  <c r="Y103" i="54"/>
  <c r="Y105" i="54"/>
  <c r="Y107" i="54"/>
  <c r="Z191" i="54"/>
  <c r="Y191" i="54"/>
  <c r="Y29" i="54"/>
  <c r="Y33" i="54"/>
  <c r="Y37" i="54"/>
  <c r="Y41" i="54"/>
  <c r="Y45" i="54"/>
  <c r="Y49" i="54"/>
  <c r="Y51" i="54"/>
  <c r="AA192" i="54"/>
  <c r="Y111" i="54"/>
  <c r="Y115" i="54"/>
  <c r="Y119" i="54"/>
  <c r="Y123" i="54"/>
  <c r="Y127" i="54"/>
  <c r="Y131" i="54"/>
  <c r="Y135" i="54"/>
  <c r="Y139" i="54"/>
  <c r="Y143" i="54"/>
  <c r="J17" i="53"/>
  <c r="J16" i="53"/>
  <c r="J15" i="53"/>
  <c r="K17" i="53"/>
  <c r="K16" i="53"/>
  <c r="K15" i="53"/>
  <c r="K14" i="53"/>
  <c r="Z15" i="54" l="1"/>
  <c r="Z6" i="54"/>
  <c r="M192" i="54"/>
  <c r="Z12" i="54"/>
  <c r="Y17" i="54"/>
  <c r="Z7" i="54"/>
  <c r="Y7" i="54"/>
  <c r="J13" i="53"/>
  <c r="K13" i="53"/>
  <c r="K12" i="53"/>
  <c r="J12" i="53"/>
  <c r="J7" i="53"/>
  <c r="K7" i="53"/>
  <c r="J8" i="53"/>
  <c r="K8" i="53"/>
  <c r="M8" i="53" s="1"/>
  <c r="Z8" i="53" s="1"/>
  <c r="J9" i="53"/>
  <c r="K9" i="53"/>
  <c r="J10" i="53"/>
  <c r="K10" i="53"/>
  <c r="K6" i="53"/>
  <c r="J6" i="53"/>
  <c r="AA191" i="53"/>
  <c r="M191" i="53"/>
  <c r="Z191" i="53" s="1"/>
  <c r="L191" i="53"/>
  <c r="AA190" i="53"/>
  <c r="M190" i="53"/>
  <c r="Z190" i="53" s="1"/>
  <c r="L190" i="53"/>
  <c r="AA189" i="53"/>
  <c r="M189" i="53"/>
  <c r="Z189" i="53" s="1"/>
  <c r="L189" i="53"/>
  <c r="AA188" i="53"/>
  <c r="M188" i="53"/>
  <c r="Z188" i="53" s="1"/>
  <c r="L188" i="53"/>
  <c r="AA187" i="53"/>
  <c r="M187" i="53"/>
  <c r="Z187" i="53" s="1"/>
  <c r="L187" i="53"/>
  <c r="AA186" i="53"/>
  <c r="Y186" i="53"/>
  <c r="M186" i="53"/>
  <c r="Z186" i="53" s="1"/>
  <c r="L186" i="53"/>
  <c r="AA185" i="53"/>
  <c r="Y185" i="53"/>
  <c r="M185" i="53"/>
  <c r="Z185" i="53" s="1"/>
  <c r="L185" i="53"/>
  <c r="AA184" i="53"/>
  <c r="M184" i="53"/>
  <c r="Z184" i="53" s="1"/>
  <c r="L184" i="53"/>
  <c r="AA183" i="53"/>
  <c r="M183" i="53"/>
  <c r="Z183" i="53" s="1"/>
  <c r="L183" i="53"/>
  <c r="AA182" i="53"/>
  <c r="Y182" i="53"/>
  <c r="M182" i="53"/>
  <c r="Z182" i="53" s="1"/>
  <c r="L182" i="53"/>
  <c r="AA181" i="53"/>
  <c r="Y181" i="53"/>
  <c r="M181" i="53"/>
  <c r="Z181" i="53" s="1"/>
  <c r="L181" i="53"/>
  <c r="AA180" i="53"/>
  <c r="M180" i="53"/>
  <c r="Z180" i="53" s="1"/>
  <c r="L180" i="53"/>
  <c r="AA179" i="53"/>
  <c r="M179" i="53"/>
  <c r="Z179" i="53" s="1"/>
  <c r="L179" i="53"/>
  <c r="AA178" i="53"/>
  <c r="Y178" i="53"/>
  <c r="M178" i="53"/>
  <c r="Z178" i="53" s="1"/>
  <c r="L178" i="53"/>
  <c r="AA177" i="53"/>
  <c r="Y177" i="53"/>
  <c r="M177" i="53"/>
  <c r="Z177" i="53" s="1"/>
  <c r="L177" i="53"/>
  <c r="AA176" i="53"/>
  <c r="M176" i="53"/>
  <c r="Z176" i="53" s="1"/>
  <c r="L176" i="53"/>
  <c r="AA175" i="53"/>
  <c r="M175" i="53"/>
  <c r="Z175" i="53" s="1"/>
  <c r="L175" i="53"/>
  <c r="AA174" i="53"/>
  <c r="Y174" i="53"/>
  <c r="M174" i="53"/>
  <c r="Z174" i="53" s="1"/>
  <c r="L174" i="53"/>
  <c r="AA173" i="53"/>
  <c r="Y173" i="53"/>
  <c r="M173" i="53"/>
  <c r="Z173" i="53" s="1"/>
  <c r="L173" i="53"/>
  <c r="AA172" i="53"/>
  <c r="M172" i="53"/>
  <c r="Z172" i="53" s="1"/>
  <c r="L172" i="53"/>
  <c r="AA171" i="53"/>
  <c r="M171" i="53"/>
  <c r="Z171" i="53" s="1"/>
  <c r="L171" i="53"/>
  <c r="AA170" i="53"/>
  <c r="Y170" i="53"/>
  <c r="M170" i="53"/>
  <c r="Z170" i="53" s="1"/>
  <c r="L170" i="53"/>
  <c r="AA169" i="53"/>
  <c r="Y169" i="53"/>
  <c r="M169" i="53"/>
  <c r="Z169" i="53" s="1"/>
  <c r="L169" i="53"/>
  <c r="AA168" i="53"/>
  <c r="M168" i="53"/>
  <c r="Z168" i="53" s="1"/>
  <c r="L168" i="53"/>
  <c r="AA167" i="53"/>
  <c r="M167" i="53"/>
  <c r="Z167" i="53" s="1"/>
  <c r="L167" i="53"/>
  <c r="AA166" i="53"/>
  <c r="Y166" i="53"/>
  <c r="M166" i="53"/>
  <c r="Z166" i="53" s="1"/>
  <c r="L166" i="53"/>
  <c r="AA165" i="53"/>
  <c r="Y165" i="53"/>
  <c r="M165" i="53"/>
  <c r="Z165" i="53" s="1"/>
  <c r="L165" i="53"/>
  <c r="AA164" i="53"/>
  <c r="M164" i="53"/>
  <c r="Z164" i="53" s="1"/>
  <c r="L164" i="53"/>
  <c r="AA163" i="53"/>
  <c r="M163" i="53"/>
  <c r="Z163" i="53" s="1"/>
  <c r="L163" i="53"/>
  <c r="AA162" i="53"/>
  <c r="Y162" i="53"/>
  <c r="M162" i="53"/>
  <c r="Z162" i="53" s="1"/>
  <c r="L162" i="53"/>
  <c r="AA161" i="53"/>
  <c r="M161" i="53"/>
  <c r="Z161" i="53" s="1"/>
  <c r="L161" i="53"/>
  <c r="AA160" i="53"/>
  <c r="Y160" i="53"/>
  <c r="M160" i="53"/>
  <c r="Z160" i="53" s="1"/>
  <c r="L160" i="53"/>
  <c r="AA159" i="53"/>
  <c r="Y159" i="53"/>
  <c r="M159" i="53"/>
  <c r="Z159" i="53" s="1"/>
  <c r="L159" i="53"/>
  <c r="AA158" i="53"/>
  <c r="M158" i="53"/>
  <c r="Z158" i="53" s="1"/>
  <c r="L158" i="53"/>
  <c r="AA157" i="53"/>
  <c r="M157" i="53"/>
  <c r="Z157" i="53" s="1"/>
  <c r="L157" i="53"/>
  <c r="AA156" i="53"/>
  <c r="M156" i="53"/>
  <c r="Z156" i="53" s="1"/>
  <c r="L156" i="53"/>
  <c r="AA155" i="53"/>
  <c r="M155" i="53"/>
  <c r="Z155" i="53" s="1"/>
  <c r="L155" i="53"/>
  <c r="AA154" i="53"/>
  <c r="Y154" i="53"/>
  <c r="M154" i="53"/>
  <c r="Z154" i="53" s="1"/>
  <c r="L154" i="53"/>
  <c r="AA153" i="53"/>
  <c r="M153" i="53"/>
  <c r="Z153" i="53" s="1"/>
  <c r="L153" i="53"/>
  <c r="AA152" i="53"/>
  <c r="Y152" i="53"/>
  <c r="M152" i="53"/>
  <c r="Z152" i="53" s="1"/>
  <c r="L152" i="53"/>
  <c r="AA151" i="53"/>
  <c r="M151" i="53"/>
  <c r="Z151" i="53" s="1"/>
  <c r="L151" i="53"/>
  <c r="AA150" i="53"/>
  <c r="Y150" i="53"/>
  <c r="M150" i="53"/>
  <c r="Z150" i="53" s="1"/>
  <c r="L150" i="53"/>
  <c r="AA149" i="53"/>
  <c r="M149" i="53"/>
  <c r="Z149" i="53" s="1"/>
  <c r="L149" i="53"/>
  <c r="AA148" i="53"/>
  <c r="Y148" i="53"/>
  <c r="M148" i="53"/>
  <c r="Z148" i="53" s="1"/>
  <c r="L148" i="53"/>
  <c r="AA147" i="53"/>
  <c r="M147" i="53"/>
  <c r="Z147" i="53" s="1"/>
  <c r="L147" i="53"/>
  <c r="AA146" i="53"/>
  <c r="Y146" i="53"/>
  <c r="M146" i="53"/>
  <c r="Z146" i="53" s="1"/>
  <c r="L146" i="53"/>
  <c r="AA145" i="53"/>
  <c r="M145" i="53"/>
  <c r="Z145" i="53" s="1"/>
  <c r="L145" i="53"/>
  <c r="AA144" i="53"/>
  <c r="Y144" i="53"/>
  <c r="M144" i="53"/>
  <c r="Z144" i="53" s="1"/>
  <c r="L144" i="53"/>
  <c r="AA143" i="53"/>
  <c r="M143" i="53"/>
  <c r="Z143" i="53" s="1"/>
  <c r="L143" i="53"/>
  <c r="AA142" i="53"/>
  <c r="Y142" i="53"/>
  <c r="M142" i="53"/>
  <c r="Z142" i="53" s="1"/>
  <c r="L142" i="53"/>
  <c r="AA141" i="53"/>
  <c r="M141" i="53"/>
  <c r="Z141" i="53" s="1"/>
  <c r="L141" i="53"/>
  <c r="AA140" i="53"/>
  <c r="Y140" i="53"/>
  <c r="M140" i="53"/>
  <c r="Z140" i="53" s="1"/>
  <c r="L140" i="53"/>
  <c r="AA139" i="53"/>
  <c r="M139" i="53"/>
  <c r="Z139" i="53" s="1"/>
  <c r="L139" i="53"/>
  <c r="AA138" i="53"/>
  <c r="Y138" i="53"/>
  <c r="M138" i="53"/>
  <c r="Z138" i="53" s="1"/>
  <c r="L138" i="53"/>
  <c r="AA137" i="53"/>
  <c r="M137" i="53"/>
  <c r="Z137" i="53" s="1"/>
  <c r="L137" i="53"/>
  <c r="AA136" i="53"/>
  <c r="Y136" i="53"/>
  <c r="M136" i="53"/>
  <c r="Z136" i="53" s="1"/>
  <c r="L136" i="53"/>
  <c r="AA135" i="53"/>
  <c r="M135" i="53"/>
  <c r="Z135" i="53" s="1"/>
  <c r="L135" i="53"/>
  <c r="AA134" i="53"/>
  <c r="Y134" i="53"/>
  <c r="M134" i="53"/>
  <c r="Z134" i="53" s="1"/>
  <c r="L134" i="53"/>
  <c r="AA133" i="53"/>
  <c r="M133" i="53"/>
  <c r="Z133" i="53" s="1"/>
  <c r="L133" i="53"/>
  <c r="AA132" i="53"/>
  <c r="Y132" i="53"/>
  <c r="M132" i="53"/>
  <c r="Z132" i="53" s="1"/>
  <c r="L132" i="53"/>
  <c r="AA131" i="53"/>
  <c r="M131" i="53"/>
  <c r="Z131" i="53" s="1"/>
  <c r="L131" i="53"/>
  <c r="AA130" i="53"/>
  <c r="Y130" i="53"/>
  <c r="M130" i="53"/>
  <c r="Z130" i="53" s="1"/>
  <c r="L130" i="53"/>
  <c r="AA129" i="53"/>
  <c r="M129" i="53"/>
  <c r="Z129" i="53" s="1"/>
  <c r="L129" i="53"/>
  <c r="AA128" i="53"/>
  <c r="Y128" i="53"/>
  <c r="M128" i="53"/>
  <c r="Z128" i="53" s="1"/>
  <c r="L128" i="53"/>
  <c r="AA127" i="53"/>
  <c r="M127" i="53"/>
  <c r="Z127" i="53" s="1"/>
  <c r="L127" i="53"/>
  <c r="AA126" i="53"/>
  <c r="Y126" i="53"/>
  <c r="M126" i="53"/>
  <c r="Z126" i="53" s="1"/>
  <c r="L126" i="53"/>
  <c r="AA125" i="53"/>
  <c r="M125" i="53"/>
  <c r="Z125" i="53" s="1"/>
  <c r="L125" i="53"/>
  <c r="AA124" i="53"/>
  <c r="Y124" i="53"/>
  <c r="M124" i="53"/>
  <c r="Z124" i="53" s="1"/>
  <c r="L124" i="53"/>
  <c r="AA123" i="53"/>
  <c r="M123" i="53"/>
  <c r="Z123" i="53" s="1"/>
  <c r="L123" i="53"/>
  <c r="AA122" i="53"/>
  <c r="Y122" i="53"/>
  <c r="M122" i="53"/>
  <c r="Z122" i="53" s="1"/>
  <c r="L122" i="53"/>
  <c r="AA121" i="53"/>
  <c r="M121" i="53"/>
  <c r="Z121" i="53" s="1"/>
  <c r="L121" i="53"/>
  <c r="AA120" i="53"/>
  <c r="Y120" i="53"/>
  <c r="M120" i="53"/>
  <c r="Z120" i="53" s="1"/>
  <c r="L120" i="53"/>
  <c r="AA119" i="53"/>
  <c r="M119" i="53"/>
  <c r="Z119" i="53" s="1"/>
  <c r="L119" i="53"/>
  <c r="AA118" i="53"/>
  <c r="Y118" i="53"/>
  <c r="M118" i="53"/>
  <c r="Z118" i="53" s="1"/>
  <c r="L118" i="53"/>
  <c r="AA117" i="53"/>
  <c r="M117" i="53"/>
  <c r="Z117" i="53" s="1"/>
  <c r="L117" i="53"/>
  <c r="AA116" i="53"/>
  <c r="Y116" i="53"/>
  <c r="M116" i="53"/>
  <c r="Z116" i="53" s="1"/>
  <c r="L116" i="53"/>
  <c r="AA115" i="53"/>
  <c r="M115" i="53"/>
  <c r="Z115" i="53" s="1"/>
  <c r="L115" i="53"/>
  <c r="AA114" i="53"/>
  <c r="Y114" i="53"/>
  <c r="M114" i="53"/>
  <c r="Z114" i="53" s="1"/>
  <c r="L114" i="53"/>
  <c r="AA113" i="53"/>
  <c r="M113" i="53"/>
  <c r="Z113" i="53" s="1"/>
  <c r="L113" i="53"/>
  <c r="AA112" i="53"/>
  <c r="Y112" i="53"/>
  <c r="M112" i="53"/>
  <c r="Z112" i="53" s="1"/>
  <c r="L112" i="53"/>
  <c r="AA111" i="53"/>
  <c r="M111" i="53"/>
  <c r="Z111" i="53" s="1"/>
  <c r="L111" i="53"/>
  <c r="AA110" i="53"/>
  <c r="Y110" i="53"/>
  <c r="M110" i="53"/>
  <c r="Z110" i="53" s="1"/>
  <c r="L110" i="53"/>
  <c r="AA109" i="53"/>
  <c r="M109" i="53"/>
  <c r="Z109" i="53" s="1"/>
  <c r="L109" i="53"/>
  <c r="AA108" i="53"/>
  <c r="M108" i="53"/>
  <c r="Z108" i="53" s="1"/>
  <c r="L108" i="53"/>
  <c r="AA107" i="53"/>
  <c r="Y107" i="53"/>
  <c r="M107" i="53"/>
  <c r="Z107" i="53" s="1"/>
  <c r="L107" i="53"/>
  <c r="AA106" i="53"/>
  <c r="Y106" i="53"/>
  <c r="M106" i="53"/>
  <c r="Z106" i="53" s="1"/>
  <c r="L106" i="53"/>
  <c r="AA105" i="53"/>
  <c r="M105" i="53"/>
  <c r="Z105" i="53" s="1"/>
  <c r="L105" i="53"/>
  <c r="AA104" i="53"/>
  <c r="M104" i="53"/>
  <c r="Z104" i="53" s="1"/>
  <c r="L104" i="53"/>
  <c r="AA103" i="53"/>
  <c r="Z103" i="53"/>
  <c r="Y103" i="53"/>
  <c r="M103" i="53"/>
  <c r="L103" i="53"/>
  <c r="AA102" i="53"/>
  <c r="Y102" i="53"/>
  <c r="M102" i="53"/>
  <c r="Z102" i="53" s="1"/>
  <c r="L102" i="53"/>
  <c r="AA101" i="53"/>
  <c r="Z101" i="53"/>
  <c r="M101" i="53"/>
  <c r="Y101" i="53" s="1"/>
  <c r="L101" i="53"/>
  <c r="AA100" i="53"/>
  <c r="M100" i="53"/>
  <c r="Z100" i="53" s="1"/>
  <c r="L100" i="53"/>
  <c r="AA99" i="53"/>
  <c r="Y99" i="53"/>
  <c r="M99" i="53"/>
  <c r="Z99" i="53" s="1"/>
  <c r="L99" i="53"/>
  <c r="AA98" i="53"/>
  <c r="Y98" i="53"/>
  <c r="M98" i="53"/>
  <c r="Z98" i="53" s="1"/>
  <c r="L98" i="53"/>
  <c r="AA97" i="53"/>
  <c r="M97" i="53"/>
  <c r="Z97" i="53" s="1"/>
  <c r="L97" i="53"/>
  <c r="AA96" i="53"/>
  <c r="M96" i="53"/>
  <c r="Z96" i="53" s="1"/>
  <c r="L96" i="53"/>
  <c r="AA95" i="53"/>
  <c r="Z95" i="53"/>
  <c r="Y95" i="53"/>
  <c r="M95" i="53"/>
  <c r="L95" i="53"/>
  <c r="AA94" i="53"/>
  <c r="Y94" i="53"/>
  <c r="M94" i="53"/>
  <c r="Z94" i="53" s="1"/>
  <c r="L94" i="53"/>
  <c r="AA93" i="53"/>
  <c r="Z93" i="53"/>
  <c r="M93" i="53"/>
  <c r="Y93" i="53" s="1"/>
  <c r="L93" i="53"/>
  <c r="AA92" i="53"/>
  <c r="M92" i="53"/>
  <c r="Z92" i="53" s="1"/>
  <c r="L92" i="53"/>
  <c r="AA91" i="53"/>
  <c r="Y91" i="53"/>
  <c r="M91" i="53"/>
  <c r="Z91" i="53" s="1"/>
  <c r="L91" i="53"/>
  <c r="AA90" i="53"/>
  <c r="Y90" i="53"/>
  <c r="M90" i="53"/>
  <c r="Z90" i="53" s="1"/>
  <c r="L90" i="53"/>
  <c r="AA89" i="53"/>
  <c r="M89" i="53"/>
  <c r="Z89" i="53" s="1"/>
  <c r="L89" i="53"/>
  <c r="AA88" i="53"/>
  <c r="M88" i="53"/>
  <c r="Z88" i="53" s="1"/>
  <c r="L88" i="53"/>
  <c r="AA87" i="53"/>
  <c r="Z87" i="53"/>
  <c r="Y87" i="53"/>
  <c r="M87" i="53"/>
  <c r="L87" i="53"/>
  <c r="AA86" i="53"/>
  <c r="Y86" i="53"/>
  <c r="M86" i="53"/>
  <c r="Z86" i="53" s="1"/>
  <c r="L86" i="53"/>
  <c r="AA85" i="53"/>
  <c r="Z85" i="53"/>
  <c r="M85" i="53"/>
  <c r="Y85" i="53" s="1"/>
  <c r="L85" i="53"/>
  <c r="AA84" i="53"/>
  <c r="M84" i="53"/>
  <c r="Z84" i="53" s="1"/>
  <c r="L84" i="53"/>
  <c r="AA83" i="53"/>
  <c r="Y83" i="53"/>
  <c r="M83" i="53"/>
  <c r="Z83" i="53" s="1"/>
  <c r="L83" i="53"/>
  <c r="AA82" i="53"/>
  <c r="Y82" i="53"/>
  <c r="M82" i="53"/>
  <c r="Z82" i="53" s="1"/>
  <c r="L82" i="53"/>
  <c r="AA81" i="53"/>
  <c r="M81" i="53"/>
  <c r="Z81" i="53" s="1"/>
  <c r="L81" i="53"/>
  <c r="AA80" i="53"/>
  <c r="M80" i="53"/>
  <c r="Z80" i="53" s="1"/>
  <c r="L80" i="53"/>
  <c r="AA79" i="53"/>
  <c r="Z79" i="53"/>
  <c r="Y79" i="53"/>
  <c r="M79" i="53"/>
  <c r="L79" i="53"/>
  <c r="AA78" i="53"/>
  <c r="Y78" i="53"/>
  <c r="M78" i="53"/>
  <c r="Z78" i="53" s="1"/>
  <c r="L78" i="53"/>
  <c r="AA77" i="53"/>
  <c r="Z77" i="53"/>
  <c r="M77" i="53"/>
  <c r="Y77" i="53" s="1"/>
  <c r="L77" i="53"/>
  <c r="AA76" i="53"/>
  <c r="M76" i="53"/>
  <c r="Z76" i="53" s="1"/>
  <c r="L76" i="53"/>
  <c r="AA75" i="53"/>
  <c r="Y75" i="53"/>
  <c r="M75" i="53"/>
  <c r="Z75" i="53" s="1"/>
  <c r="L75" i="53"/>
  <c r="AA74" i="53"/>
  <c r="Y74" i="53"/>
  <c r="M74" i="53"/>
  <c r="Z74" i="53" s="1"/>
  <c r="L74" i="53"/>
  <c r="AA73" i="53"/>
  <c r="M73" i="53"/>
  <c r="Z73" i="53" s="1"/>
  <c r="L73" i="53"/>
  <c r="AA72" i="53"/>
  <c r="M72" i="53"/>
  <c r="Z72" i="53" s="1"/>
  <c r="L72" i="53"/>
  <c r="AA71" i="53"/>
  <c r="Z71" i="53"/>
  <c r="Y71" i="53"/>
  <c r="M71" i="53"/>
  <c r="L71" i="53"/>
  <c r="AA70" i="53"/>
  <c r="Y70" i="53"/>
  <c r="M70" i="53"/>
  <c r="Z70" i="53" s="1"/>
  <c r="L70" i="53"/>
  <c r="AA69" i="53"/>
  <c r="Z69" i="53"/>
  <c r="M69" i="53"/>
  <c r="Y69" i="53" s="1"/>
  <c r="L69" i="53"/>
  <c r="AA68" i="53"/>
  <c r="M68" i="53"/>
  <c r="Z68" i="53" s="1"/>
  <c r="L68" i="53"/>
  <c r="AA67" i="53"/>
  <c r="Y67" i="53"/>
  <c r="M67" i="53"/>
  <c r="Z67" i="53" s="1"/>
  <c r="L67" i="53"/>
  <c r="AA66" i="53"/>
  <c r="Y66" i="53"/>
  <c r="M66" i="53"/>
  <c r="Z66" i="53" s="1"/>
  <c r="L66" i="53"/>
  <c r="AA65" i="53"/>
  <c r="M65" i="53"/>
  <c r="Z65" i="53" s="1"/>
  <c r="L65" i="53"/>
  <c r="AA64" i="53"/>
  <c r="M64" i="53"/>
  <c r="Z64" i="53" s="1"/>
  <c r="L64" i="53"/>
  <c r="AA63" i="53"/>
  <c r="Z63" i="53"/>
  <c r="Y63" i="53"/>
  <c r="M63" i="53"/>
  <c r="L63" i="53"/>
  <c r="AA62" i="53"/>
  <c r="Y62" i="53"/>
  <c r="M62" i="53"/>
  <c r="Z62" i="53" s="1"/>
  <c r="L62" i="53"/>
  <c r="AA61" i="53"/>
  <c r="Z61" i="53"/>
  <c r="M61" i="53"/>
  <c r="Y61" i="53" s="1"/>
  <c r="L61" i="53"/>
  <c r="AA60" i="53"/>
  <c r="M60" i="53"/>
  <c r="Z60" i="53" s="1"/>
  <c r="L60" i="53"/>
  <c r="AA59" i="53"/>
  <c r="Y59" i="53"/>
  <c r="M59" i="53"/>
  <c r="Z59" i="53" s="1"/>
  <c r="L59" i="53"/>
  <c r="AA58" i="53"/>
  <c r="Y58" i="53"/>
  <c r="M58" i="53"/>
  <c r="Z58" i="53" s="1"/>
  <c r="L58" i="53"/>
  <c r="AA57" i="53"/>
  <c r="M57" i="53"/>
  <c r="Z57" i="53" s="1"/>
  <c r="L57" i="53"/>
  <c r="AA56" i="53"/>
  <c r="M56" i="53"/>
  <c r="Z56" i="53" s="1"/>
  <c r="L56" i="53"/>
  <c r="AA55" i="53"/>
  <c r="Z55" i="53"/>
  <c r="Y55" i="53"/>
  <c r="M55" i="53"/>
  <c r="L55" i="53"/>
  <c r="AA54" i="53"/>
  <c r="Y54" i="53"/>
  <c r="M54" i="53"/>
  <c r="Z54" i="53" s="1"/>
  <c r="L54" i="53"/>
  <c r="AA53" i="53"/>
  <c r="Z53" i="53"/>
  <c r="M53" i="53"/>
  <c r="Y53" i="53" s="1"/>
  <c r="L53" i="53"/>
  <c r="AA52" i="53"/>
  <c r="M52" i="53"/>
  <c r="Z52" i="53" s="1"/>
  <c r="L52" i="53"/>
  <c r="AA51" i="53"/>
  <c r="Y51" i="53"/>
  <c r="M51" i="53"/>
  <c r="Z51" i="53" s="1"/>
  <c r="L51" i="53"/>
  <c r="AA50" i="53"/>
  <c r="Y50" i="53"/>
  <c r="M50" i="53"/>
  <c r="Z50" i="53" s="1"/>
  <c r="L50" i="53"/>
  <c r="AA49" i="53"/>
  <c r="M49" i="53"/>
  <c r="Z49" i="53" s="1"/>
  <c r="L49" i="53"/>
  <c r="AA48" i="53"/>
  <c r="M48" i="53"/>
  <c r="Z48" i="53" s="1"/>
  <c r="L48" i="53"/>
  <c r="AA47" i="53"/>
  <c r="Z47" i="53"/>
  <c r="Y47" i="53"/>
  <c r="M47" i="53"/>
  <c r="L47" i="53"/>
  <c r="AA46" i="53"/>
  <c r="Y46" i="53"/>
  <c r="M46" i="53"/>
  <c r="Z46" i="53" s="1"/>
  <c r="L46" i="53"/>
  <c r="AA45" i="53"/>
  <c r="Z45" i="53"/>
  <c r="M45" i="53"/>
  <c r="Y45" i="53" s="1"/>
  <c r="L45" i="53"/>
  <c r="AA44" i="53"/>
  <c r="M44" i="53"/>
  <c r="Z44" i="53" s="1"/>
  <c r="L44" i="53"/>
  <c r="AA43" i="53"/>
  <c r="Y43" i="53"/>
  <c r="M43" i="53"/>
  <c r="Z43" i="53" s="1"/>
  <c r="L43" i="53"/>
  <c r="AA42" i="53"/>
  <c r="Y42" i="53"/>
  <c r="M42" i="53"/>
  <c r="Z42" i="53" s="1"/>
  <c r="L42" i="53"/>
  <c r="AA41" i="53"/>
  <c r="M41" i="53"/>
  <c r="Z41" i="53" s="1"/>
  <c r="L41" i="53"/>
  <c r="AA40" i="53"/>
  <c r="M40" i="53"/>
  <c r="Z40" i="53" s="1"/>
  <c r="L40" i="53"/>
  <c r="AA39" i="53"/>
  <c r="Z39" i="53"/>
  <c r="Y39" i="53"/>
  <c r="M39" i="53"/>
  <c r="L39" i="53"/>
  <c r="AA38" i="53"/>
  <c r="Y38" i="53"/>
  <c r="M38" i="53"/>
  <c r="Z38" i="53" s="1"/>
  <c r="L38" i="53"/>
  <c r="AA37" i="53"/>
  <c r="Z37" i="53"/>
  <c r="M37" i="53"/>
  <c r="Y37" i="53" s="1"/>
  <c r="L37" i="53"/>
  <c r="AA36" i="53"/>
  <c r="M36" i="53"/>
  <c r="Z36" i="53" s="1"/>
  <c r="L36" i="53"/>
  <c r="AA35" i="53"/>
  <c r="Y35" i="53"/>
  <c r="M35" i="53"/>
  <c r="Z35" i="53" s="1"/>
  <c r="L35" i="53"/>
  <c r="AA34" i="53"/>
  <c r="Y34" i="53"/>
  <c r="M34" i="53"/>
  <c r="Z34" i="53" s="1"/>
  <c r="L34" i="53"/>
  <c r="AA33" i="53"/>
  <c r="M33" i="53"/>
  <c r="Z33" i="53" s="1"/>
  <c r="L33" i="53"/>
  <c r="AA32" i="53"/>
  <c r="M32" i="53"/>
  <c r="Z32" i="53" s="1"/>
  <c r="L32" i="53"/>
  <c r="AA31" i="53"/>
  <c r="M31" i="53"/>
  <c r="Z31" i="53" s="1"/>
  <c r="L31" i="53"/>
  <c r="AA30" i="53"/>
  <c r="L30" i="53"/>
  <c r="M30" i="53"/>
  <c r="Z30" i="53" s="1"/>
  <c r="AA29" i="53"/>
  <c r="L29" i="53"/>
  <c r="M29" i="53"/>
  <c r="Z29" i="53" s="1"/>
  <c r="AA28" i="53"/>
  <c r="L28" i="53"/>
  <c r="M28" i="53"/>
  <c r="Z28" i="53" s="1"/>
  <c r="AA27" i="53"/>
  <c r="L27" i="53"/>
  <c r="M27" i="53"/>
  <c r="Z27" i="53" s="1"/>
  <c r="AA26" i="53"/>
  <c r="L26" i="53"/>
  <c r="M26" i="53"/>
  <c r="Z26" i="53" s="1"/>
  <c r="AA25" i="53"/>
  <c r="L25" i="53"/>
  <c r="AA24" i="53"/>
  <c r="L24" i="53"/>
  <c r="AA23" i="53"/>
  <c r="L23" i="53"/>
  <c r="M23" i="53"/>
  <c r="Z23" i="53" s="1"/>
  <c r="AA22" i="53"/>
  <c r="M22" i="53"/>
  <c r="Z22" i="53" s="1"/>
  <c r="L22" i="53"/>
  <c r="AA21" i="53"/>
  <c r="L21" i="53"/>
  <c r="M21" i="53"/>
  <c r="Z21" i="53" s="1"/>
  <c r="AA20" i="53"/>
  <c r="L20" i="53"/>
  <c r="M20" i="53"/>
  <c r="Z20" i="53" s="1"/>
  <c r="AA19" i="53"/>
  <c r="M19" i="53"/>
  <c r="Z19" i="53" s="1"/>
  <c r="L19" i="53"/>
  <c r="AA18" i="53"/>
  <c r="M18" i="53"/>
  <c r="Z18" i="53" s="1"/>
  <c r="L18" i="53"/>
  <c r="AA17" i="53"/>
  <c r="M17" i="53"/>
  <c r="Z17" i="53" s="1"/>
  <c r="L17" i="53"/>
  <c r="AA16" i="53"/>
  <c r="L16" i="53"/>
  <c r="AA15" i="53"/>
  <c r="L15" i="53"/>
  <c r="AA14" i="53"/>
  <c r="L14" i="53"/>
  <c r="AA13" i="53"/>
  <c r="Q13" i="53"/>
  <c r="U13" i="53" s="1"/>
  <c r="S15" i="53" s="1"/>
  <c r="L13" i="53"/>
  <c r="AA12" i="53"/>
  <c r="L12" i="53"/>
  <c r="AA11" i="53"/>
  <c r="L11" i="53"/>
  <c r="AA10" i="53"/>
  <c r="L10" i="53"/>
  <c r="AA9" i="53"/>
  <c r="M9" i="53"/>
  <c r="Z9" i="53" s="1"/>
  <c r="L9" i="53"/>
  <c r="AA8" i="53"/>
  <c r="L8" i="53"/>
  <c r="AA7" i="53"/>
  <c r="M7" i="53"/>
  <c r="Z7" i="53" s="1"/>
  <c r="L7" i="53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B63" i="53" s="1"/>
  <c r="B64" i="53" s="1"/>
  <c r="B65" i="53" s="1"/>
  <c r="B66" i="53" s="1"/>
  <c r="B67" i="53" s="1"/>
  <c r="B68" i="53" s="1"/>
  <c r="B69" i="53" s="1"/>
  <c r="B70" i="53" s="1"/>
  <c r="B71" i="53" s="1"/>
  <c r="B72" i="53" s="1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B83" i="53" s="1"/>
  <c r="B84" i="53" s="1"/>
  <c r="B85" i="53" s="1"/>
  <c r="B86" i="53" s="1"/>
  <c r="B87" i="53" s="1"/>
  <c r="B88" i="53" s="1"/>
  <c r="B89" i="53" s="1"/>
  <c r="B90" i="53" s="1"/>
  <c r="B91" i="53" s="1"/>
  <c r="B92" i="53" s="1"/>
  <c r="B93" i="53" s="1"/>
  <c r="B94" i="53" s="1"/>
  <c r="B95" i="53" s="1"/>
  <c r="B96" i="53" s="1"/>
  <c r="B97" i="53" s="1"/>
  <c r="B98" i="53" s="1"/>
  <c r="B99" i="53" s="1"/>
  <c r="B100" i="53" s="1"/>
  <c r="B101" i="53" s="1"/>
  <c r="B102" i="53" s="1"/>
  <c r="B103" i="53" s="1"/>
  <c r="B104" i="53" s="1"/>
  <c r="B105" i="53" s="1"/>
  <c r="B106" i="53" s="1"/>
  <c r="B107" i="53" s="1"/>
  <c r="B108" i="53" s="1"/>
  <c r="B109" i="53" s="1"/>
  <c r="B110" i="53" s="1"/>
  <c r="B111" i="53" s="1"/>
  <c r="B112" i="53" s="1"/>
  <c r="B113" i="53" s="1"/>
  <c r="B114" i="53" s="1"/>
  <c r="B115" i="53" s="1"/>
  <c r="B116" i="53" s="1"/>
  <c r="B117" i="53" s="1"/>
  <c r="B118" i="53" s="1"/>
  <c r="B119" i="53" s="1"/>
  <c r="B120" i="53" s="1"/>
  <c r="B121" i="53" s="1"/>
  <c r="B122" i="53" s="1"/>
  <c r="B123" i="53" s="1"/>
  <c r="B124" i="53" s="1"/>
  <c r="B125" i="53" s="1"/>
  <c r="B126" i="53" s="1"/>
  <c r="B127" i="53" s="1"/>
  <c r="B128" i="53" s="1"/>
  <c r="B129" i="53" s="1"/>
  <c r="B130" i="53" s="1"/>
  <c r="B131" i="53" s="1"/>
  <c r="B132" i="53" s="1"/>
  <c r="B133" i="53" s="1"/>
  <c r="B134" i="53" s="1"/>
  <c r="B135" i="53" s="1"/>
  <c r="B136" i="53" s="1"/>
  <c r="B137" i="53" s="1"/>
  <c r="B138" i="53" s="1"/>
  <c r="B139" i="53" s="1"/>
  <c r="B140" i="53" s="1"/>
  <c r="B141" i="53" s="1"/>
  <c r="B142" i="53" s="1"/>
  <c r="B143" i="53" s="1"/>
  <c r="B144" i="53" s="1"/>
  <c r="B145" i="53" s="1"/>
  <c r="B146" i="53" s="1"/>
  <c r="B147" i="53" s="1"/>
  <c r="B148" i="53" s="1"/>
  <c r="B149" i="53" s="1"/>
  <c r="B150" i="53" s="1"/>
  <c r="B151" i="53" s="1"/>
  <c r="B152" i="53" s="1"/>
  <c r="B153" i="53" s="1"/>
  <c r="B154" i="53" s="1"/>
  <c r="B155" i="53" s="1"/>
  <c r="B156" i="53" s="1"/>
  <c r="B157" i="53" s="1"/>
  <c r="B158" i="53" s="1"/>
  <c r="B159" i="53" s="1"/>
  <c r="B160" i="53" s="1"/>
  <c r="B161" i="53" s="1"/>
  <c r="B162" i="53" s="1"/>
  <c r="B163" i="53" s="1"/>
  <c r="B164" i="53" s="1"/>
  <c r="B165" i="53" s="1"/>
  <c r="B166" i="53" s="1"/>
  <c r="B167" i="53" s="1"/>
  <c r="B168" i="53" s="1"/>
  <c r="B169" i="53" s="1"/>
  <c r="B170" i="53" s="1"/>
  <c r="B171" i="53" s="1"/>
  <c r="B172" i="53" s="1"/>
  <c r="B173" i="53" s="1"/>
  <c r="B174" i="53" s="1"/>
  <c r="B175" i="53" s="1"/>
  <c r="B176" i="53" s="1"/>
  <c r="B177" i="53" s="1"/>
  <c r="B178" i="53" s="1"/>
  <c r="B179" i="53" s="1"/>
  <c r="B180" i="53" s="1"/>
  <c r="B181" i="53" s="1"/>
  <c r="B182" i="53" s="1"/>
  <c r="B183" i="53" s="1"/>
  <c r="B184" i="53" s="1"/>
  <c r="B185" i="53" s="1"/>
  <c r="B186" i="53" s="1"/>
  <c r="B187" i="53" s="1"/>
  <c r="B188" i="53" s="1"/>
  <c r="B189" i="53" s="1"/>
  <c r="B190" i="53" s="1"/>
  <c r="B191" i="53" s="1"/>
  <c r="AA6" i="53"/>
  <c r="L6" i="53"/>
  <c r="Y18" i="53" l="1"/>
  <c r="Y19" i="53"/>
  <c r="Y32" i="53"/>
  <c r="Y33" i="53"/>
  <c r="Y40" i="53"/>
  <c r="Y41" i="53"/>
  <c r="Y48" i="53"/>
  <c r="Y49" i="53"/>
  <c r="Y56" i="53"/>
  <c r="Y57" i="53"/>
  <c r="Y64" i="53"/>
  <c r="Y65" i="53"/>
  <c r="Y72" i="53"/>
  <c r="Y73" i="53"/>
  <c r="Y80" i="53"/>
  <c r="Y81" i="53"/>
  <c r="Y88" i="53"/>
  <c r="Y89" i="53"/>
  <c r="Y96" i="53"/>
  <c r="Y97" i="53"/>
  <c r="Y104" i="53"/>
  <c r="Y105" i="53"/>
  <c r="Y163" i="53"/>
  <c r="Y164" i="53"/>
  <c r="Y171" i="53"/>
  <c r="Y172" i="53"/>
  <c r="Y179" i="53"/>
  <c r="Y180" i="53"/>
  <c r="Y187" i="53"/>
  <c r="Y188" i="53"/>
  <c r="Y189" i="53"/>
  <c r="Y190" i="53"/>
  <c r="Y20" i="53"/>
  <c r="Y36" i="53"/>
  <c r="Y44" i="53"/>
  <c r="Y52" i="53"/>
  <c r="Y60" i="53"/>
  <c r="Y68" i="53"/>
  <c r="Y76" i="53"/>
  <c r="Y84" i="53"/>
  <c r="Y92" i="53"/>
  <c r="Y100" i="53"/>
  <c r="Y108" i="53"/>
  <c r="Y155" i="53"/>
  <c r="Y156" i="53"/>
  <c r="Y158" i="53"/>
  <c r="Y167" i="53"/>
  <c r="Y168" i="53"/>
  <c r="Y175" i="53"/>
  <c r="Y176" i="53"/>
  <c r="Y183" i="53"/>
  <c r="Y184" i="53"/>
  <c r="Z192" i="54"/>
  <c r="Y192" i="54"/>
  <c r="Y31" i="53"/>
  <c r="Y29" i="53"/>
  <c r="Y17" i="53"/>
  <c r="Y22" i="53"/>
  <c r="Y23" i="53"/>
  <c r="M24" i="53"/>
  <c r="Z24" i="53" s="1"/>
  <c r="M25" i="53"/>
  <c r="Y27" i="53"/>
  <c r="Y9" i="53"/>
  <c r="M10" i="53"/>
  <c r="Z10" i="53" s="1"/>
  <c r="M11" i="53"/>
  <c r="Z11" i="53" s="1"/>
  <c r="M12" i="53"/>
  <c r="Y12" i="53" s="1"/>
  <c r="M13" i="53"/>
  <c r="Z13" i="53" s="1"/>
  <c r="M6" i="53"/>
  <c r="Z6" i="53" s="1"/>
  <c r="M14" i="53"/>
  <c r="Z14" i="53" s="1"/>
  <c r="M15" i="53"/>
  <c r="Z15" i="53" s="1"/>
  <c r="M16" i="53"/>
  <c r="Z16" i="53" s="1"/>
  <c r="AA192" i="53"/>
  <c r="Y7" i="53"/>
  <c r="Y8" i="53"/>
  <c r="Y21" i="53"/>
  <c r="Y26" i="53"/>
  <c r="Y30" i="53"/>
  <c r="Y24" i="53"/>
  <c r="Y28" i="53"/>
  <c r="Y111" i="53"/>
  <c r="Y115" i="53"/>
  <c r="Y119" i="53"/>
  <c r="Y123" i="53"/>
  <c r="Y127" i="53"/>
  <c r="Y131" i="53"/>
  <c r="Y135" i="53"/>
  <c r="Y139" i="53"/>
  <c r="Y143" i="53"/>
  <c r="Y147" i="53"/>
  <c r="Y151" i="53"/>
  <c r="Y109" i="53"/>
  <c r="Y113" i="53"/>
  <c r="Y117" i="53"/>
  <c r="Y121" i="53"/>
  <c r="Y125" i="53"/>
  <c r="Y129" i="53"/>
  <c r="Y133" i="53"/>
  <c r="Y137" i="53"/>
  <c r="Y141" i="53"/>
  <c r="Y145" i="53"/>
  <c r="Y149" i="53"/>
  <c r="Y153" i="53"/>
  <c r="Y157" i="53"/>
  <c r="Y161" i="53"/>
  <c r="Y191" i="53"/>
  <c r="J40" i="52"/>
  <c r="K40" i="52"/>
  <c r="J54" i="51"/>
  <c r="K54" i="51"/>
  <c r="K49" i="51"/>
  <c r="K53" i="51"/>
  <c r="J26" i="52"/>
  <c r="J24" i="52"/>
  <c r="J24" i="51"/>
  <c r="K15" i="52"/>
  <c r="J49" i="51"/>
  <c r="J53" i="51"/>
  <c r="J15" i="52"/>
  <c r="J6" i="52"/>
  <c r="J7" i="52"/>
  <c r="J8" i="52"/>
  <c r="J9" i="52"/>
  <c r="J11" i="52"/>
  <c r="J12" i="52"/>
  <c r="J13" i="52"/>
  <c r="K8" i="52"/>
  <c r="L8" i="52"/>
  <c r="K9" i="52"/>
  <c r="L9" i="52"/>
  <c r="M10" i="52"/>
  <c r="Y10" i="52" s="1"/>
  <c r="L10" i="52"/>
  <c r="K11" i="52"/>
  <c r="L11" i="52"/>
  <c r="K12" i="52"/>
  <c r="L12" i="52"/>
  <c r="K13" i="52"/>
  <c r="L13" i="52"/>
  <c r="AA191" i="52"/>
  <c r="M191" i="52"/>
  <c r="Z191" i="52" s="1"/>
  <c r="L191" i="52"/>
  <c r="AA190" i="52"/>
  <c r="M190" i="52"/>
  <c r="Z190" i="52" s="1"/>
  <c r="L190" i="52"/>
  <c r="AA189" i="52"/>
  <c r="M189" i="52"/>
  <c r="Z189" i="52" s="1"/>
  <c r="L189" i="52"/>
  <c r="AA188" i="52"/>
  <c r="M188" i="52"/>
  <c r="Z188" i="52" s="1"/>
  <c r="L188" i="52"/>
  <c r="AA187" i="52"/>
  <c r="M187" i="52"/>
  <c r="Z187" i="52" s="1"/>
  <c r="L187" i="52"/>
  <c r="AA186" i="52"/>
  <c r="M186" i="52"/>
  <c r="Y186" i="52" s="1"/>
  <c r="L186" i="52"/>
  <c r="AA185" i="52"/>
  <c r="M185" i="52"/>
  <c r="Z185" i="52" s="1"/>
  <c r="L185" i="52"/>
  <c r="AA184" i="52"/>
  <c r="Y184" i="52"/>
  <c r="M184" i="52"/>
  <c r="Z184" i="52" s="1"/>
  <c r="L184" i="52"/>
  <c r="AA183" i="52"/>
  <c r="Y183" i="52"/>
  <c r="M183" i="52"/>
  <c r="Z183" i="52" s="1"/>
  <c r="L183" i="52"/>
  <c r="AA182" i="52"/>
  <c r="M182" i="52"/>
  <c r="Z182" i="52" s="1"/>
  <c r="L182" i="52"/>
  <c r="AA181" i="52"/>
  <c r="M181" i="52"/>
  <c r="Z181" i="52" s="1"/>
  <c r="L181" i="52"/>
  <c r="AA180" i="52"/>
  <c r="Z180" i="52"/>
  <c r="Y180" i="52"/>
  <c r="M180" i="52"/>
  <c r="L180" i="52"/>
  <c r="AA179" i="52"/>
  <c r="Y179" i="52"/>
  <c r="M179" i="52"/>
  <c r="Z179" i="52" s="1"/>
  <c r="L179" i="52"/>
  <c r="AA178" i="52"/>
  <c r="Z178" i="52"/>
  <c r="M178" i="52"/>
  <c r="Y178" i="52" s="1"/>
  <c r="L178" i="52"/>
  <c r="AA177" i="52"/>
  <c r="M177" i="52"/>
  <c r="Z177" i="52" s="1"/>
  <c r="L177" i="52"/>
  <c r="AA176" i="52"/>
  <c r="Y176" i="52"/>
  <c r="M176" i="52"/>
  <c r="Z176" i="52" s="1"/>
  <c r="L176" i="52"/>
  <c r="AA175" i="52"/>
  <c r="Y175" i="52"/>
  <c r="M175" i="52"/>
  <c r="Z175" i="52" s="1"/>
  <c r="L175" i="52"/>
  <c r="AA174" i="52"/>
  <c r="M174" i="52"/>
  <c r="Z174" i="52" s="1"/>
  <c r="L174" i="52"/>
  <c r="AA173" i="52"/>
  <c r="M173" i="52"/>
  <c r="Z173" i="52" s="1"/>
  <c r="L173" i="52"/>
  <c r="AA172" i="52"/>
  <c r="Y172" i="52"/>
  <c r="M172" i="52"/>
  <c r="Z172" i="52" s="1"/>
  <c r="L172" i="52"/>
  <c r="AA171" i="52"/>
  <c r="Y171" i="52"/>
  <c r="M171" i="52"/>
  <c r="Z171" i="52" s="1"/>
  <c r="L171" i="52"/>
  <c r="AA170" i="52"/>
  <c r="Z170" i="52"/>
  <c r="M170" i="52"/>
  <c r="Y170" i="52" s="1"/>
  <c r="L170" i="52"/>
  <c r="AA169" i="52"/>
  <c r="M169" i="52"/>
  <c r="Z169" i="52" s="1"/>
  <c r="L169" i="52"/>
  <c r="AA168" i="52"/>
  <c r="M168" i="52"/>
  <c r="Z168" i="52" s="1"/>
  <c r="L168" i="52"/>
  <c r="AA167" i="52"/>
  <c r="M167" i="52"/>
  <c r="Z167" i="52" s="1"/>
  <c r="L167" i="52"/>
  <c r="AA166" i="52"/>
  <c r="M166" i="52"/>
  <c r="Z166" i="52" s="1"/>
  <c r="L166" i="52"/>
  <c r="AA165" i="52"/>
  <c r="M165" i="52"/>
  <c r="Z165" i="52" s="1"/>
  <c r="L165" i="52"/>
  <c r="AA164" i="52"/>
  <c r="M164" i="52"/>
  <c r="Z164" i="52" s="1"/>
  <c r="L164" i="52"/>
  <c r="AA163" i="52"/>
  <c r="M163" i="52"/>
  <c r="Z163" i="52" s="1"/>
  <c r="L163" i="52"/>
  <c r="AA162" i="52"/>
  <c r="M162" i="52"/>
  <c r="Y162" i="52" s="1"/>
  <c r="L162" i="52"/>
  <c r="AA161" i="52"/>
  <c r="M161" i="52"/>
  <c r="Z161" i="52" s="1"/>
  <c r="L161" i="52"/>
  <c r="AA160" i="52"/>
  <c r="Y160" i="52"/>
  <c r="M160" i="52"/>
  <c r="Z160" i="52" s="1"/>
  <c r="L160" i="52"/>
  <c r="AA159" i="52"/>
  <c r="Y159" i="52"/>
  <c r="M159" i="52"/>
  <c r="Z159" i="52" s="1"/>
  <c r="L159" i="52"/>
  <c r="AA158" i="52"/>
  <c r="M158" i="52"/>
  <c r="Z158" i="52" s="1"/>
  <c r="L158" i="52"/>
  <c r="AA157" i="52"/>
  <c r="M157" i="52"/>
  <c r="Z157" i="52" s="1"/>
  <c r="L157" i="52"/>
  <c r="AA156" i="52"/>
  <c r="Y156" i="52"/>
  <c r="M156" i="52"/>
  <c r="Z156" i="52" s="1"/>
  <c r="L156" i="52"/>
  <c r="AA155" i="52"/>
  <c r="Y155" i="52"/>
  <c r="M155" i="52"/>
  <c r="Z155" i="52" s="1"/>
  <c r="L155" i="52"/>
  <c r="AA154" i="52"/>
  <c r="Z154" i="52"/>
  <c r="M154" i="52"/>
  <c r="Y154" i="52" s="1"/>
  <c r="L154" i="52"/>
  <c r="AA153" i="52"/>
  <c r="M153" i="52"/>
  <c r="Z153" i="52" s="1"/>
  <c r="L153" i="52"/>
  <c r="AA152" i="52"/>
  <c r="M152" i="52"/>
  <c r="Z152" i="52" s="1"/>
  <c r="L152" i="52"/>
  <c r="AA151" i="52"/>
  <c r="M151" i="52"/>
  <c r="Z151" i="52" s="1"/>
  <c r="L151" i="52"/>
  <c r="AA150" i="52"/>
  <c r="M150" i="52"/>
  <c r="Z150" i="52" s="1"/>
  <c r="L150" i="52"/>
  <c r="AA149" i="52"/>
  <c r="M149" i="52"/>
  <c r="Z149" i="52" s="1"/>
  <c r="L149" i="52"/>
  <c r="AA148" i="52"/>
  <c r="M148" i="52"/>
  <c r="Z148" i="52" s="1"/>
  <c r="L148" i="52"/>
  <c r="AA147" i="52"/>
  <c r="M147" i="52"/>
  <c r="Z147" i="52" s="1"/>
  <c r="L147" i="52"/>
  <c r="AA146" i="52"/>
  <c r="M146" i="52"/>
  <c r="Y146" i="52" s="1"/>
  <c r="L146" i="52"/>
  <c r="AA145" i="52"/>
  <c r="M145" i="52"/>
  <c r="Z145" i="52" s="1"/>
  <c r="L145" i="52"/>
  <c r="AA144" i="52"/>
  <c r="Y144" i="52"/>
  <c r="M144" i="52"/>
  <c r="Z144" i="52" s="1"/>
  <c r="L144" i="52"/>
  <c r="AA143" i="52"/>
  <c r="Y143" i="52"/>
  <c r="M143" i="52"/>
  <c r="Z143" i="52" s="1"/>
  <c r="L143" i="52"/>
  <c r="AA142" i="52"/>
  <c r="M142" i="52"/>
  <c r="Z142" i="52" s="1"/>
  <c r="L142" i="52"/>
  <c r="AA141" i="52"/>
  <c r="M141" i="52"/>
  <c r="Z141" i="52" s="1"/>
  <c r="L141" i="52"/>
  <c r="AA140" i="52"/>
  <c r="Y140" i="52"/>
  <c r="M140" i="52"/>
  <c r="Z140" i="52" s="1"/>
  <c r="L140" i="52"/>
  <c r="AA139" i="52"/>
  <c r="Y139" i="52"/>
  <c r="M139" i="52"/>
  <c r="Z139" i="52" s="1"/>
  <c r="L139" i="52"/>
  <c r="AA138" i="52"/>
  <c r="Z138" i="52"/>
  <c r="M138" i="52"/>
  <c r="Y138" i="52" s="1"/>
  <c r="L138" i="52"/>
  <c r="AA137" i="52"/>
  <c r="M137" i="52"/>
  <c r="Z137" i="52" s="1"/>
  <c r="L137" i="52"/>
  <c r="AA136" i="52"/>
  <c r="M136" i="52"/>
  <c r="Z136" i="52" s="1"/>
  <c r="L136" i="52"/>
  <c r="AA135" i="52"/>
  <c r="M135" i="52"/>
  <c r="Z135" i="52" s="1"/>
  <c r="L135" i="52"/>
  <c r="AA134" i="52"/>
  <c r="M134" i="52"/>
  <c r="Z134" i="52" s="1"/>
  <c r="L134" i="52"/>
  <c r="AA133" i="52"/>
  <c r="M133" i="52"/>
  <c r="Z133" i="52" s="1"/>
  <c r="L133" i="52"/>
  <c r="AA132" i="52"/>
  <c r="M132" i="52"/>
  <c r="Z132" i="52" s="1"/>
  <c r="L132" i="52"/>
  <c r="AA131" i="52"/>
  <c r="M131" i="52"/>
  <c r="Z131" i="52" s="1"/>
  <c r="L131" i="52"/>
  <c r="AA130" i="52"/>
  <c r="M130" i="52"/>
  <c r="Y130" i="52" s="1"/>
  <c r="L130" i="52"/>
  <c r="AA129" i="52"/>
  <c r="M129" i="52"/>
  <c r="Z129" i="52" s="1"/>
  <c r="L129" i="52"/>
  <c r="AA128" i="52"/>
  <c r="Y128" i="52"/>
  <c r="M128" i="52"/>
  <c r="Z128" i="52" s="1"/>
  <c r="L128" i="52"/>
  <c r="AA127" i="52"/>
  <c r="Y127" i="52"/>
  <c r="M127" i="52"/>
  <c r="Z127" i="52" s="1"/>
  <c r="L127" i="52"/>
  <c r="AA126" i="52"/>
  <c r="M126" i="52"/>
  <c r="Z126" i="52" s="1"/>
  <c r="L126" i="52"/>
  <c r="AA125" i="52"/>
  <c r="M125" i="52"/>
  <c r="Z125" i="52" s="1"/>
  <c r="L125" i="52"/>
  <c r="AA124" i="52"/>
  <c r="Y124" i="52"/>
  <c r="M124" i="52"/>
  <c r="Z124" i="52" s="1"/>
  <c r="L124" i="52"/>
  <c r="AA123" i="52"/>
  <c r="Y123" i="52"/>
  <c r="M123" i="52"/>
  <c r="Z123" i="52" s="1"/>
  <c r="L123" i="52"/>
  <c r="AA122" i="52"/>
  <c r="Z122" i="52"/>
  <c r="M122" i="52"/>
  <c r="Y122" i="52" s="1"/>
  <c r="L122" i="52"/>
  <c r="AA121" i="52"/>
  <c r="M121" i="52"/>
  <c r="Z121" i="52" s="1"/>
  <c r="L121" i="52"/>
  <c r="AA120" i="52"/>
  <c r="M120" i="52"/>
  <c r="Z120" i="52" s="1"/>
  <c r="L120" i="52"/>
  <c r="AA119" i="52"/>
  <c r="M119" i="52"/>
  <c r="Z119" i="52" s="1"/>
  <c r="L119" i="52"/>
  <c r="AA118" i="52"/>
  <c r="M118" i="52"/>
  <c r="Z118" i="52" s="1"/>
  <c r="L118" i="52"/>
  <c r="AA117" i="52"/>
  <c r="M117" i="52"/>
  <c r="Z117" i="52" s="1"/>
  <c r="L117" i="52"/>
  <c r="AA116" i="52"/>
  <c r="M116" i="52"/>
  <c r="Z116" i="52" s="1"/>
  <c r="L116" i="52"/>
  <c r="AA115" i="52"/>
  <c r="M115" i="52"/>
  <c r="Z115" i="52" s="1"/>
  <c r="L115" i="52"/>
  <c r="AA114" i="52"/>
  <c r="M114" i="52"/>
  <c r="Y114" i="52" s="1"/>
  <c r="L114" i="52"/>
  <c r="AA113" i="52"/>
  <c r="M113" i="52"/>
  <c r="Z113" i="52" s="1"/>
  <c r="L113" i="52"/>
  <c r="AA112" i="52"/>
  <c r="Y112" i="52"/>
  <c r="M112" i="52"/>
  <c r="Z112" i="52" s="1"/>
  <c r="L112" i="52"/>
  <c r="AA111" i="52"/>
  <c r="Y111" i="52"/>
  <c r="M111" i="52"/>
  <c r="Z111" i="52" s="1"/>
  <c r="L111" i="52"/>
  <c r="AA110" i="52"/>
  <c r="Y110" i="52"/>
  <c r="M110" i="52"/>
  <c r="Z110" i="52" s="1"/>
  <c r="L110" i="52"/>
  <c r="AA109" i="52"/>
  <c r="Y109" i="52"/>
  <c r="M109" i="52"/>
  <c r="Z109" i="52" s="1"/>
  <c r="L109" i="52"/>
  <c r="AA108" i="52"/>
  <c r="M108" i="52"/>
  <c r="Z108" i="52" s="1"/>
  <c r="L108" i="52"/>
  <c r="AA107" i="52"/>
  <c r="M107" i="52"/>
  <c r="Z107" i="52" s="1"/>
  <c r="L107" i="52"/>
  <c r="AA106" i="52"/>
  <c r="M106" i="52"/>
  <c r="Z106" i="52" s="1"/>
  <c r="L106" i="52"/>
  <c r="AA105" i="52"/>
  <c r="M105" i="52"/>
  <c r="Z105" i="52" s="1"/>
  <c r="L105" i="52"/>
  <c r="AA104" i="52"/>
  <c r="Y104" i="52"/>
  <c r="M104" i="52"/>
  <c r="Z104" i="52" s="1"/>
  <c r="L104" i="52"/>
  <c r="AA103" i="52"/>
  <c r="Y103" i="52"/>
  <c r="M103" i="52"/>
  <c r="Z103" i="52" s="1"/>
  <c r="L103" i="52"/>
  <c r="AA102" i="52"/>
  <c r="Z102" i="52"/>
  <c r="M102" i="52"/>
  <c r="Y102" i="52" s="1"/>
  <c r="L102" i="52"/>
  <c r="AA101" i="52"/>
  <c r="M101" i="52"/>
  <c r="Z101" i="52" s="1"/>
  <c r="L101" i="52"/>
  <c r="AA100" i="52"/>
  <c r="M100" i="52"/>
  <c r="Z100" i="52" s="1"/>
  <c r="L100" i="52"/>
  <c r="AA99" i="52"/>
  <c r="M99" i="52"/>
  <c r="Z99" i="52" s="1"/>
  <c r="L99" i="52"/>
  <c r="AA98" i="52"/>
  <c r="M98" i="52"/>
  <c r="Z98" i="52" s="1"/>
  <c r="L98" i="52"/>
  <c r="AA97" i="52"/>
  <c r="M97" i="52"/>
  <c r="Z97" i="52" s="1"/>
  <c r="L97" i="52"/>
  <c r="AA96" i="52"/>
  <c r="M96" i="52"/>
  <c r="Z96" i="52" s="1"/>
  <c r="L96" i="52"/>
  <c r="AA95" i="52"/>
  <c r="M95" i="52"/>
  <c r="Z95" i="52" s="1"/>
  <c r="L95" i="52"/>
  <c r="AA94" i="52"/>
  <c r="M94" i="52"/>
  <c r="Y94" i="52" s="1"/>
  <c r="L94" i="52"/>
  <c r="AA93" i="52"/>
  <c r="M93" i="52"/>
  <c r="Z93" i="52" s="1"/>
  <c r="L93" i="52"/>
  <c r="AA92" i="52"/>
  <c r="Y92" i="52"/>
  <c r="M92" i="52"/>
  <c r="Z92" i="52" s="1"/>
  <c r="L92" i="52"/>
  <c r="AA91" i="52"/>
  <c r="Y91" i="52"/>
  <c r="M91" i="52"/>
  <c r="Z91" i="52" s="1"/>
  <c r="L91" i="52"/>
  <c r="AA90" i="52"/>
  <c r="M90" i="52"/>
  <c r="Z90" i="52" s="1"/>
  <c r="L90" i="52"/>
  <c r="AA89" i="52"/>
  <c r="M89" i="52"/>
  <c r="Z89" i="52" s="1"/>
  <c r="L89" i="52"/>
  <c r="AA88" i="52"/>
  <c r="Y88" i="52"/>
  <c r="M88" i="52"/>
  <c r="Z88" i="52" s="1"/>
  <c r="L88" i="52"/>
  <c r="AA87" i="52"/>
  <c r="Y87" i="52"/>
  <c r="M87" i="52"/>
  <c r="Z87" i="52" s="1"/>
  <c r="L87" i="52"/>
  <c r="AA86" i="52"/>
  <c r="Z86" i="52"/>
  <c r="M86" i="52"/>
  <c r="Y86" i="52" s="1"/>
  <c r="L86" i="52"/>
  <c r="AA85" i="52"/>
  <c r="M85" i="52"/>
  <c r="Z85" i="52" s="1"/>
  <c r="L85" i="52"/>
  <c r="AA84" i="52"/>
  <c r="M84" i="52"/>
  <c r="Z84" i="52" s="1"/>
  <c r="L84" i="52"/>
  <c r="AA83" i="52"/>
  <c r="M83" i="52"/>
  <c r="Z83" i="52" s="1"/>
  <c r="L83" i="52"/>
  <c r="AA82" i="52"/>
  <c r="M82" i="52"/>
  <c r="Z82" i="52" s="1"/>
  <c r="L82" i="52"/>
  <c r="AA81" i="52"/>
  <c r="M81" i="52"/>
  <c r="Z81" i="52" s="1"/>
  <c r="L81" i="52"/>
  <c r="AA80" i="52"/>
  <c r="M80" i="52"/>
  <c r="Z80" i="52" s="1"/>
  <c r="L80" i="52"/>
  <c r="AA79" i="52"/>
  <c r="M79" i="52"/>
  <c r="Z79" i="52" s="1"/>
  <c r="L79" i="52"/>
  <c r="AA78" i="52"/>
  <c r="M78" i="52"/>
  <c r="Y78" i="52" s="1"/>
  <c r="L78" i="52"/>
  <c r="AA77" i="52"/>
  <c r="M77" i="52"/>
  <c r="Z77" i="52" s="1"/>
  <c r="L77" i="52"/>
  <c r="AA76" i="52"/>
  <c r="Y76" i="52"/>
  <c r="M76" i="52"/>
  <c r="Z76" i="52" s="1"/>
  <c r="L76" i="52"/>
  <c r="AA75" i="52"/>
  <c r="Y75" i="52"/>
  <c r="M75" i="52"/>
  <c r="Z75" i="52" s="1"/>
  <c r="L75" i="52"/>
  <c r="AA74" i="52"/>
  <c r="M74" i="52"/>
  <c r="Z74" i="52" s="1"/>
  <c r="L74" i="52"/>
  <c r="AA73" i="52"/>
  <c r="M73" i="52"/>
  <c r="Z73" i="52" s="1"/>
  <c r="L73" i="52"/>
  <c r="AA72" i="52"/>
  <c r="Y72" i="52"/>
  <c r="M72" i="52"/>
  <c r="Z72" i="52" s="1"/>
  <c r="L72" i="52"/>
  <c r="AA71" i="52"/>
  <c r="Y71" i="52"/>
  <c r="M71" i="52"/>
  <c r="Z71" i="52" s="1"/>
  <c r="L71" i="52"/>
  <c r="AA70" i="52"/>
  <c r="Z70" i="52"/>
  <c r="M70" i="52"/>
  <c r="Y70" i="52" s="1"/>
  <c r="L70" i="52"/>
  <c r="AA69" i="52"/>
  <c r="M69" i="52"/>
  <c r="Z69" i="52" s="1"/>
  <c r="L69" i="52"/>
  <c r="AA68" i="52"/>
  <c r="M68" i="52"/>
  <c r="Z68" i="52" s="1"/>
  <c r="L68" i="52"/>
  <c r="AA67" i="52"/>
  <c r="M67" i="52"/>
  <c r="Z67" i="52" s="1"/>
  <c r="L67" i="52"/>
  <c r="AA66" i="52"/>
  <c r="M66" i="52"/>
  <c r="Z66" i="52" s="1"/>
  <c r="L66" i="52"/>
  <c r="AA65" i="52"/>
  <c r="M65" i="52"/>
  <c r="Z65" i="52" s="1"/>
  <c r="L65" i="52"/>
  <c r="AA64" i="52"/>
  <c r="M64" i="52"/>
  <c r="Z64" i="52" s="1"/>
  <c r="L64" i="52"/>
  <c r="AA63" i="52"/>
  <c r="M63" i="52"/>
  <c r="Z63" i="52" s="1"/>
  <c r="L63" i="52"/>
  <c r="AA62" i="52"/>
  <c r="M62" i="52"/>
  <c r="Y62" i="52" s="1"/>
  <c r="L62" i="52"/>
  <c r="AA61" i="52"/>
  <c r="M61" i="52"/>
  <c r="Z61" i="52" s="1"/>
  <c r="L61" i="52"/>
  <c r="AA60" i="52"/>
  <c r="Y60" i="52"/>
  <c r="M60" i="52"/>
  <c r="Z60" i="52" s="1"/>
  <c r="L60" i="52"/>
  <c r="AA59" i="52"/>
  <c r="Y59" i="52"/>
  <c r="M59" i="52"/>
  <c r="Z59" i="52" s="1"/>
  <c r="L59" i="52"/>
  <c r="AA58" i="52"/>
  <c r="M58" i="52"/>
  <c r="Z58" i="52" s="1"/>
  <c r="L58" i="52"/>
  <c r="AA57" i="52"/>
  <c r="M57" i="52"/>
  <c r="Z57" i="52" s="1"/>
  <c r="L57" i="52"/>
  <c r="AA56" i="52"/>
  <c r="Y56" i="52"/>
  <c r="M56" i="52"/>
  <c r="Z56" i="52" s="1"/>
  <c r="L56" i="52"/>
  <c r="AA55" i="52"/>
  <c r="L55" i="52"/>
  <c r="K55" i="52"/>
  <c r="J55" i="52"/>
  <c r="AA54" i="52"/>
  <c r="Y54" i="52"/>
  <c r="M54" i="52"/>
  <c r="Z54" i="52" s="1"/>
  <c r="L54" i="52"/>
  <c r="AA53" i="52"/>
  <c r="Z53" i="52"/>
  <c r="M53" i="52"/>
  <c r="Y53" i="52" s="1"/>
  <c r="L53" i="52"/>
  <c r="AA52" i="52"/>
  <c r="L52" i="52"/>
  <c r="K52" i="52"/>
  <c r="J52" i="52"/>
  <c r="AA51" i="52"/>
  <c r="L51" i="52"/>
  <c r="K51" i="52"/>
  <c r="J51" i="52"/>
  <c r="AA50" i="52"/>
  <c r="L50" i="52"/>
  <c r="K50" i="52"/>
  <c r="J50" i="52"/>
  <c r="AA49" i="52"/>
  <c r="M49" i="52"/>
  <c r="Z49" i="52" s="1"/>
  <c r="L49" i="52"/>
  <c r="AA48" i="52"/>
  <c r="L48" i="52"/>
  <c r="K48" i="52"/>
  <c r="J48" i="52"/>
  <c r="AA47" i="52"/>
  <c r="L47" i="52"/>
  <c r="K47" i="52"/>
  <c r="J47" i="52"/>
  <c r="AA46" i="52"/>
  <c r="L46" i="52"/>
  <c r="K46" i="52"/>
  <c r="J46" i="52"/>
  <c r="AA45" i="52"/>
  <c r="L45" i="52"/>
  <c r="K45" i="52"/>
  <c r="J45" i="52"/>
  <c r="AA44" i="52"/>
  <c r="L44" i="52"/>
  <c r="K44" i="52"/>
  <c r="J44" i="52"/>
  <c r="AA43" i="52"/>
  <c r="Z43" i="52"/>
  <c r="Y43" i="52"/>
  <c r="M43" i="52"/>
  <c r="L43" i="52"/>
  <c r="AA42" i="52"/>
  <c r="L42" i="52"/>
  <c r="K42" i="52"/>
  <c r="J42" i="52"/>
  <c r="M42" i="52" s="1"/>
  <c r="AA41" i="52"/>
  <c r="L41" i="52"/>
  <c r="K41" i="52"/>
  <c r="J41" i="52"/>
  <c r="M41" i="52" s="1"/>
  <c r="AA40" i="52"/>
  <c r="L40" i="52"/>
  <c r="M40" i="52"/>
  <c r="AA39" i="52"/>
  <c r="L39" i="52"/>
  <c r="K39" i="52"/>
  <c r="J39" i="52"/>
  <c r="AA38" i="52"/>
  <c r="L38" i="52"/>
  <c r="M38" i="52"/>
  <c r="AA37" i="52"/>
  <c r="L37" i="52"/>
  <c r="K37" i="52"/>
  <c r="J37" i="52"/>
  <c r="AA36" i="52"/>
  <c r="L36" i="52"/>
  <c r="M36" i="52"/>
  <c r="AA35" i="52"/>
  <c r="L35" i="52"/>
  <c r="AA34" i="52"/>
  <c r="L34" i="52"/>
  <c r="AA33" i="52"/>
  <c r="L33" i="52"/>
  <c r="K33" i="52"/>
  <c r="J33" i="52"/>
  <c r="AA32" i="52"/>
  <c r="L32" i="52"/>
  <c r="K32" i="52"/>
  <c r="J32" i="52"/>
  <c r="AA31" i="52"/>
  <c r="L31" i="52"/>
  <c r="K31" i="52"/>
  <c r="J31" i="52"/>
  <c r="AA30" i="52"/>
  <c r="L30" i="52"/>
  <c r="K30" i="52"/>
  <c r="J30" i="52"/>
  <c r="AA29" i="52"/>
  <c r="L29" i="52"/>
  <c r="K29" i="52"/>
  <c r="J29" i="52"/>
  <c r="AA28" i="52"/>
  <c r="L28" i="52"/>
  <c r="M28" i="52"/>
  <c r="AA27" i="52"/>
  <c r="L27" i="52"/>
  <c r="K27" i="52"/>
  <c r="M27" i="52" s="1"/>
  <c r="Z27" i="52" s="1"/>
  <c r="J27" i="52"/>
  <c r="AA26" i="52"/>
  <c r="L26" i="52"/>
  <c r="K26" i="52"/>
  <c r="M26" i="52" s="1"/>
  <c r="Z26" i="52" s="1"/>
  <c r="AA25" i="52"/>
  <c r="L25" i="52"/>
  <c r="K25" i="52"/>
  <c r="J25" i="52"/>
  <c r="AA24" i="52"/>
  <c r="L24" i="52"/>
  <c r="K24" i="52"/>
  <c r="M24" i="52" s="1"/>
  <c r="AA23" i="52"/>
  <c r="L23" i="52"/>
  <c r="K23" i="52"/>
  <c r="AA22" i="52"/>
  <c r="L22" i="52"/>
  <c r="AA21" i="52"/>
  <c r="L21" i="52"/>
  <c r="K21" i="52"/>
  <c r="J21" i="52"/>
  <c r="AA20" i="52"/>
  <c r="L20" i="52"/>
  <c r="K20" i="52"/>
  <c r="J20" i="52"/>
  <c r="AA19" i="52"/>
  <c r="L19" i="52"/>
  <c r="K19" i="52"/>
  <c r="J19" i="52"/>
  <c r="AA18" i="52"/>
  <c r="L18" i="52"/>
  <c r="K18" i="52"/>
  <c r="J18" i="52"/>
  <c r="AA17" i="52"/>
  <c r="L17" i="52"/>
  <c r="AA16" i="52"/>
  <c r="L16" i="52"/>
  <c r="K16" i="52"/>
  <c r="J16" i="52"/>
  <c r="AA15" i="52"/>
  <c r="M15" i="52"/>
  <c r="Y15" i="52" s="1"/>
  <c r="L15" i="52"/>
  <c r="AA14" i="52"/>
  <c r="L14" i="52"/>
  <c r="K14" i="52"/>
  <c r="J14" i="52"/>
  <c r="AA13" i="52"/>
  <c r="Q13" i="52"/>
  <c r="U13" i="52" s="1"/>
  <c r="S15" i="52" s="1"/>
  <c r="AA12" i="52"/>
  <c r="AA11" i="52"/>
  <c r="AA10" i="52"/>
  <c r="AA9" i="52"/>
  <c r="AA8" i="52"/>
  <c r="AA7" i="52"/>
  <c r="L7" i="52"/>
  <c r="K7" i="52"/>
  <c r="B7" i="52"/>
  <c r="B8" i="52" s="1"/>
  <c r="B9" i="52" s="1"/>
  <c r="B10" i="52" s="1"/>
  <c r="B11" i="52" s="1"/>
  <c r="B12" i="52" s="1"/>
  <c r="B13" i="52" s="1"/>
  <c r="B14" i="52" s="1"/>
  <c r="B15" i="52" s="1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37" i="52" s="1"/>
  <c r="B38" i="52" s="1"/>
  <c r="B39" i="52" s="1"/>
  <c r="B40" i="52" s="1"/>
  <c r="B41" i="52" s="1"/>
  <c r="B42" i="52" s="1"/>
  <c r="B43" i="52" s="1"/>
  <c r="B44" i="52" s="1"/>
  <c r="B45" i="52" s="1"/>
  <c r="B46" i="52" s="1"/>
  <c r="B47" i="52" s="1"/>
  <c r="B48" i="52" s="1"/>
  <c r="B49" i="52" s="1"/>
  <c r="B50" i="52" s="1"/>
  <c r="B51" i="52" s="1"/>
  <c r="B52" i="52" s="1"/>
  <c r="B53" i="52" s="1"/>
  <c r="B54" i="52" s="1"/>
  <c r="B55" i="52" s="1"/>
  <c r="B56" i="52" s="1"/>
  <c r="B57" i="52" s="1"/>
  <c r="B58" i="52" s="1"/>
  <c r="B59" i="52" s="1"/>
  <c r="B60" i="52" s="1"/>
  <c r="B61" i="52" s="1"/>
  <c r="B62" i="52" s="1"/>
  <c r="B63" i="52" s="1"/>
  <c r="B64" i="52" s="1"/>
  <c r="B65" i="52" s="1"/>
  <c r="B66" i="52" s="1"/>
  <c r="B67" i="52" s="1"/>
  <c r="B68" i="52" s="1"/>
  <c r="B69" i="52" s="1"/>
  <c r="B70" i="52" s="1"/>
  <c r="B71" i="52" s="1"/>
  <c r="B72" i="52" s="1"/>
  <c r="B73" i="52" s="1"/>
  <c r="B74" i="52" s="1"/>
  <c r="B75" i="52" s="1"/>
  <c r="B76" i="52" s="1"/>
  <c r="B77" i="52" s="1"/>
  <c r="B78" i="52" s="1"/>
  <c r="B79" i="52" s="1"/>
  <c r="B80" i="52" s="1"/>
  <c r="B81" i="52" s="1"/>
  <c r="B82" i="52" s="1"/>
  <c r="B83" i="52" s="1"/>
  <c r="B84" i="52" s="1"/>
  <c r="B85" i="52" s="1"/>
  <c r="B86" i="52" s="1"/>
  <c r="B87" i="52" s="1"/>
  <c r="B88" i="52" s="1"/>
  <c r="B89" i="52" s="1"/>
  <c r="B90" i="52" s="1"/>
  <c r="B91" i="52" s="1"/>
  <c r="B92" i="52" s="1"/>
  <c r="B93" i="52" s="1"/>
  <c r="B94" i="52" s="1"/>
  <c r="B95" i="52" s="1"/>
  <c r="B96" i="52" s="1"/>
  <c r="B97" i="52" s="1"/>
  <c r="B98" i="52" s="1"/>
  <c r="B99" i="52" s="1"/>
  <c r="B100" i="52" s="1"/>
  <c r="B101" i="52" s="1"/>
  <c r="B102" i="52" s="1"/>
  <c r="B103" i="52" s="1"/>
  <c r="B104" i="52" s="1"/>
  <c r="B105" i="52" s="1"/>
  <c r="B106" i="52" s="1"/>
  <c r="B107" i="52" s="1"/>
  <c r="B108" i="52" s="1"/>
  <c r="B109" i="52" s="1"/>
  <c r="B110" i="52" s="1"/>
  <c r="B111" i="52" s="1"/>
  <c r="B112" i="52" s="1"/>
  <c r="B113" i="52" s="1"/>
  <c r="B114" i="52" s="1"/>
  <c r="B115" i="52" s="1"/>
  <c r="B116" i="52" s="1"/>
  <c r="B117" i="52" s="1"/>
  <c r="B118" i="52" s="1"/>
  <c r="B119" i="52" s="1"/>
  <c r="B120" i="52" s="1"/>
  <c r="B121" i="52" s="1"/>
  <c r="B122" i="52" s="1"/>
  <c r="B123" i="52" s="1"/>
  <c r="B124" i="52" s="1"/>
  <c r="B125" i="52" s="1"/>
  <c r="B126" i="52" s="1"/>
  <c r="B127" i="52" s="1"/>
  <c r="B128" i="52" s="1"/>
  <c r="B129" i="52" s="1"/>
  <c r="B130" i="52" s="1"/>
  <c r="B131" i="52" s="1"/>
  <c r="B132" i="52" s="1"/>
  <c r="B133" i="52" s="1"/>
  <c r="B134" i="52" s="1"/>
  <c r="B135" i="52" s="1"/>
  <c r="B136" i="52" s="1"/>
  <c r="B137" i="52" s="1"/>
  <c r="B138" i="52" s="1"/>
  <c r="B139" i="52" s="1"/>
  <c r="B140" i="52" s="1"/>
  <c r="B141" i="52" s="1"/>
  <c r="B142" i="52" s="1"/>
  <c r="B143" i="52" s="1"/>
  <c r="B144" i="52" s="1"/>
  <c r="B145" i="52" s="1"/>
  <c r="B146" i="52" s="1"/>
  <c r="B147" i="52" s="1"/>
  <c r="B148" i="52" s="1"/>
  <c r="B149" i="52" s="1"/>
  <c r="B150" i="52" s="1"/>
  <c r="B151" i="52" s="1"/>
  <c r="B152" i="52" s="1"/>
  <c r="B153" i="52" s="1"/>
  <c r="B154" i="52" s="1"/>
  <c r="B155" i="52" s="1"/>
  <c r="B156" i="52" s="1"/>
  <c r="B157" i="52" s="1"/>
  <c r="B158" i="52" s="1"/>
  <c r="B159" i="52" s="1"/>
  <c r="B160" i="52" s="1"/>
  <c r="B161" i="52" s="1"/>
  <c r="B162" i="52" s="1"/>
  <c r="B163" i="52" s="1"/>
  <c r="B164" i="52" s="1"/>
  <c r="B165" i="52" s="1"/>
  <c r="B166" i="52" s="1"/>
  <c r="B167" i="52" s="1"/>
  <c r="B168" i="52" s="1"/>
  <c r="B169" i="52" s="1"/>
  <c r="B170" i="52" s="1"/>
  <c r="B171" i="52" s="1"/>
  <c r="B172" i="52" s="1"/>
  <c r="B173" i="52" s="1"/>
  <c r="B174" i="52" s="1"/>
  <c r="B175" i="52" s="1"/>
  <c r="B176" i="52" s="1"/>
  <c r="B177" i="52" s="1"/>
  <c r="B178" i="52" s="1"/>
  <c r="B179" i="52" s="1"/>
  <c r="B180" i="52" s="1"/>
  <c r="B181" i="52" s="1"/>
  <c r="B182" i="52" s="1"/>
  <c r="B183" i="52" s="1"/>
  <c r="B184" i="52" s="1"/>
  <c r="B185" i="52" s="1"/>
  <c r="B186" i="52" s="1"/>
  <c r="B187" i="52" s="1"/>
  <c r="B188" i="52" s="1"/>
  <c r="B189" i="52" s="1"/>
  <c r="B190" i="52" s="1"/>
  <c r="B191" i="52" s="1"/>
  <c r="AA6" i="52"/>
  <c r="L6" i="52"/>
  <c r="K6" i="52"/>
  <c r="Y67" i="52" l="1"/>
  <c r="Y68" i="52"/>
  <c r="Z78" i="52"/>
  <c r="Y79" i="52"/>
  <c r="Y80" i="52"/>
  <c r="Y99" i="52"/>
  <c r="Y100" i="52"/>
  <c r="Y119" i="52"/>
  <c r="Y120" i="52"/>
  <c r="Z130" i="52"/>
  <c r="Y131" i="52"/>
  <c r="Y132" i="52"/>
  <c r="Y151" i="52"/>
  <c r="Y152" i="52"/>
  <c r="Z162" i="52"/>
  <c r="Y163" i="52"/>
  <c r="Y164" i="52"/>
  <c r="Z186" i="52"/>
  <c r="Y187" i="52"/>
  <c r="Y188" i="52"/>
  <c r="Y189" i="52"/>
  <c r="Y190" i="52"/>
  <c r="Y191" i="52"/>
  <c r="Z12" i="53"/>
  <c r="M8" i="52"/>
  <c r="Z8" i="52" s="1"/>
  <c r="M31" i="52"/>
  <c r="Z62" i="52"/>
  <c r="Y63" i="52"/>
  <c r="Y64" i="52"/>
  <c r="Y83" i="52"/>
  <c r="Y84" i="52"/>
  <c r="Z94" i="52"/>
  <c r="Y95" i="52"/>
  <c r="Y96" i="52"/>
  <c r="Z114" i="52"/>
  <c r="Y115" i="52"/>
  <c r="Y116" i="52"/>
  <c r="Y135" i="52"/>
  <c r="Y136" i="52"/>
  <c r="Z146" i="52"/>
  <c r="Y147" i="52"/>
  <c r="Y148" i="52"/>
  <c r="Y167" i="52"/>
  <c r="Y168" i="52"/>
  <c r="Y11" i="53"/>
  <c r="Y14" i="53"/>
  <c r="Y15" i="53"/>
  <c r="M192" i="53"/>
  <c r="Y10" i="53"/>
  <c r="Y6" i="53"/>
  <c r="Z25" i="53"/>
  <c r="Y25" i="53"/>
  <c r="Y16" i="53"/>
  <c r="Y13" i="53"/>
  <c r="Z192" i="53"/>
  <c r="S13" i="53" s="1"/>
  <c r="M44" i="52"/>
  <c r="M45" i="52"/>
  <c r="M46" i="52"/>
  <c r="M47" i="52"/>
  <c r="Y47" i="52" s="1"/>
  <c r="M48" i="52"/>
  <c r="M50" i="52"/>
  <c r="M51" i="52"/>
  <c r="M52" i="52"/>
  <c r="Z52" i="52" s="1"/>
  <c r="Y57" i="52"/>
  <c r="Y58" i="52"/>
  <c r="Y65" i="52"/>
  <c r="Y66" i="52"/>
  <c r="Y73" i="52"/>
  <c r="Y74" i="52"/>
  <c r="Y81" i="52"/>
  <c r="Y82" i="52"/>
  <c r="Y89" i="52"/>
  <c r="Y90" i="52"/>
  <c r="Y97" i="52"/>
  <c r="Y98" i="52"/>
  <c r="Y105" i="52"/>
  <c r="Y106" i="52"/>
  <c r="Y108" i="52"/>
  <c r="Y117" i="52"/>
  <c r="Y118" i="52"/>
  <c r="Y125" i="52"/>
  <c r="Y126" i="52"/>
  <c r="Y133" i="52"/>
  <c r="Y134" i="52"/>
  <c r="Y141" i="52"/>
  <c r="Y142" i="52"/>
  <c r="Y149" i="52"/>
  <c r="Y150" i="52"/>
  <c r="Y157" i="52"/>
  <c r="Y158" i="52"/>
  <c r="Y165" i="52"/>
  <c r="Y166" i="52"/>
  <c r="Y173" i="52"/>
  <c r="Y174" i="52"/>
  <c r="Y181" i="52"/>
  <c r="Y182" i="52"/>
  <c r="Y49" i="52"/>
  <c r="Y61" i="52"/>
  <c r="Y69" i="52"/>
  <c r="Y77" i="52"/>
  <c r="Y85" i="52"/>
  <c r="Y93" i="52"/>
  <c r="Y101" i="52"/>
  <c r="Y113" i="52"/>
  <c r="Y121" i="52"/>
  <c r="Y129" i="52"/>
  <c r="Y137" i="52"/>
  <c r="Y145" i="52"/>
  <c r="Y153" i="52"/>
  <c r="Y161" i="52"/>
  <c r="Y169" i="52"/>
  <c r="Y177" i="52"/>
  <c r="Y185" i="52"/>
  <c r="M39" i="52"/>
  <c r="M35" i="52"/>
  <c r="Y35" i="52" s="1"/>
  <c r="M34" i="52"/>
  <c r="Z34" i="52" s="1"/>
  <c r="M33" i="52"/>
  <c r="Z33" i="52" s="1"/>
  <c r="M32" i="52"/>
  <c r="M30" i="52"/>
  <c r="Z30" i="52" s="1"/>
  <c r="M29" i="52"/>
  <c r="Z29" i="52" s="1"/>
  <c r="M25" i="52"/>
  <c r="M11" i="52"/>
  <c r="Y11" i="52" s="1"/>
  <c r="M6" i="52"/>
  <c r="Z6" i="52" s="1"/>
  <c r="M7" i="52"/>
  <c r="Y7" i="52" s="1"/>
  <c r="Z15" i="52"/>
  <c r="Z24" i="52"/>
  <c r="Y24" i="52"/>
  <c r="Z38" i="52"/>
  <c r="Y38" i="52"/>
  <c r="M18" i="52"/>
  <c r="Y18" i="52" s="1"/>
  <c r="M21" i="52"/>
  <c r="Y21" i="52" s="1"/>
  <c r="M23" i="52"/>
  <c r="Z23" i="52" s="1"/>
  <c r="M17" i="52"/>
  <c r="Y17" i="52" s="1"/>
  <c r="M19" i="52"/>
  <c r="Y19" i="52" s="1"/>
  <c r="M20" i="52"/>
  <c r="Y20" i="52" s="1"/>
  <c r="M22" i="52"/>
  <c r="Y22" i="52" s="1"/>
  <c r="M37" i="52"/>
  <c r="Y37" i="52" s="1"/>
  <c r="M55" i="52"/>
  <c r="Z55" i="52" s="1"/>
  <c r="M16" i="52"/>
  <c r="Z16" i="52" s="1"/>
  <c r="M12" i="52"/>
  <c r="Z12" i="52" s="1"/>
  <c r="M14" i="52"/>
  <c r="Y14" i="52" s="1"/>
  <c r="M9" i="52"/>
  <c r="Z9" i="52" s="1"/>
  <c r="M13" i="52"/>
  <c r="Y13" i="52" s="1"/>
  <c r="Z25" i="52"/>
  <c r="Y25" i="52"/>
  <c r="Y30" i="52"/>
  <c r="Y31" i="52"/>
  <c r="Z31" i="52"/>
  <c r="Y32" i="52"/>
  <c r="Z32" i="52"/>
  <c r="Y33" i="52"/>
  <c r="Y36" i="52"/>
  <c r="Z36" i="52"/>
  <c r="Z39" i="52"/>
  <c r="Y39" i="52"/>
  <c r="Z40" i="52"/>
  <c r="Y40" i="52"/>
  <c r="Z41" i="52"/>
  <c r="Y41" i="52"/>
  <c r="Z42" i="52"/>
  <c r="Y42" i="52"/>
  <c r="Z19" i="52"/>
  <c r="Y28" i="52"/>
  <c r="Z28" i="52"/>
  <c r="Y44" i="52"/>
  <c r="Z44" i="52"/>
  <c r="Y45" i="52"/>
  <c r="Z45" i="52"/>
  <c r="Y46" i="52"/>
  <c r="Z46" i="52"/>
  <c r="Y48" i="52"/>
  <c r="Z48" i="52"/>
  <c r="Z50" i="52"/>
  <c r="Y50" i="52"/>
  <c r="Z51" i="52"/>
  <c r="Y51" i="52"/>
  <c r="Y26" i="52"/>
  <c r="Y27" i="52"/>
  <c r="Z7" i="52"/>
  <c r="Z10" i="52"/>
  <c r="Z11" i="52"/>
  <c r="Y107" i="52"/>
  <c r="Y8" i="52"/>
  <c r="AA192" i="52"/>
  <c r="K55" i="51"/>
  <c r="J55" i="51"/>
  <c r="J51" i="51"/>
  <c r="K51" i="51"/>
  <c r="J52" i="51"/>
  <c r="K52" i="51"/>
  <c r="K50" i="51"/>
  <c r="J50" i="51"/>
  <c r="J45" i="51"/>
  <c r="K45" i="51"/>
  <c r="J46" i="51"/>
  <c r="K46" i="51"/>
  <c r="J47" i="51"/>
  <c r="K47" i="51"/>
  <c r="J48" i="51"/>
  <c r="K48" i="51"/>
  <c r="K44" i="51"/>
  <c r="J44" i="51"/>
  <c r="K41" i="51"/>
  <c r="K42" i="51"/>
  <c r="J40" i="51"/>
  <c r="J41" i="51"/>
  <c r="J42" i="51"/>
  <c r="J39" i="51"/>
  <c r="J37" i="51"/>
  <c r="J30" i="51"/>
  <c r="J31" i="51"/>
  <c r="J32" i="51"/>
  <c r="J33" i="51"/>
  <c r="J34" i="51"/>
  <c r="J35" i="51"/>
  <c r="J29" i="51"/>
  <c r="J27" i="51"/>
  <c r="J25" i="51"/>
  <c r="J22" i="51"/>
  <c r="J23" i="51"/>
  <c r="K40" i="51"/>
  <c r="K39" i="51"/>
  <c r="K37" i="51"/>
  <c r="K35" i="51"/>
  <c r="K34" i="51"/>
  <c r="K33" i="51"/>
  <c r="K32" i="51"/>
  <c r="K31" i="51"/>
  <c r="K30" i="51"/>
  <c r="K29" i="51"/>
  <c r="K27" i="51"/>
  <c r="K25" i="51"/>
  <c r="K24" i="51"/>
  <c r="K23" i="51"/>
  <c r="K22" i="51"/>
  <c r="J21" i="51"/>
  <c r="J20" i="51"/>
  <c r="K21" i="51"/>
  <c r="K20" i="51"/>
  <c r="Y6" i="52" l="1"/>
  <c r="Y29" i="52"/>
  <c r="Y192" i="53"/>
  <c r="Z35" i="52"/>
  <c r="Y52" i="52"/>
  <c r="Z47" i="52"/>
  <c r="Y55" i="52"/>
  <c r="Y34" i="52"/>
  <c r="Y23" i="52"/>
  <c r="Z17" i="52"/>
  <c r="Y16" i="52"/>
  <c r="Z18" i="52"/>
  <c r="Z20" i="52"/>
  <c r="Z21" i="52"/>
  <c r="Z37" i="52"/>
  <c r="Z22" i="52"/>
  <c r="Z14" i="52"/>
  <c r="Y12" i="52"/>
  <c r="Z13" i="52"/>
  <c r="Y9" i="52"/>
  <c r="J24" i="50"/>
  <c r="K24" i="50"/>
  <c r="J25" i="50"/>
  <c r="K25" i="50"/>
  <c r="J26" i="50"/>
  <c r="K26" i="50"/>
  <c r="J27" i="50"/>
  <c r="K27" i="50"/>
  <c r="J28" i="50"/>
  <c r="K28" i="50"/>
  <c r="J29" i="50"/>
  <c r="K29" i="50"/>
  <c r="J30" i="50"/>
  <c r="K30" i="50"/>
  <c r="K23" i="50"/>
  <c r="J23" i="50"/>
  <c r="J21" i="50"/>
  <c r="K21" i="50"/>
  <c r="K20" i="50"/>
  <c r="J20" i="50"/>
  <c r="K16" i="50"/>
  <c r="J16" i="50"/>
  <c r="K15" i="50"/>
  <c r="J15" i="50"/>
  <c r="K14" i="50"/>
  <c r="J14" i="50"/>
  <c r="K13" i="50"/>
  <c r="J13" i="50"/>
  <c r="K12" i="50"/>
  <c r="J12" i="50"/>
  <c r="K11" i="50"/>
  <c r="J11" i="50"/>
  <c r="K10" i="50"/>
  <c r="J10" i="50"/>
  <c r="J17" i="51"/>
  <c r="K17" i="51"/>
  <c r="J18" i="51"/>
  <c r="K18" i="51"/>
  <c r="J19" i="51"/>
  <c r="K19" i="51"/>
  <c r="K16" i="51"/>
  <c r="J16" i="51"/>
  <c r="J7" i="51"/>
  <c r="K7" i="51"/>
  <c r="J8" i="51"/>
  <c r="K8" i="51"/>
  <c r="J9" i="51"/>
  <c r="K9" i="51"/>
  <c r="J10" i="51"/>
  <c r="K10" i="51"/>
  <c r="M10" i="51" s="1"/>
  <c r="J11" i="51"/>
  <c r="K11" i="51"/>
  <c r="J12" i="51"/>
  <c r="K12" i="51"/>
  <c r="M12" i="51" s="1"/>
  <c r="J13" i="51"/>
  <c r="K13" i="51"/>
  <c r="J14" i="51"/>
  <c r="K14" i="51"/>
  <c r="M14" i="51" s="1"/>
  <c r="AA191" i="51"/>
  <c r="M191" i="51"/>
  <c r="L191" i="51"/>
  <c r="AA190" i="51"/>
  <c r="M190" i="51"/>
  <c r="Z190" i="51" s="1"/>
  <c r="L190" i="51"/>
  <c r="AA189" i="51"/>
  <c r="M189" i="51"/>
  <c r="L189" i="51"/>
  <c r="AA188" i="51"/>
  <c r="M188" i="51"/>
  <c r="Z188" i="51" s="1"/>
  <c r="L188" i="51"/>
  <c r="AA187" i="51"/>
  <c r="M187" i="51"/>
  <c r="L187" i="51"/>
  <c r="AA186" i="51"/>
  <c r="M186" i="51"/>
  <c r="Z186" i="51" s="1"/>
  <c r="L186" i="51"/>
  <c r="AA185" i="51"/>
  <c r="M185" i="51"/>
  <c r="L185" i="51"/>
  <c r="AA184" i="51"/>
  <c r="M184" i="51"/>
  <c r="Z184" i="51" s="1"/>
  <c r="L184" i="51"/>
  <c r="AA183" i="51"/>
  <c r="M183" i="51"/>
  <c r="L183" i="51"/>
  <c r="AA182" i="51"/>
  <c r="M182" i="51"/>
  <c r="Z182" i="51" s="1"/>
  <c r="L182" i="51"/>
  <c r="AA181" i="51"/>
  <c r="M181" i="51"/>
  <c r="L181" i="51"/>
  <c r="AA180" i="51"/>
  <c r="M180" i="51"/>
  <c r="Z180" i="51" s="1"/>
  <c r="L180" i="51"/>
  <c r="AA179" i="51"/>
  <c r="M179" i="51"/>
  <c r="L179" i="51"/>
  <c r="AA178" i="51"/>
  <c r="M178" i="51"/>
  <c r="Z178" i="51" s="1"/>
  <c r="L178" i="51"/>
  <c r="AA177" i="51"/>
  <c r="M177" i="51"/>
  <c r="L177" i="51"/>
  <c r="AA176" i="51"/>
  <c r="M176" i="51"/>
  <c r="Z176" i="51" s="1"/>
  <c r="L176" i="51"/>
  <c r="AA175" i="51"/>
  <c r="M175" i="51"/>
  <c r="L175" i="51"/>
  <c r="AA174" i="51"/>
  <c r="M174" i="51"/>
  <c r="Z174" i="51" s="1"/>
  <c r="L174" i="51"/>
  <c r="AA173" i="51"/>
  <c r="M173" i="51"/>
  <c r="L173" i="51"/>
  <c r="AA172" i="51"/>
  <c r="M172" i="51"/>
  <c r="Z172" i="51" s="1"/>
  <c r="L172" i="51"/>
  <c r="AA171" i="51"/>
  <c r="M171" i="51"/>
  <c r="L171" i="51"/>
  <c r="AA170" i="51"/>
  <c r="M170" i="51"/>
  <c r="Z170" i="51" s="1"/>
  <c r="L170" i="51"/>
  <c r="AA169" i="51"/>
  <c r="M169" i="51"/>
  <c r="L169" i="51"/>
  <c r="AA168" i="51"/>
  <c r="M168" i="51"/>
  <c r="Z168" i="51" s="1"/>
  <c r="L168" i="51"/>
  <c r="AA167" i="51"/>
  <c r="M167" i="51"/>
  <c r="L167" i="51"/>
  <c r="AA166" i="51"/>
  <c r="M166" i="51"/>
  <c r="Z166" i="51" s="1"/>
  <c r="L166" i="51"/>
  <c r="AA165" i="51"/>
  <c r="M165" i="51"/>
  <c r="Z165" i="51" s="1"/>
  <c r="L165" i="51"/>
  <c r="AA164" i="51"/>
  <c r="M164" i="51"/>
  <c r="Y164" i="51" s="1"/>
  <c r="L164" i="51"/>
  <c r="AA163" i="51"/>
  <c r="M163" i="51"/>
  <c r="Z163" i="51" s="1"/>
  <c r="L163" i="51"/>
  <c r="AA162" i="51"/>
  <c r="M162" i="51"/>
  <c r="Z162" i="51" s="1"/>
  <c r="L162" i="51"/>
  <c r="AA161" i="51"/>
  <c r="M161" i="51"/>
  <c r="Z161" i="51" s="1"/>
  <c r="L161" i="51"/>
  <c r="AA160" i="51"/>
  <c r="M160" i="51"/>
  <c r="Z160" i="51" s="1"/>
  <c r="L160" i="51"/>
  <c r="AA159" i="51"/>
  <c r="M159" i="51"/>
  <c r="Z159" i="51" s="1"/>
  <c r="L159" i="51"/>
  <c r="AA158" i="51"/>
  <c r="M158" i="51"/>
  <c r="Z158" i="51" s="1"/>
  <c r="L158" i="51"/>
  <c r="AA157" i="51"/>
  <c r="M157" i="51"/>
  <c r="Z157" i="51" s="1"/>
  <c r="L157" i="51"/>
  <c r="AA156" i="51"/>
  <c r="M156" i="51"/>
  <c r="Y156" i="51" s="1"/>
  <c r="L156" i="51"/>
  <c r="AA155" i="51"/>
  <c r="M155" i="51"/>
  <c r="Z155" i="51" s="1"/>
  <c r="L155" i="51"/>
  <c r="AA154" i="51"/>
  <c r="M154" i="51"/>
  <c r="Z154" i="51" s="1"/>
  <c r="L154" i="51"/>
  <c r="AA153" i="51"/>
  <c r="M153" i="51"/>
  <c r="Z153" i="51" s="1"/>
  <c r="L153" i="51"/>
  <c r="AA152" i="51"/>
  <c r="M152" i="51"/>
  <c r="Z152" i="51" s="1"/>
  <c r="L152" i="51"/>
  <c r="AA151" i="51"/>
  <c r="M151" i="51"/>
  <c r="Z151" i="51" s="1"/>
  <c r="L151" i="51"/>
  <c r="AA150" i="51"/>
  <c r="M150" i="51"/>
  <c r="Z150" i="51" s="1"/>
  <c r="L150" i="51"/>
  <c r="AA149" i="51"/>
  <c r="M149" i="51"/>
  <c r="Z149" i="51" s="1"/>
  <c r="L149" i="51"/>
  <c r="AA148" i="51"/>
  <c r="M148" i="51"/>
  <c r="Y148" i="51" s="1"/>
  <c r="L148" i="51"/>
  <c r="AA147" i="51"/>
  <c r="M147" i="51"/>
  <c r="Z147" i="51" s="1"/>
  <c r="L147" i="51"/>
  <c r="AA146" i="51"/>
  <c r="M146" i="51"/>
  <c r="Z146" i="51" s="1"/>
  <c r="L146" i="51"/>
  <c r="AA145" i="51"/>
  <c r="M145" i="51"/>
  <c r="Z145" i="51" s="1"/>
  <c r="L145" i="51"/>
  <c r="AA144" i="51"/>
  <c r="M144" i="51"/>
  <c r="Y144" i="51" s="1"/>
  <c r="L144" i="51"/>
  <c r="AA143" i="51"/>
  <c r="M143" i="51"/>
  <c r="Z143" i="51" s="1"/>
  <c r="L143" i="51"/>
  <c r="AA142" i="51"/>
  <c r="M142" i="51"/>
  <c r="Z142" i="51" s="1"/>
  <c r="L142" i="51"/>
  <c r="AA141" i="51"/>
  <c r="M141" i="51"/>
  <c r="Z141" i="51" s="1"/>
  <c r="L141" i="51"/>
  <c r="AA140" i="51"/>
  <c r="M140" i="51"/>
  <c r="Y140" i="51" s="1"/>
  <c r="L140" i="51"/>
  <c r="AA139" i="51"/>
  <c r="M139" i="51"/>
  <c r="Z139" i="51" s="1"/>
  <c r="L139" i="51"/>
  <c r="AA138" i="51"/>
  <c r="M138" i="51"/>
  <c r="Y138" i="51" s="1"/>
  <c r="L138" i="51"/>
  <c r="AA137" i="51"/>
  <c r="M137" i="51"/>
  <c r="Z137" i="51" s="1"/>
  <c r="L137" i="51"/>
  <c r="AA136" i="51"/>
  <c r="M136" i="51"/>
  <c r="Z136" i="51" s="1"/>
  <c r="L136" i="51"/>
  <c r="AA135" i="51"/>
  <c r="M135" i="51"/>
  <c r="Z135" i="51" s="1"/>
  <c r="L135" i="51"/>
  <c r="AA134" i="51"/>
  <c r="M134" i="51"/>
  <c r="Z134" i="51" s="1"/>
  <c r="L134" i="51"/>
  <c r="AA133" i="51"/>
  <c r="M133" i="51"/>
  <c r="Z133" i="51" s="1"/>
  <c r="L133" i="51"/>
  <c r="AA132" i="51"/>
  <c r="M132" i="51"/>
  <c r="Z132" i="51" s="1"/>
  <c r="L132" i="51"/>
  <c r="AA131" i="51"/>
  <c r="M131" i="51"/>
  <c r="Z131" i="51" s="1"/>
  <c r="L131" i="51"/>
  <c r="AA130" i="51"/>
  <c r="M130" i="51"/>
  <c r="Z130" i="51" s="1"/>
  <c r="L130" i="51"/>
  <c r="AA129" i="51"/>
  <c r="M129" i="51"/>
  <c r="Z129" i="51" s="1"/>
  <c r="L129" i="51"/>
  <c r="AA128" i="51"/>
  <c r="Z128" i="51"/>
  <c r="M128" i="51"/>
  <c r="Y128" i="51" s="1"/>
  <c r="L128" i="51"/>
  <c r="AA127" i="51"/>
  <c r="M127" i="51"/>
  <c r="Z127" i="51" s="1"/>
  <c r="L127" i="51"/>
  <c r="AA126" i="51"/>
  <c r="Z126" i="51"/>
  <c r="M126" i="51"/>
  <c r="Y126" i="51" s="1"/>
  <c r="L126" i="51"/>
  <c r="AA125" i="51"/>
  <c r="M125" i="51"/>
  <c r="Z125" i="51" s="1"/>
  <c r="L125" i="51"/>
  <c r="AA124" i="51"/>
  <c r="M124" i="51"/>
  <c r="Y124" i="51" s="1"/>
  <c r="L124" i="51"/>
  <c r="AA123" i="51"/>
  <c r="M123" i="51"/>
  <c r="Z123" i="51" s="1"/>
  <c r="L123" i="51"/>
  <c r="AA122" i="51"/>
  <c r="Z122" i="51"/>
  <c r="M122" i="51"/>
  <c r="Y122" i="51" s="1"/>
  <c r="L122" i="51"/>
  <c r="AA121" i="51"/>
  <c r="M121" i="51"/>
  <c r="Z121" i="51" s="1"/>
  <c r="L121" i="51"/>
  <c r="AA120" i="51"/>
  <c r="M120" i="51"/>
  <c r="Z120" i="51" s="1"/>
  <c r="L120" i="51"/>
  <c r="AA119" i="51"/>
  <c r="M119" i="51"/>
  <c r="Z119" i="51" s="1"/>
  <c r="L119" i="51"/>
  <c r="AA118" i="51"/>
  <c r="M118" i="51"/>
  <c r="Z118" i="51" s="1"/>
  <c r="L118" i="51"/>
  <c r="AA117" i="51"/>
  <c r="M117" i="51"/>
  <c r="Z117" i="51" s="1"/>
  <c r="L117" i="51"/>
  <c r="AA116" i="51"/>
  <c r="M116" i="51"/>
  <c r="Z116" i="51" s="1"/>
  <c r="L116" i="51"/>
  <c r="AA115" i="51"/>
  <c r="M115" i="51"/>
  <c r="Z115" i="51" s="1"/>
  <c r="L115" i="51"/>
  <c r="AA114" i="51"/>
  <c r="M114" i="51"/>
  <c r="Z114" i="51" s="1"/>
  <c r="L114" i="51"/>
  <c r="AA113" i="51"/>
  <c r="M113" i="51"/>
  <c r="Z113" i="51" s="1"/>
  <c r="L113" i="51"/>
  <c r="AA112" i="51"/>
  <c r="Z112" i="51"/>
  <c r="Y112" i="51"/>
  <c r="M112" i="51"/>
  <c r="L112" i="51"/>
  <c r="AA111" i="51"/>
  <c r="M111" i="51"/>
  <c r="Z111" i="51" s="1"/>
  <c r="L111" i="51"/>
  <c r="AA110" i="51"/>
  <c r="Z110" i="51"/>
  <c r="Y110" i="51"/>
  <c r="M110" i="51"/>
  <c r="L110" i="51"/>
  <c r="AA109" i="51"/>
  <c r="Y109" i="51"/>
  <c r="M109" i="51"/>
  <c r="Z109" i="51" s="1"/>
  <c r="L109" i="51"/>
  <c r="AA108" i="51"/>
  <c r="Z108" i="51"/>
  <c r="M108" i="51"/>
  <c r="Y108" i="51" s="1"/>
  <c r="L108" i="51"/>
  <c r="AA107" i="51"/>
  <c r="M107" i="51"/>
  <c r="Z107" i="51" s="1"/>
  <c r="L107" i="51"/>
  <c r="AA106" i="51"/>
  <c r="M106" i="51"/>
  <c r="Y106" i="51" s="1"/>
  <c r="L106" i="51"/>
  <c r="AA105" i="51"/>
  <c r="M105" i="51"/>
  <c r="Z105" i="51" s="1"/>
  <c r="L105" i="51"/>
  <c r="AA104" i="51"/>
  <c r="M104" i="51"/>
  <c r="Y104" i="51" s="1"/>
  <c r="L104" i="51"/>
  <c r="AA103" i="51"/>
  <c r="M103" i="51"/>
  <c r="Z103" i="51" s="1"/>
  <c r="L103" i="51"/>
  <c r="AA102" i="51"/>
  <c r="M102" i="51"/>
  <c r="Y102" i="51" s="1"/>
  <c r="L102" i="51"/>
  <c r="AA101" i="51"/>
  <c r="M101" i="51"/>
  <c r="Z101" i="51" s="1"/>
  <c r="L101" i="51"/>
  <c r="AA100" i="51"/>
  <c r="Z100" i="51"/>
  <c r="M100" i="51"/>
  <c r="Y100" i="51" s="1"/>
  <c r="L100" i="51"/>
  <c r="AA99" i="51"/>
  <c r="M99" i="51"/>
  <c r="Z99" i="51" s="1"/>
  <c r="L99" i="51"/>
  <c r="AA98" i="51"/>
  <c r="M98" i="51"/>
  <c r="Y98" i="51" s="1"/>
  <c r="L98" i="51"/>
  <c r="AA97" i="51"/>
  <c r="M97" i="51"/>
  <c r="Z97" i="51" s="1"/>
  <c r="L97" i="51"/>
  <c r="AA96" i="51"/>
  <c r="M96" i="51"/>
  <c r="Y96" i="51" s="1"/>
  <c r="L96" i="51"/>
  <c r="AA95" i="51"/>
  <c r="M95" i="51"/>
  <c r="Z95" i="51" s="1"/>
  <c r="L95" i="51"/>
  <c r="AA94" i="51"/>
  <c r="M94" i="51"/>
  <c r="Y94" i="51" s="1"/>
  <c r="L94" i="51"/>
  <c r="AA93" i="51"/>
  <c r="M93" i="51"/>
  <c r="Z93" i="51" s="1"/>
  <c r="L93" i="51"/>
  <c r="AA92" i="51"/>
  <c r="Z92" i="51"/>
  <c r="M92" i="51"/>
  <c r="Y92" i="51" s="1"/>
  <c r="L92" i="51"/>
  <c r="AA91" i="51"/>
  <c r="M91" i="51"/>
  <c r="Z91" i="51" s="1"/>
  <c r="L91" i="51"/>
  <c r="AA90" i="51"/>
  <c r="M90" i="51"/>
  <c r="Y90" i="51" s="1"/>
  <c r="L90" i="51"/>
  <c r="AA89" i="51"/>
  <c r="M89" i="51"/>
  <c r="Z89" i="51" s="1"/>
  <c r="L89" i="51"/>
  <c r="AA88" i="51"/>
  <c r="M88" i="51"/>
  <c r="Y88" i="51" s="1"/>
  <c r="L88" i="51"/>
  <c r="AA87" i="51"/>
  <c r="M87" i="51"/>
  <c r="Z87" i="51" s="1"/>
  <c r="L87" i="51"/>
  <c r="AA86" i="51"/>
  <c r="M86" i="51"/>
  <c r="Y86" i="51" s="1"/>
  <c r="L86" i="51"/>
  <c r="AA85" i="51"/>
  <c r="M85" i="51"/>
  <c r="Z85" i="51" s="1"/>
  <c r="L85" i="51"/>
  <c r="AA84" i="51"/>
  <c r="Z84" i="51"/>
  <c r="M84" i="51"/>
  <c r="Y84" i="51" s="1"/>
  <c r="L84" i="51"/>
  <c r="AA83" i="51"/>
  <c r="M83" i="51"/>
  <c r="Z83" i="51" s="1"/>
  <c r="L83" i="51"/>
  <c r="AA82" i="51"/>
  <c r="M82" i="51"/>
  <c r="Y82" i="51" s="1"/>
  <c r="L82" i="51"/>
  <c r="AA81" i="51"/>
  <c r="M81" i="51"/>
  <c r="Z81" i="51" s="1"/>
  <c r="L81" i="51"/>
  <c r="AA80" i="51"/>
  <c r="M80" i="51"/>
  <c r="Y80" i="51" s="1"/>
  <c r="L80" i="51"/>
  <c r="AA79" i="51"/>
  <c r="M79" i="51"/>
  <c r="Z79" i="51" s="1"/>
  <c r="L79" i="51"/>
  <c r="AA78" i="51"/>
  <c r="M78" i="51"/>
  <c r="Y78" i="51" s="1"/>
  <c r="L78" i="51"/>
  <c r="AA77" i="51"/>
  <c r="M77" i="51"/>
  <c r="Z77" i="51" s="1"/>
  <c r="L77" i="51"/>
  <c r="AA76" i="51"/>
  <c r="Z76" i="51"/>
  <c r="M76" i="51"/>
  <c r="Y76" i="51" s="1"/>
  <c r="L76" i="51"/>
  <c r="AA75" i="51"/>
  <c r="M75" i="51"/>
  <c r="Z75" i="51" s="1"/>
  <c r="L75" i="51"/>
  <c r="AA74" i="51"/>
  <c r="M74" i="51"/>
  <c r="Y74" i="51" s="1"/>
  <c r="L74" i="51"/>
  <c r="AA73" i="51"/>
  <c r="M73" i="51"/>
  <c r="Z73" i="51" s="1"/>
  <c r="L73" i="51"/>
  <c r="AA72" i="51"/>
  <c r="M72" i="51"/>
  <c r="Y72" i="51" s="1"/>
  <c r="L72" i="51"/>
  <c r="AA71" i="51"/>
  <c r="M71" i="51"/>
  <c r="Z71" i="51" s="1"/>
  <c r="L71" i="51"/>
  <c r="AA70" i="51"/>
  <c r="M70" i="51"/>
  <c r="Y70" i="51" s="1"/>
  <c r="L70" i="51"/>
  <c r="AA69" i="51"/>
  <c r="M69" i="51"/>
  <c r="Z69" i="51" s="1"/>
  <c r="L69" i="51"/>
  <c r="AA68" i="51"/>
  <c r="Z68" i="51"/>
  <c r="M68" i="51"/>
  <c r="Y68" i="51" s="1"/>
  <c r="L68" i="51"/>
  <c r="AA67" i="51"/>
  <c r="M67" i="51"/>
  <c r="Z67" i="51" s="1"/>
  <c r="L67" i="51"/>
  <c r="AA66" i="51"/>
  <c r="M66" i="51"/>
  <c r="Y66" i="51" s="1"/>
  <c r="L66" i="51"/>
  <c r="AA65" i="51"/>
  <c r="M65" i="51"/>
  <c r="Z65" i="51" s="1"/>
  <c r="L65" i="51"/>
  <c r="AA64" i="51"/>
  <c r="M64" i="51"/>
  <c r="Y64" i="51" s="1"/>
  <c r="L64" i="51"/>
  <c r="AA63" i="51"/>
  <c r="M63" i="51"/>
  <c r="Z63" i="51" s="1"/>
  <c r="L63" i="51"/>
  <c r="AA62" i="51"/>
  <c r="M62" i="51"/>
  <c r="Y62" i="51" s="1"/>
  <c r="L62" i="51"/>
  <c r="AA61" i="51"/>
  <c r="M61" i="51"/>
  <c r="Z61" i="51" s="1"/>
  <c r="L61" i="51"/>
  <c r="AA60" i="51"/>
  <c r="Z60" i="51"/>
  <c r="M60" i="51"/>
  <c r="Y60" i="51" s="1"/>
  <c r="L60" i="51"/>
  <c r="AA59" i="51"/>
  <c r="M59" i="51"/>
  <c r="Z59" i="51" s="1"/>
  <c r="L59" i="51"/>
  <c r="AA58" i="51"/>
  <c r="M58" i="51"/>
  <c r="Y58" i="51" s="1"/>
  <c r="L58" i="51"/>
  <c r="AA57" i="51"/>
  <c r="M57" i="51"/>
  <c r="Z57" i="51" s="1"/>
  <c r="L57" i="51"/>
  <c r="AA56" i="51"/>
  <c r="M56" i="51"/>
  <c r="Y56" i="51" s="1"/>
  <c r="L56" i="51"/>
  <c r="AA55" i="51"/>
  <c r="M55" i="51"/>
  <c r="Z55" i="51" s="1"/>
  <c r="L55" i="51"/>
  <c r="AA54" i="51"/>
  <c r="M54" i="51"/>
  <c r="Z54" i="51" s="1"/>
  <c r="L54" i="51"/>
  <c r="AA53" i="51"/>
  <c r="M53" i="51"/>
  <c r="Z53" i="51" s="1"/>
  <c r="L53" i="51"/>
  <c r="AA52" i="51"/>
  <c r="M52" i="51"/>
  <c r="Z52" i="51" s="1"/>
  <c r="L52" i="51"/>
  <c r="AA51" i="51"/>
  <c r="M51" i="51"/>
  <c r="Z51" i="51" s="1"/>
  <c r="L51" i="51"/>
  <c r="AA50" i="51"/>
  <c r="M50" i="51"/>
  <c r="Y50" i="51" s="1"/>
  <c r="L50" i="51"/>
  <c r="AA49" i="51"/>
  <c r="M49" i="51"/>
  <c r="Z49" i="51" s="1"/>
  <c r="L49" i="51"/>
  <c r="AA48" i="51"/>
  <c r="Z48" i="51"/>
  <c r="M48" i="51"/>
  <c r="Y48" i="51" s="1"/>
  <c r="L48" i="51"/>
  <c r="AA47" i="51"/>
  <c r="M47" i="51"/>
  <c r="Z47" i="51" s="1"/>
  <c r="L47" i="51"/>
  <c r="AA46" i="51"/>
  <c r="Z46" i="51"/>
  <c r="Y46" i="51"/>
  <c r="M46" i="51"/>
  <c r="L46" i="51"/>
  <c r="AA45" i="51"/>
  <c r="M45" i="51"/>
  <c r="Z45" i="51" s="1"/>
  <c r="L45" i="51"/>
  <c r="AA44" i="51"/>
  <c r="M44" i="51"/>
  <c r="Y44" i="51" s="1"/>
  <c r="L44" i="51"/>
  <c r="AA43" i="51"/>
  <c r="M43" i="51"/>
  <c r="Z43" i="51" s="1"/>
  <c r="L43" i="51"/>
  <c r="AA42" i="51"/>
  <c r="M42" i="51"/>
  <c r="Z42" i="51" s="1"/>
  <c r="L42" i="51"/>
  <c r="AA41" i="51"/>
  <c r="M41" i="51"/>
  <c r="Z41" i="51" s="1"/>
  <c r="L41" i="51"/>
  <c r="AA40" i="51"/>
  <c r="M40" i="51"/>
  <c r="Y40" i="51" s="1"/>
  <c r="L40" i="51"/>
  <c r="AA39" i="51"/>
  <c r="M39" i="51"/>
  <c r="Z39" i="51" s="1"/>
  <c r="L39" i="51"/>
  <c r="AA38" i="51"/>
  <c r="M38" i="51"/>
  <c r="Y38" i="51" s="1"/>
  <c r="L38" i="51"/>
  <c r="AA37" i="51"/>
  <c r="M37" i="51"/>
  <c r="Z37" i="51" s="1"/>
  <c r="L37" i="51"/>
  <c r="AA36" i="51"/>
  <c r="M36" i="51"/>
  <c r="Y36" i="51" s="1"/>
  <c r="L36" i="51"/>
  <c r="AA35" i="51"/>
  <c r="M35" i="51"/>
  <c r="Z35" i="51" s="1"/>
  <c r="L35" i="51"/>
  <c r="AA34" i="51"/>
  <c r="M34" i="51"/>
  <c r="Y34" i="51" s="1"/>
  <c r="L34" i="51"/>
  <c r="AA33" i="51"/>
  <c r="M33" i="51"/>
  <c r="Z33" i="51" s="1"/>
  <c r="L33" i="51"/>
  <c r="AA32" i="51"/>
  <c r="M32" i="51"/>
  <c r="Y32" i="51" s="1"/>
  <c r="L32" i="51"/>
  <c r="AA31" i="51"/>
  <c r="M31" i="51"/>
  <c r="Z31" i="51" s="1"/>
  <c r="L31" i="51"/>
  <c r="AA30" i="51"/>
  <c r="M30" i="51"/>
  <c r="Y30" i="51" s="1"/>
  <c r="L30" i="51"/>
  <c r="AA29" i="51"/>
  <c r="M29" i="51"/>
  <c r="Z29" i="51" s="1"/>
  <c r="L29" i="51"/>
  <c r="AA28" i="51"/>
  <c r="M28" i="51"/>
  <c r="Y28" i="51" s="1"/>
  <c r="L28" i="51"/>
  <c r="AA27" i="51"/>
  <c r="M27" i="51"/>
  <c r="L27" i="51"/>
  <c r="AA26" i="51"/>
  <c r="M26" i="51"/>
  <c r="Y26" i="51" s="1"/>
  <c r="L26" i="51"/>
  <c r="AA25" i="51"/>
  <c r="M25" i="51"/>
  <c r="L25" i="51"/>
  <c r="AA24" i="51"/>
  <c r="M24" i="51"/>
  <c r="Y24" i="51" s="1"/>
  <c r="L24" i="51"/>
  <c r="AA23" i="51"/>
  <c r="M23" i="51"/>
  <c r="L23" i="51"/>
  <c r="AA22" i="51"/>
  <c r="M22" i="51"/>
  <c r="Y22" i="51" s="1"/>
  <c r="L22" i="51"/>
  <c r="AA21" i="51"/>
  <c r="M21" i="51"/>
  <c r="L21" i="51"/>
  <c r="AA20" i="51"/>
  <c r="M20" i="51"/>
  <c r="Y20" i="51" s="1"/>
  <c r="L20" i="51"/>
  <c r="AA19" i="51"/>
  <c r="M19" i="51"/>
  <c r="L19" i="51"/>
  <c r="AA18" i="51"/>
  <c r="M18" i="51"/>
  <c r="Z18" i="51" s="1"/>
  <c r="L18" i="51"/>
  <c r="AA17" i="51"/>
  <c r="M17" i="51"/>
  <c r="L17" i="51"/>
  <c r="AA16" i="51"/>
  <c r="Z16" i="51"/>
  <c r="M16" i="51"/>
  <c r="Y16" i="51" s="1"/>
  <c r="L16" i="51"/>
  <c r="AA15" i="51"/>
  <c r="M15" i="51"/>
  <c r="Z15" i="51" s="1"/>
  <c r="L15" i="51"/>
  <c r="AA14" i="51"/>
  <c r="L14" i="51"/>
  <c r="AA13" i="51"/>
  <c r="Q13" i="51"/>
  <c r="U13" i="51" s="1"/>
  <c r="S15" i="51" s="1"/>
  <c r="M13" i="51"/>
  <c r="Z13" i="51" s="1"/>
  <c r="L13" i="51"/>
  <c r="AA12" i="51"/>
  <c r="L12" i="51"/>
  <c r="AA11" i="51"/>
  <c r="M11" i="51"/>
  <c r="L11" i="51"/>
  <c r="AA10" i="51"/>
  <c r="L10" i="51"/>
  <c r="AA9" i="51"/>
  <c r="M9" i="51"/>
  <c r="L9" i="51"/>
  <c r="AA8" i="51"/>
  <c r="L8" i="51"/>
  <c r="AA7" i="51"/>
  <c r="M7" i="51"/>
  <c r="Z7" i="51" s="1"/>
  <c r="L7" i="51"/>
  <c r="B7" i="51"/>
  <c r="B8" i="51" s="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B21" i="51" s="1"/>
  <c r="B22" i="51" s="1"/>
  <c r="B23" i="51" s="1"/>
  <c r="B24" i="51" s="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B54" i="51" s="1"/>
  <c r="B55" i="51" s="1"/>
  <c r="B56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B69" i="51" s="1"/>
  <c r="B70" i="51" s="1"/>
  <c r="B71" i="51" s="1"/>
  <c r="B72" i="51" s="1"/>
  <c r="B73" i="51" s="1"/>
  <c r="B74" i="51" s="1"/>
  <c r="B75" i="51" s="1"/>
  <c r="B76" i="51" s="1"/>
  <c r="B77" i="51" s="1"/>
  <c r="B78" i="51" s="1"/>
  <c r="B79" i="51" s="1"/>
  <c r="B80" i="51" s="1"/>
  <c r="B81" i="51" s="1"/>
  <c r="B82" i="51" s="1"/>
  <c r="B83" i="51" s="1"/>
  <c r="B84" i="51" s="1"/>
  <c r="B85" i="51" s="1"/>
  <c r="B86" i="51" s="1"/>
  <c r="B87" i="51" s="1"/>
  <c r="B88" i="51" s="1"/>
  <c r="B89" i="51" s="1"/>
  <c r="B90" i="51" s="1"/>
  <c r="B91" i="51" s="1"/>
  <c r="B92" i="51" s="1"/>
  <c r="B93" i="51" s="1"/>
  <c r="B94" i="51" s="1"/>
  <c r="B95" i="51" s="1"/>
  <c r="B96" i="51" s="1"/>
  <c r="B97" i="51" s="1"/>
  <c r="B98" i="51" s="1"/>
  <c r="B99" i="51" s="1"/>
  <c r="B100" i="51" s="1"/>
  <c r="B101" i="51" s="1"/>
  <c r="B102" i="51" s="1"/>
  <c r="B103" i="51" s="1"/>
  <c r="B104" i="51" s="1"/>
  <c r="B105" i="51" s="1"/>
  <c r="B106" i="51" s="1"/>
  <c r="B107" i="51" s="1"/>
  <c r="B108" i="51" s="1"/>
  <c r="B109" i="51" s="1"/>
  <c r="B110" i="51" s="1"/>
  <c r="B111" i="51" s="1"/>
  <c r="B112" i="51" s="1"/>
  <c r="B113" i="51" s="1"/>
  <c r="B114" i="51" s="1"/>
  <c r="B115" i="51" s="1"/>
  <c r="B116" i="51" s="1"/>
  <c r="B117" i="51" s="1"/>
  <c r="B118" i="51" s="1"/>
  <c r="B119" i="51" s="1"/>
  <c r="B120" i="51" s="1"/>
  <c r="B121" i="51" s="1"/>
  <c r="B122" i="51" s="1"/>
  <c r="B123" i="51" s="1"/>
  <c r="B124" i="51" s="1"/>
  <c r="B125" i="51" s="1"/>
  <c r="B126" i="51" s="1"/>
  <c r="B127" i="51" s="1"/>
  <c r="B128" i="51" s="1"/>
  <c r="B129" i="51" s="1"/>
  <c r="B130" i="51" s="1"/>
  <c r="B131" i="51" s="1"/>
  <c r="B132" i="51" s="1"/>
  <c r="B133" i="51" s="1"/>
  <c r="B134" i="51" s="1"/>
  <c r="B135" i="51" s="1"/>
  <c r="B136" i="51" s="1"/>
  <c r="B137" i="51" s="1"/>
  <c r="B138" i="51" s="1"/>
  <c r="B139" i="51" s="1"/>
  <c r="B140" i="51" s="1"/>
  <c r="B141" i="51" s="1"/>
  <c r="B142" i="51" s="1"/>
  <c r="B143" i="51" s="1"/>
  <c r="B144" i="51" s="1"/>
  <c r="B145" i="51" s="1"/>
  <c r="B146" i="51" s="1"/>
  <c r="B147" i="51" s="1"/>
  <c r="B148" i="51" s="1"/>
  <c r="B149" i="51" s="1"/>
  <c r="B150" i="51" s="1"/>
  <c r="B151" i="51" s="1"/>
  <c r="B152" i="51" s="1"/>
  <c r="B153" i="51" s="1"/>
  <c r="B154" i="51" s="1"/>
  <c r="B155" i="51" s="1"/>
  <c r="B156" i="51" s="1"/>
  <c r="B157" i="51" s="1"/>
  <c r="B158" i="51" s="1"/>
  <c r="B159" i="51" s="1"/>
  <c r="B160" i="51" s="1"/>
  <c r="B161" i="51" s="1"/>
  <c r="B162" i="51" s="1"/>
  <c r="B163" i="51" s="1"/>
  <c r="B164" i="51" s="1"/>
  <c r="B165" i="51" s="1"/>
  <c r="B166" i="51" s="1"/>
  <c r="B167" i="51" s="1"/>
  <c r="B168" i="51" s="1"/>
  <c r="B169" i="51" s="1"/>
  <c r="B170" i="51" s="1"/>
  <c r="B171" i="51" s="1"/>
  <c r="B172" i="51" s="1"/>
  <c r="B173" i="51" s="1"/>
  <c r="B174" i="51" s="1"/>
  <c r="B175" i="51" s="1"/>
  <c r="B176" i="51" s="1"/>
  <c r="B177" i="51" s="1"/>
  <c r="B178" i="51" s="1"/>
  <c r="B179" i="51" s="1"/>
  <c r="B180" i="51" s="1"/>
  <c r="B181" i="51" s="1"/>
  <c r="B182" i="51" s="1"/>
  <c r="B183" i="51" s="1"/>
  <c r="B184" i="51" s="1"/>
  <c r="B185" i="51" s="1"/>
  <c r="B186" i="51" s="1"/>
  <c r="B187" i="51" s="1"/>
  <c r="B188" i="51" s="1"/>
  <c r="B189" i="51" s="1"/>
  <c r="B190" i="51" s="1"/>
  <c r="B191" i="51" s="1"/>
  <c r="AA6" i="51"/>
  <c r="L6" i="51"/>
  <c r="K6" i="51"/>
  <c r="J6" i="51"/>
  <c r="J42" i="49"/>
  <c r="K8" i="50"/>
  <c r="J8" i="50"/>
  <c r="Z58" i="51" l="1"/>
  <c r="Z66" i="51"/>
  <c r="Z56" i="51"/>
  <c r="Z64" i="51"/>
  <c r="Z72" i="51"/>
  <c r="Z80" i="51"/>
  <c r="Z88" i="51"/>
  <c r="Z96" i="51"/>
  <c r="Z104" i="51"/>
  <c r="Z140" i="51"/>
  <c r="Y141" i="51"/>
  <c r="Y142" i="51"/>
  <c r="Z148" i="51"/>
  <c r="Y149" i="51"/>
  <c r="Y150" i="51"/>
  <c r="Z156" i="51"/>
  <c r="Y157" i="51"/>
  <c r="Y158" i="51"/>
  <c r="Z164" i="51"/>
  <c r="Y165" i="51"/>
  <c r="Y166" i="51"/>
  <c r="Y168" i="51"/>
  <c r="Y170" i="51"/>
  <c r="Y172" i="51"/>
  <c r="Y174" i="51"/>
  <c r="Y176" i="51"/>
  <c r="Y178" i="51"/>
  <c r="Y180" i="51"/>
  <c r="Y182" i="51"/>
  <c r="Y184" i="51"/>
  <c r="Y186" i="51"/>
  <c r="Y188" i="51"/>
  <c r="Y190" i="51"/>
  <c r="Z50" i="51"/>
  <c r="Z62" i="51"/>
  <c r="Z70" i="51"/>
  <c r="Z78" i="51"/>
  <c r="Z86" i="51"/>
  <c r="Z94" i="51"/>
  <c r="Z102" i="51"/>
  <c r="Z124" i="51"/>
  <c r="Y125" i="51"/>
  <c r="Z138" i="51"/>
  <c r="Z44" i="51"/>
  <c r="Z74" i="51"/>
  <c r="Z82" i="51"/>
  <c r="Z90" i="51"/>
  <c r="Z98" i="51"/>
  <c r="Z106" i="51"/>
  <c r="Z38" i="51"/>
  <c r="Z36" i="51"/>
  <c r="Z28" i="51"/>
  <c r="Z26" i="51"/>
  <c r="Y54" i="51"/>
  <c r="Z24" i="51"/>
  <c r="Z192" i="52"/>
  <c r="Y192" i="52"/>
  <c r="Y52" i="51"/>
  <c r="Y113" i="51"/>
  <c r="Y114" i="51"/>
  <c r="Y116" i="51"/>
  <c r="Y129" i="51"/>
  <c r="Y130" i="51"/>
  <c r="Y132" i="51"/>
  <c r="Y143" i="51"/>
  <c r="Y151" i="51"/>
  <c r="Y152" i="51"/>
  <c r="Y159" i="51"/>
  <c r="Y160" i="51"/>
  <c r="Y117" i="51"/>
  <c r="Y118" i="51"/>
  <c r="Y120" i="51"/>
  <c r="Y133" i="51"/>
  <c r="Y134" i="51"/>
  <c r="Y136" i="51"/>
  <c r="Z144" i="51"/>
  <c r="Y145" i="51"/>
  <c r="Y146" i="51"/>
  <c r="Y153" i="51"/>
  <c r="Y154" i="51"/>
  <c r="Y161" i="51"/>
  <c r="Y162" i="51"/>
  <c r="Y121" i="51"/>
  <c r="Y137" i="51"/>
  <c r="Y147" i="51"/>
  <c r="Y155" i="51"/>
  <c r="Y163" i="51"/>
  <c r="Y42" i="51"/>
  <c r="Z40" i="51"/>
  <c r="Z34" i="51"/>
  <c r="Z32" i="51"/>
  <c r="Z30" i="51"/>
  <c r="Z22" i="51"/>
  <c r="Z20" i="51"/>
  <c r="Y18" i="51"/>
  <c r="Y12" i="51"/>
  <c r="Z12" i="51"/>
  <c r="Y10" i="51"/>
  <c r="Z10" i="51"/>
  <c r="Y14" i="51"/>
  <c r="Z14" i="51"/>
  <c r="Y7" i="51"/>
  <c r="Y13" i="51"/>
  <c r="M6" i="51"/>
  <c r="Z6" i="51" s="1"/>
  <c r="Z19" i="51"/>
  <c r="Y19" i="51"/>
  <c r="Z11" i="51"/>
  <c r="Y11" i="51"/>
  <c r="Z23" i="51"/>
  <c r="Y23" i="51"/>
  <c r="Z27" i="51"/>
  <c r="Y27" i="51"/>
  <c r="Z9" i="51"/>
  <c r="Y9" i="51"/>
  <c r="Z21" i="51"/>
  <c r="Y21" i="51"/>
  <c r="M8" i="51"/>
  <c r="Z17" i="51"/>
  <c r="Y17" i="51"/>
  <c r="Z25" i="51"/>
  <c r="Y25" i="51"/>
  <c r="Z181" i="51"/>
  <c r="Y181" i="51"/>
  <c r="Z189" i="51"/>
  <c r="Y189" i="51"/>
  <c r="Y29" i="51"/>
  <c r="Y33" i="51"/>
  <c r="Y37" i="51"/>
  <c r="Y41" i="51"/>
  <c r="Y45" i="51"/>
  <c r="Y49" i="51"/>
  <c r="Y53" i="51"/>
  <c r="Y57" i="51"/>
  <c r="Y61" i="51"/>
  <c r="Y67" i="51"/>
  <c r="Y69" i="51"/>
  <c r="Y71" i="51"/>
  <c r="Y73" i="51"/>
  <c r="Y75" i="51"/>
  <c r="Y77" i="51"/>
  <c r="Y79" i="51"/>
  <c r="Y81" i="51"/>
  <c r="Y83" i="51"/>
  <c r="Y85" i="51"/>
  <c r="Y87" i="51"/>
  <c r="Y89" i="51"/>
  <c r="Y91" i="51"/>
  <c r="Y93" i="51"/>
  <c r="Y95" i="51"/>
  <c r="Y97" i="51"/>
  <c r="Y99" i="51"/>
  <c r="Y101" i="51"/>
  <c r="Y103" i="51"/>
  <c r="Y105" i="51"/>
  <c r="Y107" i="51"/>
  <c r="Z167" i="51"/>
  <c r="Y167" i="51"/>
  <c r="Z175" i="51"/>
  <c r="Y175" i="51"/>
  <c r="Z183" i="51"/>
  <c r="Y183" i="51"/>
  <c r="Z191" i="51"/>
  <c r="Y191" i="51"/>
  <c r="Z173" i="51"/>
  <c r="Y173" i="51"/>
  <c r="Y15" i="51"/>
  <c r="Y31" i="51"/>
  <c r="Y35" i="51"/>
  <c r="Y39" i="51"/>
  <c r="Y43" i="51"/>
  <c r="Y47" i="51"/>
  <c r="Y51" i="51"/>
  <c r="Y55" i="51"/>
  <c r="Y59" i="51"/>
  <c r="Y63" i="51"/>
  <c r="Y65" i="51"/>
  <c r="Y111" i="51"/>
  <c r="Y115" i="51"/>
  <c r="Y119" i="51"/>
  <c r="Y123" i="51"/>
  <c r="Y127" i="51"/>
  <c r="Y131" i="51"/>
  <c r="Y135" i="51"/>
  <c r="Y139" i="51"/>
  <c r="Z169" i="51"/>
  <c r="Y169" i="51"/>
  <c r="Z177" i="51"/>
  <c r="Y177" i="51"/>
  <c r="Z185" i="51"/>
  <c r="Y185" i="51"/>
  <c r="AA192" i="51"/>
  <c r="Z171" i="51"/>
  <c r="Y171" i="51"/>
  <c r="Z179" i="51"/>
  <c r="Y179" i="51"/>
  <c r="Z187" i="51"/>
  <c r="Y187" i="51"/>
  <c r="AA191" i="50"/>
  <c r="M191" i="50"/>
  <c r="L191" i="50"/>
  <c r="AA190" i="50"/>
  <c r="M190" i="50"/>
  <c r="Z190" i="50" s="1"/>
  <c r="L190" i="50"/>
  <c r="AA189" i="50"/>
  <c r="M189" i="50"/>
  <c r="L189" i="50"/>
  <c r="AA188" i="50"/>
  <c r="M188" i="50"/>
  <c r="Z188" i="50" s="1"/>
  <c r="L188" i="50"/>
  <c r="AA187" i="50"/>
  <c r="M187" i="50"/>
  <c r="L187" i="50"/>
  <c r="AA186" i="50"/>
  <c r="M186" i="50"/>
  <c r="Z186" i="50" s="1"/>
  <c r="L186" i="50"/>
  <c r="AA185" i="50"/>
  <c r="M185" i="50"/>
  <c r="L185" i="50"/>
  <c r="AA184" i="50"/>
  <c r="M184" i="50"/>
  <c r="Z184" i="50" s="1"/>
  <c r="L184" i="50"/>
  <c r="AA183" i="50"/>
  <c r="M183" i="50"/>
  <c r="L183" i="50"/>
  <c r="AA182" i="50"/>
  <c r="M182" i="50"/>
  <c r="Z182" i="50" s="1"/>
  <c r="L182" i="50"/>
  <c r="AA181" i="50"/>
  <c r="M181" i="50"/>
  <c r="L181" i="50"/>
  <c r="AA180" i="50"/>
  <c r="M180" i="50"/>
  <c r="Z180" i="50" s="1"/>
  <c r="L180" i="50"/>
  <c r="AA179" i="50"/>
  <c r="M179" i="50"/>
  <c r="L179" i="50"/>
  <c r="AA178" i="50"/>
  <c r="M178" i="50"/>
  <c r="Z178" i="50" s="1"/>
  <c r="L178" i="50"/>
  <c r="AA177" i="50"/>
  <c r="M177" i="50"/>
  <c r="L177" i="50"/>
  <c r="AA176" i="50"/>
  <c r="M176" i="50"/>
  <c r="Z176" i="50" s="1"/>
  <c r="L176" i="50"/>
  <c r="AA175" i="50"/>
  <c r="M175" i="50"/>
  <c r="L175" i="50"/>
  <c r="AA174" i="50"/>
  <c r="M174" i="50"/>
  <c r="Z174" i="50" s="1"/>
  <c r="L174" i="50"/>
  <c r="AA173" i="50"/>
  <c r="M173" i="50"/>
  <c r="L173" i="50"/>
  <c r="AA172" i="50"/>
  <c r="M172" i="50"/>
  <c r="Z172" i="50" s="1"/>
  <c r="L172" i="50"/>
  <c r="AA171" i="50"/>
  <c r="M171" i="50"/>
  <c r="L171" i="50"/>
  <c r="AA170" i="50"/>
  <c r="M170" i="50"/>
  <c r="Z170" i="50" s="1"/>
  <c r="L170" i="50"/>
  <c r="AA169" i="50"/>
  <c r="M169" i="50"/>
  <c r="L169" i="50"/>
  <c r="AA168" i="50"/>
  <c r="M168" i="50"/>
  <c r="Z168" i="50" s="1"/>
  <c r="L168" i="50"/>
  <c r="AA167" i="50"/>
  <c r="M167" i="50"/>
  <c r="L167" i="50"/>
  <c r="AA166" i="50"/>
  <c r="M166" i="50"/>
  <c r="Z166" i="50" s="1"/>
  <c r="L166" i="50"/>
  <c r="AA165" i="50"/>
  <c r="M165" i="50"/>
  <c r="L165" i="50"/>
  <c r="AA164" i="50"/>
  <c r="M164" i="50"/>
  <c r="Z164" i="50" s="1"/>
  <c r="L164" i="50"/>
  <c r="AA163" i="50"/>
  <c r="M163" i="50"/>
  <c r="L163" i="50"/>
  <c r="AA162" i="50"/>
  <c r="M162" i="50"/>
  <c r="Z162" i="50" s="1"/>
  <c r="L162" i="50"/>
  <c r="AA161" i="50"/>
  <c r="M161" i="50"/>
  <c r="L161" i="50"/>
  <c r="AA160" i="50"/>
  <c r="M160" i="50"/>
  <c r="Z160" i="50" s="1"/>
  <c r="L160" i="50"/>
  <c r="AA159" i="50"/>
  <c r="M159" i="50"/>
  <c r="L159" i="50"/>
  <c r="AA158" i="50"/>
  <c r="M158" i="50"/>
  <c r="Z158" i="50" s="1"/>
  <c r="L158" i="50"/>
  <c r="AA157" i="50"/>
  <c r="M157" i="50"/>
  <c r="L157" i="50"/>
  <c r="AA156" i="50"/>
  <c r="M156" i="50"/>
  <c r="Z156" i="50" s="1"/>
  <c r="L156" i="50"/>
  <c r="AA155" i="50"/>
  <c r="M155" i="50"/>
  <c r="L155" i="50"/>
  <c r="AA154" i="50"/>
  <c r="M154" i="50"/>
  <c r="Z154" i="50" s="1"/>
  <c r="L154" i="50"/>
  <c r="AA153" i="50"/>
  <c r="M153" i="50"/>
  <c r="Z153" i="50" s="1"/>
  <c r="L153" i="50"/>
  <c r="AA152" i="50"/>
  <c r="M152" i="50"/>
  <c r="Z152" i="50" s="1"/>
  <c r="L152" i="50"/>
  <c r="AA151" i="50"/>
  <c r="M151" i="50"/>
  <c r="Z151" i="50" s="1"/>
  <c r="L151" i="50"/>
  <c r="AA150" i="50"/>
  <c r="Z150" i="50"/>
  <c r="M150" i="50"/>
  <c r="Y150" i="50" s="1"/>
  <c r="L150" i="50"/>
  <c r="AA149" i="50"/>
  <c r="M149" i="50"/>
  <c r="Z149" i="50" s="1"/>
  <c r="L149" i="50"/>
  <c r="AA148" i="50"/>
  <c r="M148" i="50"/>
  <c r="Z148" i="50" s="1"/>
  <c r="L148" i="50"/>
  <c r="AA147" i="50"/>
  <c r="M147" i="50"/>
  <c r="Z147" i="50" s="1"/>
  <c r="L147" i="50"/>
  <c r="AA146" i="50"/>
  <c r="M146" i="50"/>
  <c r="Z146" i="50" s="1"/>
  <c r="L146" i="50"/>
  <c r="AA145" i="50"/>
  <c r="M145" i="50"/>
  <c r="Z145" i="50" s="1"/>
  <c r="L145" i="50"/>
  <c r="AA144" i="50"/>
  <c r="M144" i="50"/>
  <c r="Z144" i="50" s="1"/>
  <c r="L144" i="50"/>
  <c r="AA143" i="50"/>
  <c r="M143" i="50"/>
  <c r="Z143" i="50" s="1"/>
  <c r="L143" i="50"/>
  <c r="AA142" i="50"/>
  <c r="M142" i="50"/>
  <c r="Z142" i="50" s="1"/>
  <c r="L142" i="50"/>
  <c r="AA141" i="50"/>
  <c r="M141" i="50"/>
  <c r="Z141" i="50" s="1"/>
  <c r="L141" i="50"/>
  <c r="AA140" i="50"/>
  <c r="M140" i="50"/>
  <c r="Y140" i="50" s="1"/>
  <c r="L140" i="50"/>
  <c r="AA139" i="50"/>
  <c r="M139" i="50"/>
  <c r="Z139" i="50" s="1"/>
  <c r="L139" i="50"/>
  <c r="AA138" i="50"/>
  <c r="M138" i="50"/>
  <c r="Z138" i="50" s="1"/>
  <c r="L138" i="50"/>
  <c r="AA137" i="50"/>
  <c r="M137" i="50"/>
  <c r="Z137" i="50" s="1"/>
  <c r="L137" i="50"/>
  <c r="AA136" i="50"/>
  <c r="M136" i="50"/>
  <c r="Z136" i="50" s="1"/>
  <c r="L136" i="50"/>
  <c r="AA135" i="50"/>
  <c r="M135" i="50"/>
  <c r="Z135" i="50" s="1"/>
  <c r="L135" i="50"/>
  <c r="AA134" i="50"/>
  <c r="M134" i="50"/>
  <c r="Z134" i="50" s="1"/>
  <c r="L134" i="50"/>
  <c r="AA133" i="50"/>
  <c r="M133" i="50"/>
  <c r="Z133" i="50" s="1"/>
  <c r="L133" i="50"/>
  <c r="AA132" i="50"/>
  <c r="M132" i="50"/>
  <c r="Y132" i="50" s="1"/>
  <c r="L132" i="50"/>
  <c r="AA131" i="50"/>
  <c r="M131" i="50"/>
  <c r="Z131" i="50" s="1"/>
  <c r="L131" i="50"/>
  <c r="AA130" i="50"/>
  <c r="M130" i="50"/>
  <c r="Z130" i="50" s="1"/>
  <c r="L130" i="50"/>
  <c r="AA129" i="50"/>
  <c r="M129" i="50"/>
  <c r="Z129" i="50" s="1"/>
  <c r="L129" i="50"/>
  <c r="AA128" i="50"/>
  <c r="M128" i="50"/>
  <c r="Z128" i="50" s="1"/>
  <c r="L128" i="50"/>
  <c r="AA127" i="50"/>
  <c r="M127" i="50"/>
  <c r="Z127" i="50" s="1"/>
  <c r="L127" i="50"/>
  <c r="AA126" i="50"/>
  <c r="M126" i="50"/>
  <c r="Z126" i="50" s="1"/>
  <c r="L126" i="50"/>
  <c r="AA125" i="50"/>
  <c r="M125" i="50"/>
  <c r="Z125" i="50" s="1"/>
  <c r="L125" i="50"/>
  <c r="AA124" i="50"/>
  <c r="M124" i="50"/>
  <c r="Z124" i="50" s="1"/>
  <c r="L124" i="50"/>
  <c r="AA123" i="50"/>
  <c r="M123" i="50"/>
  <c r="Z123" i="50" s="1"/>
  <c r="L123" i="50"/>
  <c r="AA122" i="50"/>
  <c r="M122" i="50"/>
  <c r="Y122" i="50" s="1"/>
  <c r="L122" i="50"/>
  <c r="AA121" i="50"/>
  <c r="M121" i="50"/>
  <c r="Z121" i="50" s="1"/>
  <c r="L121" i="50"/>
  <c r="AA120" i="50"/>
  <c r="M120" i="50"/>
  <c r="Y120" i="50" s="1"/>
  <c r="L120" i="50"/>
  <c r="AA119" i="50"/>
  <c r="M119" i="50"/>
  <c r="Z119" i="50" s="1"/>
  <c r="L119" i="50"/>
  <c r="AA118" i="50"/>
  <c r="M118" i="50"/>
  <c r="Z118" i="50" s="1"/>
  <c r="L118" i="50"/>
  <c r="AA117" i="50"/>
  <c r="M117" i="50"/>
  <c r="Z117" i="50" s="1"/>
  <c r="L117" i="50"/>
  <c r="AA116" i="50"/>
  <c r="M116" i="50"/>
  <c r="Z116" i="50" s="1"/>
  <c r="L116" i="50"/>
  <c r="AA115" i="50"/>
  <c r="M115" i="50"/>
  <c r="Z115" i="50" s="1"/>
  <c r="L115" i="50"/>
  <c r="AA114" i="50"/>
  <c r="M114" i="50"/>
  <c r="Z114" i="50" s="1"/>
  <c r="L114" i="50"/>
  <c r="AA113" i="50"/>
  <c r="M113" i="50"/>
  <c r="Z113" i="50" s="1"/>
  <c r="L113" i="50"/>
  <c r="AA112" i="50"/>
  <c r="M112" i="50"/>
  <c r="Z112" i="50" s="1"/>
  <c r="L112" i="50"/>
  <c r="AA111" i="50"/>
  <c r="M111" i="50"/>
  <c r="Z111" i="50" s="1"/>
  <c r="L111" i="50"/>
  <c r="AA110" i="50"/>
  <c r="M110" i="50"/>
  <c r="Z110" i="50" s="1"/>
  <c r="L110" i="50"/>
  <c r="AA109" i="50"/>
  <c r="M109" i="50"/>
  <c r="Z109" i="50" s="1"/>
  <c r="L109" i="50"/>
  <c r="AA108" i="50"/>
  <c r="M108" i="50"/>
  <c r="Z108" i="50" s="1"/>
  <c r="L108" i="50"/>
  <c r="AA107" i="50"/>
  <c r="M107" i="50"/>
  <c r="Z107" i="50" s="1"/>
  <c r="L107" i="50"/>
  <c r="AA106" i="50"/>
  <c r="M106" i="50"/>
  <c r="Z106" i="50" s="1"/>
  <c r="L106" i="50"/>
  <c r="AA105" i="50"/>
  <c r="M105" i="50"/>
  <c r="Z105" i="50" s="1"/>
  <c r="L105" i="50"/>
  <c r="AA104" i="50"/>
  <c r="M104" i="50"/>
  <c r="Z104" i="50" s="1"/>
  <c r="L104" i="50"/>
  <c r="AA103" i="50"/>
  <c r="M103" i="50"/>
  <c r="Z103" i="50" s="1"/>
  <c r="L103" i="50"/>
  <c r="AA102" i="50"/>
  <c r="M102" i="50"/>
  <c r="Z102" i="50" s="1"/>
  <c r="L102" i="50"/>
  <c r="AA101" i="50"/>
  <c r="M101" i="50"/>
  <c r="Z101" i="50" s="1"/>
  <c r="L101" i="50"/>
  <c r="AA100" i="50"/>
  <c r="M100" i="50"/>
  <c r="Z100" i="50" s="1"/>
  <c r="L100" i="50"/>
  <c r="AA99" i="50"/>
  <c r="M99" i="50"/>
  <c r="Z99" i="50" s="1"/>
  <c r="L99" i="50"/>
  <c r="AA98" i="50"/>
  <c r="M98" i="50"/>
  <c r="Z98" i="50" s="1"/>
  <c r="L98" i="50"/>
  <c r="AA97" i="50"/>
  <c r="M97" i="50"/>
  <c r="Z97" i="50" s="1"/>
  <c r="L97" i="50"/>
  <c r="AA96" i="50"/>
  <c r="M96" i="50"/>
  <c r="Z96" i="50" s="1"/>
  <c r="L96" i="50"/>
  <c r="AA95" i="50"/>
  <c r="M95" i="50"/>
  <c r="Z95" i="50" s="1"/>
  <c r="L95" i="50"/>
  <c r="AA94" i="50"/>
  <c r="M94" i="50"/>
  <c r="L94" i="50"/>
  <c r="AA93" i="50"/>
  <c r="M93" i="50"/>
  <c r="Z93" i="50" s="1"/>
  <c r="L93" i="50"/>
  <c r="AA92" i="50"/>
  <c r="M92" i="50"/>
  <c r="L92" i="50"/>
  <c r="AA91" i="50"/>
  <c r="M91" i="50"/>
  <c r="Z91" i="50" s="1"/>
  <c r="L91" i="50"/>
  <c r="AA90" i="50"/>
  <c r="M90" i="50"/>
  <c r="L90" i="50"/>
  <c r="AA89" i="50"/>
  <c r="M89" i="50"/>
  <c r="Z89" i="50" s="1"/>
  <c r="L89" i="50"/>
  <c r="AA88" i="50"/>
  <c r="M88" i="50"/>
  <c r="L88" i="50"/>
  <c r="AA87" i="50"/>
  <c r="M87" i="50"/>
  <c r="Z87" i="50" s="1"/>
  <c r="L87" i="50"/>
  <c r="AA86" i="50"/>
  <c r="M86" i="50"/>
  <c r="L86" i="50"/>
  <c r="AA85" i="50"/>
  <c r="M85" i="50"/>
  <c r="Z85" i="50" s="1"/>
  <c r="L85" i="50"/>
  <c r="AA84" i="50"/>
  <c r="M84" i="50"/>
  <c r="L84" i="50"/>
  <c r="AA83" i="50"/>
  <c r="M83" i="50"/>
  <c r="Z83" i="50" s="1"/>
  <c r="L83" i="50"/>
  <c r="AA82" i="50"/>
  <c r="M82" i="50"/>
  <c r="L82" i="50"/>
  <c r="AA81" i="50"/>
  <c r="M81" i="50"/>
  <c r="Z81" i="50" s="1"/>
  <c r="L81" i="50"/>
  <c r="AA80" i="50"/>
  <c r="M80" i="50"/>
  <c r="L80" i="50"/>
  <c r="AA79" i="50"/>
  <c r="M79" i="50"/>
  <c r="Z79" i="50" s="1"/>
  <c r="L79" i="50"/>
  <c r="AA78" i="50"/>
  <c r="M78" i="50"/>
  <c r="L78" i="50"/>
  <c r="AA77" i="50"/>
  <c r="M77" i="50"/>
  <c r="Z77" i="50" s="1"/>
  <c r="L77" i="50"/>
  <c r="AA76" i="50"/>
  <c r="M76" i="50"/>
  <c r="L76" i="50"/>
  <c r="AA75" i="50"/>
  <c r="M75" i="50"/>
  <c r="Z75" i="50" s="1"/>
  <c r="L75" i="50"/>
  <c r="AA74" i="50"/>
  <c r="M74" i="50"/>
  <c r="L74" i="50"/>
  <c r="AA73" i="50"/>
  <c r="M73" i="50"/>
  <c r="Z73" i="50" s="1"/>
  <c r="L73" i="50"/>
  <c r="AA72" i="50"/>
  <c r="M72" i="50"/>
  <c r="L72" i="50"/>
  <c r="AA71" i="50"/>
  <c r="M71" i="50"/>
  <c r="Z71" i="50" s="1"/>
  <c r="L71" i="50"/>
  <c r="AA70" i="50"/>
  <c r="M70" i="50"/>
  <c r="L70" i="50"/>
  <c r="AA69" i="50"/>
  <c r="M69" i="50"/>
  <c r="Z69" i="50" s="1"/>
  <c r="L69" i="50"/>
  <c r="AA68" i="50"/>
  <c r="M68" i="50"/>
  <c r="L68" i="50"/>
  <c r="AA67" i="50"/>
  <c r="M67" i="50"/>
  <c r="Z67" i="50" s="1"/>
  <c r="L67" i="50"/>
  <c r="AA66" i="50"/>
  <c r="M66" i="50"/>
  <c r="L66" i="50"/>
  <c r="AA65" i="50"/>
  <c r="M65" i="50"/>
  <c r="Z65" i="50" s="1"/>
  <c r="L65" i="50"/>
  <c r="AA64" i="50"/>
  <c r="M64" i="50"/>
  <c r="L64" i="50"/>
  <c r="AA63" i="50"/>
  <c r="M63" i="50"/>
  <c r="Z63" i="50" s="1"/>
  <c r="L63" i="50"/>
  <c r="AA62" i="50"/>
  <c r="M62" i="50"/>
  <c r="L62" i="50"/>
  <c r="AA61" i="50"/>
  <c r="M61" i="50"/>
  <c r="Z61" i="50" s="1"/>
  <c r="L61" i="50"/>
  <c r="AA60" i="50"/>
  <c r="M60" i="50"/>
  <c r="L60" i="50"/>
  <c r="AA59" i="50"/>
  <c r="M59" i="50"/>
  <c r="Z59" i="50" s="1"/>
  <c r="L59" i="50"/>
  <c r="AA58" i="50"/>
  <c r="M58" i="50"/>
  <c r="L58" i="50"/>
  <c r="AA57" i="50"/>
  <c r="M57" i="50"/>
  <c r="Z57" i="50" s="1"/>
  <c r="L57" i="50"/>
  <c r="AA56" i="50"/>
  <c r="M56" i="50"/>
  <c r="L56" i="50"/>
  <c r="AA55" i="50"/>
  <c r="M55" i="50"/>
  <c r="Z55" i="50" s="1"/>
  <c r="L55" i="50"/>
  <c r="AA54" i="50"/>
  <c r="M54" i="50"/>
  <c r="L54" i="50"/>
  <c r="AA53" i="50"/>
  <c r="M53" i="50"/>
  <c r="Z53" i="50" s="1"/>
  <c r="L53" i="50"/>
  <c r="AA52" i="50"/>
  <c r="M52" i="50"/>
  <c r="L52" i="50"/>
  <c r="AA51" i="50"/>
  <c r="M51" i="50"/>
  <c r="Z51" i="50" s="1"/>
  <c r="L51" i="50"/>
  <c r="AA50" i="50"/>
  <c r="M50" i="50"/>
  <c r="L50" i="50"/>
  <c r="AA49" i="50"/>
  <c r="M49" i="50"/>
  <c r="Z49" i="50" s="1"/>
  <c r="L49" i="50"/>
  <c r="AA48" i="50"/>
  <c r="M48" i="50"/>
  <c r="L48" i="50"/>
  <c r="AA47" i="50"/>
  <c r="M47" i="50"/>
  <c r="L47" i="50"/>
  <c r="AA46" i="50"/>
  <c r="L46" i="50"/>
  <c r="M46" i="50"/>
  <c r="Y46" i="50" s="1"/>
  <c r="AA45" i="50"/>
  <c r="L45" i="50"/>
  <c r="M45" i="50"/>
  <c r="Y45" i="50" s="1"/>
  <c r="AA44" i="50"/>
  <c r="M44" i="50"/>
  <c r="Z44" i="50" s="1"/>
  <c r="L44" i="50"/>
  <c r="AA43" i="50"/>
  <c r="M43" i="50"/>
  <c r="L43" i="50"/>
  <c r="AA42" i="50"/>
  <c r="M42" i="50"/>
  <c r="Z42" i="50" s="1"/>
  <c r="L42" i="50"/>
  <c r="AA41" i="50"/>
  <c r="M41" i="50"/>
  <c r="L41" i="50"/>
  <c r="AA40" i="50"/>
  <c r="M40" i="50"/>
  <c r="L40" i="50"/>
  <c r="AA39" i="50"/>
  <c r="M39" i="50"/>
  <c r="L39" i="50"/>
  <c r="AA38" i="50"/>
  <c r="M38" i="50"/>
  <c r="L38" i="50"/>
  <c r="AA37" i="50"/>
  <c r="M37" i="50"/>
  <c r="L37" i="50"/>
  <c r="AA36" i="50"/>
  <c r="M36" i="50"/>
  <c r="L36" i="50"/>
  <c r="AA35" i="50"/>
  <c r="M35" i="50"/>
  <c r="L35" i="50"/>
  <c r="AA34" i="50"/>
  <c r="M34" i="50"/>
  <c r="L34" i="50"/>
  <c r="AA33" i="50"/>
  <c r="M33" i="50"/>
  <c r="L33" i="50"/>
  <c r="AA32" i="50"/>
  <c r="M32" i="50"/>
  <c r="L32" i="50"/>
  <c r="AA31" i="50"/>
  <c r="M31" i="50"/>
  <c r="L31" i="50"/>
  <c r="AA30" i="50"/>
  <c r="M30" i="50"/>
  <c r="L30" i="50"/>
  <c r="AA29" i="50"/>
  <c r="M29" i="50"/>
  <c r="L29" i="50"/>
  <c r="AA28" i="50"/>
  <c r="M28" i="50"/>
  <c r="L28" i="50"/>
  <c r="AA27" i="50"/>
  <c r="M27" i="50"/>
  <c r="L27" i="50"/>
  <c r="AA26" i="50"/>
  <c r="M26" i="50"/>
  <c r="L26" i="50"/>
  <c r="AA25" i="50"/>
  <c r="L25" i="50"/>
  <c r="AA24" i="50"/>
  <c r="L24" i="50"/>
  <c r="AA23" i="50"/>
  <c r="L23" i="50"/>
  <c r="M23" i="50"/>
  <c r="Y23" i="50" s="1"/>
  <c r="AA22" i="50"/>
  <c r="L22" i="50"/>
  <c r="M22" i="50"/>
  <c r="Y22" i="50" s="1"/>
  <c r="AA21" i="50"/>
  <c r="L21" i="50"/>
  <c r="AA20" i="50"/>
  <c r="L20" i="50"/>
  <c r="AA19" i="50"/>
  <c r="L19" i="50"/>
  <c r="M19" i="50"/>
  <c r="Y19" i="50" s="1"/>
  <c r="AA18" i="50"/>
  <c r="M18" i="50"/>
  <c r="Y18" i="50" s="1"/>
  <c r="L18" i="50"/>
  <c r="AA17" i="50"/>
  <c r="M17" i="50"/>
  <c r="L17" i="50"/>
  <c r="AA16" i="50"/>
  <c r="M16" i="50"/>
  <c r="L16" i="50"/>
  <c r="AA15" i="50"/>
  <c r="L15" i="50"/>
  <c r="AA14" i="50"/>
  <c r="L14" i="50"/>
  <c r="AA13" i="50"/>
  <c r="Q13" i="50"/>
  <c r="U13" i="50" s="1"/>
  <c r="S15" i="50" s="1"/>
  <c r="M13" i="50"/>
  <c r="Y13" i="50" s="1"/>
  <c r="L13" i="50"/>
  <c r="AA12" i="50"/>
  <c r="L12" i="50"/>
  <c r="M12" i="50"/>
  <c r="AA11" i="50"/>
  <c r="L11" i="50"/>
  <c r="M11" i="50"/>
  <c r="AA10" i="50"/>
  <c r="L10" i="50"/>
  <c r="M10" i="50"/>
  <c r="AA9" i="50"/>
  <c r="L9" i="50"/>
  <c r="AA8" i="50"/>
  <c r="M8" i="50"/>
  <c r="L8" i="50"/>
  <c r="AA7" i="50"/>
  <c r="M7" i="50"/>
  <c r="L7" i="50"/>
  <c r="B7" i="50"/>
  <c r="B8" i="50" s="1"/>
  <c r="B9" i="50" s="1"/>
  <c r="B10" i="50" s="1"/>
  <c r="B11" i="50" s="1"/>
  <c r="B12" i="50" s="1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37" i="50" s="1"/>
  <c r="B38" i="50" s="1"/>
  <c r="B39" i="50" s="1"/>
  <c r="B40" i="50" s="1"/>
  <c r="B41" i="50" s="1"/>
  <c r="B42" i="50" s="1"/>
  <c r="B43" i="50" s="1"/>
  <c r="B44" i="50" s="1"/>
  <c r="B45" i="50" s="1"/>
  <c r="B46" i="50" s="1"/>
  <c r="B47" i="50" s="1"/>
  <c r="B48" i="50" s="1"/>
  <c r="B49" i="50" s="1"/>
  <c r="B50" i="50" s="1"/>
  <c r="B51" i="50" s="1"/>
  <c r="B52" i="50" s="1"/>
  <c r="B53" i="50" s="1"/>
  <c r="B54" i="50" s="1"/>
  <c r="B55" i="50" s="1"/>
  <c r="B56" i="50" s="1"/>
  <c r="B57" i="50" s="1"/>
  <c r="B58" i="50" s="1"/>
  <c r="B59" i="50" s="1"/>
  <c r="B60" i="50" s="1"/>
  <c r="B61" i="50" s="1"/>
  <c r="B62" i="50" s="1"/>
  <c r="B63" i="50" s="1"/>
  <c r="B64" i="50" s="1"/>
  <c r="B65" i="50" s="1"/>
  <c r="B66" i="50" s="1"/>
  <c r="B67" i="50" s="1"/>
  <c r="B68" i="50" s="1"/>
  <c r="B69" i="50" s="1"/>
  <c r="B70" i="50" s="1"/>
  <c r="B71" i="50" s="1"/>
  <c r="B72" i="50" s="1"/>
  <c r="B73" i="50" s="1"/>
  <c r="B74" i="50" s="1"/>
  <c r="B75" i="50" s="1"/>
  <c r="B76" i="50" s="1"/>
  <c r="B77" i="50" s="1"/>
  <c r="B78" i="50" s="1"/>
  <c r="B79" i="50" s="1"/>
  <c r="B80" i="50" s="1"/>
  <c r="B81" i="50" s="1"/>
  <c r="B82" i="50" s="1"/>
  <c r="B83" i="50" s="1"/>
  <c r="B84" i="50" s="1"/>
  <c r="B85" i="50" s="1"/>
  <c r="B86" i="50" s="1"/>
  <c r="B87" i="50" s="1"/>
  <c r="B88" i="50" s="1"/>
  <c r="B89" i="50" s="1"/>
  <c r="B90" i="50" s="1"/>
  <c r="B91" i="50" s="1"/>
  <c r="B92" i="50" s="1"/>
  <c r="B93" i="50" s="1"/>
  <c r="B94" i="50" s="1"/>
  <c r="B95" i="50" s="1"/>
  <c r="B96" i="50" s="1"/>
  <c r="B97" i="50" s="1"/>
  <c r="B98" i="50" s="1"/>
  <c r="B99" i="50" s="1"/>
  <c r="B100" i="50" s="1"/>
  <c r="B101" i="50" s="1"/>
  <c r="B102" i="50" s="1"/>
  <c r="B103" i="50" s="1"/>
  <c r="B104" i="50" s="1"/>
  <c r="B105" i="50" s="1"/>
  <c r="B106" i="50" s="1"/>
  <c r="B107" i="50" s="1"/>
  <c r="B108" i="50" s="1"/>
  <c r="B109" i="50" s="1"/>
  <c r="B110" i="50" s="1"/>
  <c r="B111" i="50" s="1"/>
  <c r="B112" i="50" s="1"/>
  <c r="B113" i="50" s="1"/>
  <c r="B114" i="50" s="1"/>
  <c r="B115" i="50" s="1"/>
  <c r="B116" i="50" s="1"/>
  <c r="B117" i="50" s="1"/>
  <c r="B118" i="50" s="1"/>
  <c r="B119" i="50" s="1"/>
  <c r="B120" i="50" s="1"/>
  <c r="B121" i="50" s="1"/>
  <c r="B122" i="50" s="1"/>
  <c r="B123" i="50" s="1"/>
  <c r="B124" i="50" s="1"/>
  <c r="B125" i="50" s="1"/>
  <c r="B126" i="50" s="1"/>
  <c r="B127" i="50" s="1"/>
  <c r="B128" i="50" s="1"/>
  <c r="B129" i="50" s="1"/>
  <c r="B130" i="50" s="1"/>
  <c r="B131" i="50" s="1"/>
  <c r="B132" i="50" s="1"/>
  <c r="B133" i="50" s="1"/>
  <c r="B134" i="50" s="1"/>
  <c r="B135" i="50" s="1"/>
  <c r="B136" i="50" s="1"/>
  <c r="B137" i="50" s="1"/>
  <c r="B138" i="50" s="1"/>
  <c r="B139" i="50" s="1"/>
  <c r="B140" i="50" s="1"/>
  <c r="B141" i="50" s="1"/>
  <c r="B142" i="50" s="1"/>
  <c r="B143" i="50" s="1"/>
  <c r="B144" i="50" s="1"/>
  <c r="B145" i="50" s="1"/>
  <c r="B146" i="50" s="1"/>
  <c r="B147" i="50" s="1"/>
  <c r="B148" i="50" s="1"/>
  <c r="B149" i="50" s="1"/>
  <c r="B150" i="50" s="1"/>
  <c r="B151" i="50" s="1"/>
  <c r="B152" i="50" s="1"/>
  <c r="B153" i="50" s="1"/>
  <c r="B154" i="50" s="1"/>
  <c r="B155" i="50" s="1"/>
  <c r="B156" i="50" s="1"/>
  <c r="B157" i="50" s="1"/>
  <c r="B158" i="50" s="1"/>
  <c r="B159" i="50" s="1"/>
  <c r="B160" i="50" s="1"/>
  <c r="B161" i="50" s="1"/>
  <c r="B162" i="50" s="1"/>
  <c r="B163" i="50" s="1"/>
  <c r="B164" i="50" s="1"/>
  <c r="B165" i="50" s="1"/>
  <c r="B166" i="50" s="1"/>
  <c r="B167" i="50" s="1"/>
  <c r="B168" i="50" s="1"/>
  <c r="B169" i="50" s="1"/>
  <c r="B170" i="50" s="1"/>
  <c r="B171" i="50" s="1"/>
  <c r="B172" i="50" s="1"/>
  <c r="B173" i="50" s="1"/>
  <c r="B174" i="50" s="1"/>
  <c r="B175" i="50" s="1"/>
  <c r="B176" i="50" s="1"/>
  <c r="B177" i="50" s="1"/>
  <c r="B178" i="50" s="1"/>
  <c r="B179" i="50" s="1"/>
  <c r="B180" i="50" s="1"/>
  <c r="B181" i="50" s="1"/>
  <c r="B182" i="50" s="1"/>
  <c r="B183" i="50" s="1"/>
  <c r="B184" i="50" s="1"/>
  <c r="B185" i="50" s="1"/>
  <c r="B186" i="50" s="1"/>
  <c r="B187" i="50" s="1"/>
  <c r="B188" i="50" s="1"/>
  <c r="B189" i="50" s="1"/>
  <c r="B190" i="50" s="1"/>
  <c r="B191" i="50" s="1"/>
  <c r="AA6" i="50"/>
  <c r="L6" i="50"/>
  <c r="K6" i="50"/>
  <c r="J6" i="50"/>
  <c r="Z122" i="50" l="1"/>
  <c r="Y123" i="50"/>
  <c r="Y124" i="50"/>
  <c r="Y126" i="50"/>
  <c r="Z140" i="50"/>
  <c r="Y141" i="50"/>
  <c r="Y142" i="50"/>
  <c r="Z18" i="50"/>
  <c r="Z19" i="50"/>
  <c r="Y44" i="50"/>
  <c r="Y118" i="50"/>
  <c r="Z132" i="50"/>
  <c r="Z120" i="50"/>
  <c r="Y137" i="50"/>
  <c r="Y138" i="50"/>
  <c r="Y42" i="50"/>
  <c r="Y110" i="50"/>
  <c r="Y133" i="50"/>
  <c r="Y134" i="50"/>
  <c r="Y148" i="50"/>
  <c r="Y115" i="50"/>
  <c r="Y116" i="50"/>
  <c r="Y129" i="50"/>
  <c r="Y130" i="50"/>
  <c r="Y145" i="50"/>
  <c r="Y146" i="50"/>
  <c r="Y149" i="50"/>
  <c r="Z23" i="50"/>
  <c r="Y6" i="51"/>
  <c r="Y8" i="51"/>
  <c r="Z8" i="51"/>
  <c r="Z192" i="51" s="1"/>
  <c r="S13" i="51" s="1"/>
  <c r="Y192" i="51"/>
  <c r="M192" i="51"/>
  <c r="Y49" i="50"/>
  <c r="Y51" i="50"/>
  <c r="Y53" i="50"/>
  <c r="Y55" i="50"/>
  <c r="Y57" i="50"/>
  <c r="Y59" i="50"/>
  <c r="Y61" i="50"/>
  <c r="Y63" i="50"/>
  <c r="Y65" i="50"/>
  <c r="Y67" i="50"/>
  <c r="Y69" i="50"/>
  <c r="Y71" i="50"/>
  <c r="Y73" i="50"/>
  <c r="Y75" i="50"/>
  <c r="Y77" i="50"/>
  <c r="Y79" i="50"/>
  <c r="Y81" i="50"/>
  <c r="Y83" i="50"/>
  <c r="Y85" i="50"/>
  <c r="Y87" i="50"/>
  <c r="Y89" i="50"/>
  <c r="Y91" i="50"/>
  <c r="Y93" i="50"/>
  <c r="Y95" i="50"/>
  <c r="Y97" i="50"/>
  <c r="Y99" i="50"/>
  <c r="Y101" i="50"/>
  <c r="Y103" i="50"/>
  <c r="Y105" i="50"/>
  <c r="Y107" i="50"/>
  <c r="Y111" i="50"/>
  <c r="Y112" i="50"/>
  <c r="Y114" i="50"/>
  <c r="Y127" i="50"/>
  <c r="Y128" i="50"/>
  <c r="Y135" i="50"/>
  <c r="Y136" i="50"/>
  <c r="Y143" i="50"/>
  <c r="Y144" i="50"/>
  <c r="Y151" i="50"/>
  <c r="Y152" i="50"/>
  <c r="Y153" i="50"/>
  <c r="Y154" i="50"/>
  <c r="Y156" i="50"/>
  <c r="Y158" i="50"/>
  <c r="Y160" i="50"/>
  <c r="Y162" i="50"/>
  <c r="Y164" i="50"/>
  <c r="Y166" i="50"/>
  <c r="Y168" i="50"/>
  <c r="Y170" i="50"/>
  <c r="Y172" i="50"/>
  <c r="Y174" i="50"/>
  <c r="Y176" i="50"/>
  <c r="Y178" i="50"/>
  <c r="Y180" i="50"/>
  <c r="Y182" i="50"/>
  <c r="Y184" i="50"/>
  <c r="Y186" i="50"/>
  <c r="Y188" i="50"/>
  <c r="Y190" i="50"/>
  <c r="Y119" i="50"/>
  <c r="Y131" i="50"/>
  <c r="Y139" i="50"/>
  <c r="Y147" i="50"/>
  <c r="Z46" i="50"/>
  <c r="Z13" i="50"/>
  <c r="M14" i="50"/>
  <c r="M15" i="50"/>
  <c r="Y15" i="50" s="1"/>
  <c r="M9" i="50"/>
  <c r="Z9" i="50" s="1"/>
  <c r="Z43" i="50"/>
  <c r="Y43" i="50"/>
  <c r="Z62" i="50"/>
  <c r="Y62" i="50"/>
  <c r="Z94" i="50"/>
  <c r="Y94" i="50"/>
  <c r="Z26" i="50"/>
  <c r="Y26" i="50"/>
  <c r="Z28" i="50"/>
  <c r="Y28" i="50"/>
  <c r="Z30" i="50"/>
  <c r="Y30" i="50"/>
  <c r="Z32" i="50"/>
  <c r="Y32" i="50"/>
  <c r="Z34" i="50"/>
  <c r="Y34" i="50"/>
  <c r="Z36" i="50"/>
  <c r="Y36" i="50"/>
  <c r="Z38" i="50"/>
  <c r="Y38" i="50"/>
  <c r="Z40" i="50"/>
  <c r="Y40" i="50"/>
  <c r="Z48" i="50"/>
  <c r="Y48" i="50"/>
  <c r="Z56" i="50"/>
  <c r="Y56" i="50"/>
  <c r="Z64" i="50"/>
  <c r="Y64" i="50"/>
  <c r="Z72" i="50"/>
  <c r="Y72" i="50"/>
  <c r="Z80" i="50"/>
  <c r="Y80" i="50"/>
  <c r="Z88" i="50"/>
  <c r="Y88" i="50"/>
  <c r="Z10" i="50"/>
  <c r="Y10" i="50"/>
  <c r="Z12" i="50"/>
  <c r="Y12" i="50"/>
  <c r="Z54" i="50"/>
  <c r="Y54" i="50"/>
  <c r="Z70" i="50"/>
  <c r="Y70" i="50"/>
  <c r="Z78" i="50"/>
  <c r="Y78" i="50"/>
  <c r="Z17" i="50"/>
  <c r="Y17" i="50"/>
  <c r="M6" i="50"/>
  <c r="Z7" i="50"/>
  <c r="Y7" i="50"/>
  <c r="Z11" i="50"/>
  <c r="Y11" i="50"/>
  <c r="Z14" i="50"/>
  <c r="Y14" i="50"/>
  <c r="M20" i="50"/>
  <c r="M24" i="50"/>
  <c r="Z50" i="50"/>
  <c r="Y50" i="50"/>
  <c r="Z58" i="50"/>
  <c r="Y58" i="50"/>
  <c r="Z66" i="50"/>
  <c r="Y66" i="50"/>
  <c r="Z74" i="50"/>
  <c r="Y74" i="50"/>
  <c r="Z82" i="50"/>
  <c r="Y82" i="50"/>
  <c r="Z90" i="50"/>
  <c r="Y90" i="50"/>
  <c r="Z8" i="50"/>
  <c r="Y8" i="50"/>
  <c r="Z86" i="50"/>
  <c r="Y86" i="50"/>
  <c r="Z16" i="50"/>
  <c r="Y16" i="50"/>
  <c r="M21" i="50"/>
  <c r="Z22" i="50"/>
  <c r="M25" i="50"/>
  <c r="Z27" i="50"/>
  <c r="Y27" i="50"/>
  <c r="Z29" i="50"/>
  <c r="Y29" i="50"/>
  <c r="Z31" i="50"/>
  <c r="Y31" i="50"/>
  <c r="Z33" i="50"/>
  <c r="Y33" i="50"/>
  <c r="Z35" i="50"/>
  <c r="Y35" i="50"/>
  <c r="Z37" i="50"/>
  <c r="Y37" i="50"/>
  <c r="Z39" i="50"/>
  <c r="Y39" i="50"/>
  <c r="Z41" i="50"/>
  <c r="Y41" i="50"/>
  <c r="Z45" i="50"/>
  <c r="Z47" i="50"/>
  <c r="Y47" i="50"/>
  <c r="Z52" i="50"/>
  <c r="Y52" i="50"/>
  <c r="Z60" i="50"/>
  <c r="Y60" i="50"/>
  <c r="Z68" i="50"/>
  <c r="Y68" i="50"/>
  <c r="Z76" i="50"/>
  <c r="Y76" i="50"/>
  <c r="Z84" i="50"/>
  <c r="Y84" i="50"/>
  <c r="Z92" i="50"/>
  <c r="Y92" i="50"/>
  <c r="Z189" i="50"/>
  <c r="Y189" i="50"/>
  <c r="AA192" i="50"/>
  <c r="Y96" i="50"/>
  <c r="Y98" i="50"/>
  <c r="Y100" i="50"/>
  <c r="Y102" i="50"/>
  <c r="Y104" i="50"/>
  <c r="Y106" i="50"/>
  <c r="Y108" i="50"/>
  <c r="Z159" i="50"/>
  <c r="Y159" i="50"/>
  <c r="Z167" i="50"/>
  <c r="Y167" i="50"/>
  <c r="Z175" i="50"/>
  <c r="Y175" i="50"/>
  <c r="Z183" i="50"/>
  <c r="Y183" i="50"/>
  <c r="Z191" i="50"/>
  <c r="Y191" i="50"/>
  <c r="Z157" i="50"/>
  <c r="Y157" i="50"/>
  <c r="Z165" i="50"/>
  <c r="Y165" i="50"/>
  <c r="Z173" i="50"/>
  <c r="Y173" i="50"/>
  <c r="Z181" i="50"/>
  <c r="Y181" i="50"/>
  <c r="Y109" i="50"/>
  <c r="Y113" i="50"/>
  <c r="Y117" i="50"/>
  <c r="Y121" i="50"/>
  <c r="Y125" i="50"/>
  <c r="Z161" i="50"/>
  <c r="Y161" i="50"/>
  <c r="Z169" i="50"/>
  <c r="Y169" i="50"/>
  <c r="Z177" i="50"/>
  <c r="Y177" i="50"/>
  <c r="Z185" i="50"/>
  <c r="Y185" i="50"/>
  <c r="Z155" i="50"/>
  <c r="Y155" i="50"/>
  <c r="Z163" i="50"/>
  <c r="Y163" i="50"/>
  <c r="Z171" i="50"/>
  <c r="Y171" i="50"/>
  <c r="Z179" i="50"/>
  <c r="Y179" i="50"/>
  <c r="Z187" i="50"/>
  <c r="Y187" i="50"/>
  <c r="Q13" i="49"/>
  <c r="U13" i="49" s="1"/>
  <c r="S15" i="49" s="1"/>
  <c r="K48" i="49"/>
  <c r="J48" i="49"/>
  <c r="K46" i="49"/>
  <c r="J46" i="49"/>
  <c r="K45" i="49"/>
  <c r="J45" i="49"/>
  <c r="M45" i="49" s="1"/>
  <c r="Z45" i="49" s="1"/>
  <c r="K41" i="49"/>
  <c r="J41" i="49"/>
  <c r="K40" i="49"/>
  <c r="J40" i="49"/>
  <c r="K39" i="49"/>
  <c r="J39" i="49"/>
  <c r="K38" i="49"/>
  <c r="J38" i="49"/>
  <c r="M38" i="49" s="1"/>
  <c r="Z38" i="49" s="1"/>
  <c r="K37" i="49"/>
  <c r="J37" i="49"/>
  <c r="K36" i="49"/>
  <c r="J36" i="49"/>
  <c r="K35" i="49"/>
  <c r="J35" i="49"/>
  <c r="K34" i="49"/>
  <c r="J34" i="49"/>
  <c r="K33" i="49"/>
  <c r="J33" i="49"/>
  <c r="K32" i="49"/>
  <c r="J32" i="49"/>
  <c r="M32" i="49" s="1"/>
  <c r="Z32" i="49" s="1"/>
  <c r="K31" i="49"/>
  <c r="J31" i="49"/>
  <c r="K30" i="49"/>
  <c r="J30" i="49"/>
  <c r="M30" i="49" s="1"/>
  <c r="Z30" i="49" s="1"/>
  <c r="K29" i="49"/>
  <c r="J29" i="49"/>
  <c r="K28" i="49"/>
  <c r="J28" i="49"/>
  <c r="M28" i="49" s="1"/>
  <c r="Z28" i="49" s="1"/>
  <c r="K27" i="49"/>
  <c r="J27" i="49"/>
  <c r="K25" i="49"/>
  <c r="J25" i="49"/>
  <c r="K24" i="49"/>
  <c r="J24" i="49"/>
  <c r="M24" i="49" s="1"/>
  <c r="Z24" i="49" s="1"/>
  <c r="K23" i="49"/>
  <c r="J23" i="49"/>
  <c r="K22" i="49"/>
  <c r="J22" i="49"/>
  <c r="M22" i="49" s="1"/>
  <c r="Z22" i="49" s="1"/>
  <c r="K21" i="49"/>
  <c r="J21" i="49"/>
  <c r="K20" i="49"/>
  <c r="J20" i="49"/>
  <c r="M20" i="49" s="1"/>
  <c r="Z20" i="49" s="1"/>
  <c r="K19" i="49"/>
  <c r="J19" i="49"/>
  <c r="K17" i="49"/>
  <c r="J17" i="49"/>
  <c r="J15" i="49"/>
  <c r="K15" i="49"/>
  <c r="K14" i="49"/>
  <c r="J14" i="49"/>
  <c r="J9" i="49"/>
  <c r="K9" i="49"/>
  <c r="J10" i="49"/>
  <c r="K10" i="49"/>
  <c r="J11" i="49"/>
  <c r="K11" i="49"/>
  <c r="J12" i="49"/>
  <c r="K12" i="49"/>
  <c r="K8" i="49"/>
  <c r="J8" i="49"/>
  <c r="AA191" i="49"/>
  <c r="M191" i="49"/>
  <c r="Z191" i="49" s="1"/>
  <c r="L191" i="49"/>
  <c r="AA190" i="49"/>
  <c r="M190" i="49"/>
  <c r="Z190" i="49" s="1"/>
  <c r="L190" i="49"/>
  <c r="AA189" i="49"/>
  <c r="M189" i="49"/>
  <c r="Z189" i="49" s="1"/>
  <c r="L189" i="49"/>
  <c r="AA188" i="49"/>
  <c r="M188" i="49"/>
  <c r="Z188" i="49" s="1"/>
  <c r="L188" i="49"/>
  <c r="AA187" i="49"/>
  <c r="M187" i="49"/>
  <c r="Z187" i="49" s="1"/>
  <c r="L187" i="49"/>
  <c r="AA186" i="49"/>
  <c r="M186" i="49"/>
  <c r="Z186" i="49" s="1"/>
  <c r="L186" i="49"/>
  <c r="AA185" i="49"/>
  <c r="M185" i="49"/>
  <c r="Z185" i="49" s="1"/>
  <c r="L185" i="49"/>
  <c r="AA184" i="49"/>
  <c r="M184" i="49"/>
  <c r="Y184" i="49" s="1"/>
  <c r="L184" i="49"/>
  <c r="AA183" i="49"/>
  <c r="M183" i="49"/>
  <c r="Z183" i="49" s="1"/>
  <c r="L183" i="49"/>
  <c r="AA182" i="49"/>
  <c r="M182" i="49"/>
  <c r="Z182" i="49" s="1"/>
  <c r="L182" i="49"/>
  <c r="AA181" i="49"/>
  <c r="M181" i="49"/>
  <c r="Z181" i="49" s="1"/>
  <c r="L181" i="49"/>
  <c r="AA180" i="49"/>
  <c r="M180" i="49"/>
  <c r="Z180" i="49" s="1"/>
  <c r="L180" i="49"/>
  <c r="AA179" i="49"/>
  <c r="M179" i="49"/>
  <c r="Z179" i="49" s="1"/>
  <c r="L179" i="49"/>
  <c r="AA178" i="49"/>
  <c r="M178" i="49"/>
  <c r="Z178" i="49" s="1"/>
  <c r="L178" i="49"/>
  <c r="AA177" i="49"/>
  <c r="M177" i="49"/>
  <c r="Z177" i="49" s="1"/>
  <c r="L177" i="49"/>
  <c r="AA176" i="49"/>
  <c r="M176" i="49"/>
  <c r="Y176" i="49" s="1"/>
  <c r="L176" i="49"/>
  <c r="AA175" i="49"/>
  <c r="M175" i="49"/>
  <c r="Z175" i="49" s="1"/>
  <c r="L175" i="49"/>
  <c r="AA174" i="49"/>
  <c r="M174" i="49"/>
  <c r="Z174" i="49" s="1"/>
  <c r="L174" i="49"/>
  <c r="AA173" i="49"/>
  <c r="M173" i="49"/>
  <c r="Z173" i="49" s="1"/>
  <c r="L173" i="49"/>
  <c r="AA172" i="49"/>
  <c r="M172" i="49"/>
  <c r="Z172" i="49" s="1"/>
  <c r="L172" i="49"/>
  <c r="AA171" i="49"/>
  <c r="M171" i="49"/>
  <c r="Z171" i="49" s="1"/>
  <c r="L171" i="49"/>
  <c r="AA170" i="49"/>
  <c r="M170" i="49"/>
  <c r="Z170" i="49" s="1"/>
  <c r="L170" i="49"/>
  <c r="AA169" i="49"/>
  <c r="M169" i="49"/>
  <c r="Z169" i="49" s="1"/>
  <c r="L169" i="49"/>
  <c r="AA168" i="49"/>
  <c r="M168" i="49"/>
  <c r="Y168" i="49" s="1"/>
  <c r="L168" i="49"/>
  <c r="AA167" i="49"/>
  <c r="M167" i="49"/>
  <c r="Z167" i="49" s="1"/>
  <c r="L167" i="49"/>
  <c r="AA166" i="49"/>
  <c r="M166" i="49"/>
  <c r="Z166" i="49" s="1"/>
  <c r="L166" i="49"/>
  <c r="AA165" i="49"/>
  <c r="M165" i="49"/>
  <c r="Z165" i="49" s="1"/>
  <c r="L165" i="49"/>
  <c r="AA164" i="49"/>
  <c r="M164" i="49"/>
  <c r="Z164" i="49" s="1"/>
  <c r="L164" i="49"/>
  <c r="AA163" i="49"/>
  <c r="M163" i="49"/>
  <c r="Z163" i="49" s="1"/>
  <c r="L163" i="49"/>
  <c r="AA162" i="49"/>
  <c r="M162" i="49"/>
  <c r="Z162" i="49" s="1"/>
  <c r="L162" i="49"/>
  <c r="AA161" i="49"/>
  <c r="M161" i="49"/>
  <c r="Z161" i="49" s="1"/>
  <c r="L161" i="49"/>
  <c r="AA160" i="49"/>
  <c r="M160" i="49"/>
  <c r="Z160" i="49" s="1"/>
  <c r="L160" i="49"/>
  <c r="AA159" i="49"/>
  <c r="M159" i="49"/>
  <c r="Z159" i="49" s="1"/>
  <c r="L159" i="49"/>
  <c r="AA158" i="49"/>
  <c r="M158" i="49"/>
  <c r="Z158" i="49" s="1"/>
  <c r="L158" i="49"/>
  <c r="AA157" i="49"/>
  <c r="M157" i="49"/>
  <c r="Z157" i="49" s="1"/>
  <c r="L157" i="49"/>
  <c r="AA156" i="49"/>
  <c r="M156" i="49"/>
  <c r="Z156" i="49" s="1"/>
  <c r="L156" i="49"/>
  <c r="AA155" i="49"/>
  <c r="M155" i="49"/>
  <c r="Z155" i="49" s="1"/>
  <c r="L155" i="49"/>
  <c r="AA154" i="49"/>
  <c r="M154" i="49"/>
  <c r="Z154" i="49" s="1"/>
  <c r="L154" i="49"/>
  <c r="AA153" i="49"/>
  <c r="M153" i="49"/>
  <c r="Z153" i="49" s="1"/>
  <c r="L153" i="49"/>
  <c r="AA152" i="49"/>
  <c r="M152" i="49"/>
  <c r="Z152" i="49" s="1"/>
  <c r="L152" i="49"/>
  <c r="AA151" i="49"/>
  <c r="M151" i="49"/>
  <c r="Y151" i="49" s="1"/>
  <c r="L151" i="49"/>
  <c r="AA150" i="49"/>
  <c r="M150" i="49"/>
  <c r="Z150" i="49" s="1"/>
  <c r="L150" i="49"/>
  <c r="AA149" i="49"/>
  <c r="M149" i="49"/>
  <c r="Z149" i="49" s="1"/>
  <c r="L149" i="49"/>
  <c r="AA148" i="49"/>
  <c r="M148" i="49"/>
  <c r="Z148" i="49" s="1"/>
  <c r="L148" i="49"/>
  <c r="AA147" i="49"/>
  <c r="M147" i="49"/>
  <c r="Z147" i="49" s="1"/>
  <c r="L147" i="49"/>
  <c r="AA146" i="49"/>
  <c r="M146" i="49"/>
  <c r="Z146" i="49" s="1"/>
  <c r="L146" i="49"/>
  <c r="AA145" i="49"/>
  <c r="M145" i="49"/>
  <c r="Y145" i="49" s="1"/>
  <c r="L145" i="49"/>
  <c r="AA144" i="49"/>
  <c r="M144" i="49"/>
  <c r="Z144" i="49" s="1"/>
  <c r="L144" i="49"/>
  <c r="AA143" i="49"/>
  <c r="M143" i="49"/>
  <c r="Y143" i="49" s="1"/>
  <c r="L143" i="49"/>
  <c r="AA142" i="49"/>
  <c r="M142" i="49"/>
  <c r="Z142" i="49" s="1"/>
  <c r="L142" i="49"/>
  <c r="AA141" i="49"/>
  <c r="M141" i="49"/>
  <c r="Z141" i="49" s="1"/>
  <c r="L141" i="49"/>
  <c r="AA140" i="49"/>
  <c r="M140" i="49"/>
  <c r="Z140" i="49" s="1"/>
  <c r="L140" i="49"/>
  <c r="AA139" i="49"/>
  <c r="M139" i="49"/>
  <c r="Z139" i="49" s="1"/>
  <c r="L139" i="49"/>
  <c r="AA138" i="49"/>
  <c r="M138" i="49"/>
  <c r="Z138" i="49" s="1"/>
  <c r="L138" i="49"/>
  <c r="AA137" i="49"/>
  <c r="M137" i="49"/>
  <c r="Z137" i="49" s="1"/>
  <c r="L137" i="49"/>
  <c r="AA136" i="49"/>
  <c r="M136" i="49"/>
  <c r="Z136" i="49" s="1"/>
  <c r="L136" i="49"/>
  <c r="AA135" i="49"/>
  <c r="M135" i="49"/>
  <c r="Y135" i="49" s="1"/>
  <c r="L135" i="49"/>
  <c r="AA134" i="49"/>
  <c r="M134" i="49"/>
  <c r="Z134" i="49" s="1"/>
  <c r="L134" i="49"/>
  <c r="AA133" i="49"/>
  <c r="M133" i="49"/>
  <c r="Z133" i="49" s="1"/>
  <c r="L133" i="49"/>
  <c r="AA132" i="49"/>
  <c r="M132" i="49"/>
  <c r="Z132" i="49" s="1"/>
  <c r="L132" i="49"/>
  <c r="AA131" i="49"/>
  <c r="M131" i="49"/>
  <c r="Z131" i="49" s="1"/>
  <c r="L131" i="49"/>
  <c r="AA130" i="49"/>
  <c r="M130" i="49"/>
  <c r="Z130" i="49" s="1"/>
  <c r="L130" i="49"/>
  <c r="AA129" i="49"/>
  <c r="M129" i="49"/>
  <c r="Y129" i="49" s="1"/>
  <c r="L129" i="49"/>
  <c r="AA128" i="49"/>
  <c r="M128" i="49"/>
  <c r="Z128" i="49" s="1"/>
  <c r="L128" i="49"/>
  <c r="AA127" i="49"/>
  <c r="M127" i="49"/>
  <c r="Y127" i="49" s="1"/>
  <c r="L127" i="49"/>
  <c r="AA126" i="49"/>
  <c r="M126" i="49"/>
  <c r="Z126" i="49" s="1"/>
  <c r="L126" i="49"/>
  <c r="AA125" i="49"/>
  <c r="M125" i="49"/>
  <c r="Z125" i="49" s="1"/>
  <c r="L125" i="49"/>
  <c r="AA124" i="49"/>
  <c r="M124" i="49"/>
  <c r="Z124" i="49" s="1"/>
  <c r="L124" i="49"/>
  <c r="AA123" i="49"/>
  <c r="M123" i="49"/>
  <c r="Z123" i="49" s="1"/>
  <c r="L123" i="49"/>
  <c r="AA122" i="49"/>
  <c r="M122" i="49"/>
  <c r="Z122" i="49" s="1"/>
  <c r="L122" i="49"/>
  <c r="AA121" i="49"/>
  <c r="M121" i="49"/>
  <c r="Y121" i="49" s="1"/>
  <c r="L121" i="49"/>
  <c r="AA120" i="49"/>
  <c r="M120" i="49"/>
  <c r="Z120" i="49" s="1"/>
  <c r="L120" i="49"/>
  <c r="AA119" i="49"/>
  <c r="M119" i="49"/>
  <c r="Y119" i="49" s="1"/>
  <c r="L119" i="49"/>
  <c r="AA118" i="49"/>
  <c r="M118" i="49"/>
  <c r="Z118" i="49" s="1"/>
  <c r="L118" i="49"/>
  <c r="AA117" i="49"/>
  <c r="M117" i="49"/>
  <c r="Z117" i="49" s="1"/>
  <c r="L117" i="49"/>
  <c r="AA116" i="49"/>
  <c r="M116" i="49"/>
  <c r="Z116" i="49" s="1"/>
  <c r="L116" i="49"/>
  <c r="AA115" i="49"/>
  <c r="M115" i="49"/>
  <c r="Z115" i="49" s="1"/>
  <c r="L115" i="49"/>
  <c r="AA114" i="49"/>
  <c r="M114" i="49"/>
  <c r="Z114" i="49" s="1"/>
  <c r="L114" i="49"/>
  <c r="AA113" i="49"/>
  <c r="M113" i="49"/>
  <c r="Y113" i="49" s="1"/>
  <c r="L113" i="49"/>
  <c r="AA112" i="49"/>
  <c r="M112" i="49"/>
  <c r="Z112" i="49" s="1"/>
  <c r="L112" i="49"/>
  <c r="AA111" i="49"/>
  <c r="M111" i="49"/>
  <c r="Y111" i="49" s="1"/>
  <c r="L111" i="49"/>
  <c r="AA110" i="49"/>
  <c r="M110" i="49"/>
  <c r="Z110" i="49" s="1"/>
  <c r="L110" i="49"/>
  <c r="AA109" i="49"/>
  <c r="M109" i="49"/>
  <c r="Z109" i="49" s="1"/>
  <c r="L109" i="49"/>
  <c r="AA108" i="49"/>
  <c r="M108" i="49"/>
  <c r="Z108" i="49" s="1"/>
  <c r="L108" i="49"/>
  <c r="AA107" i="49"/>
  <c r="M107" i="49"/>
  <c r="Z107" i="49" s="1"/>
  <c r="L107" i="49"/>
  <c r="AA106" i="49"/>
  <c r="M106" i="49"/>
  <c r="L106" i="49"/>
  <c r="AA105" i="49"/>
  <c r="M105" i="49"/>
  <c r="Z105" i="49" s="1"/>
  <c r="L105" i="49"/>
  <c r="AA104" i="49"/>
  <c r="M104" i="49"/>
  <c r="Z104" i="49" s="1"/>
  <c r="L104" i="49"/>
  <c r="AA103" i="49"/>
  <c r="M103" i="49"/>
  <c r="Z103" i="49" s="1"/>
  <c r="L103" i="49"/>
  <c r="AA102" i="49"/>
  <c r="M102" i="49"/>
  <c r="L102" i="49"/>
  <c r="AA101" i="49"/>
  <c r="M101" i="49"/>
  <c r="Z101" i="49" s="1"/>
  <c r="L101" i="49"/>
  <c r="AA100" i="49"/>
  <c r="M100" i="49"/>
  <c r="Z100" i="49" s="1"/>
  <c r="L100" i="49"/>
  <c r="AA99" i="49"/>
  <c r="M99" i="49"/>
  <c r="Z99" i="49" s="1"/>
  <c r="L99" i="49"/>
  <c r="AA98" i="49"/>
  <c r="M98" i="49"/>
  <c r="L98" i="49"/>
  <c r="AA97" i="49"/>
  <c r="M97" i="49"/>
  <c r="Z97" i="49" s="1"/>
  <c r="L97" i="49"/>
  <c r="AA96" i="49"/>
  <c r="M96" i="49"/>
  <c r="Z96" i="49" s="1"/>
  <c r="L96" i="49"/>
  <c r="AA95" i="49"/>
  <c r="M95" i="49"/>
  <c r="Z95" i="49" s="1"/>
  <c r="L95" i="49"/>
  <c r="AA94" i="49"/>
  <c r="M94" i="49"/>
  <c r="Z94" i="49" s="1"/>
  <c r="L94" i="49"/>
  <c r="AA93" i="49"/>
  <c r="M93" i="49"/>
  <c r="Z93" i="49" s="1"/>
  <c r="L93" i="49"/>
  <c r="AA92" i="49"/>
  <c r="M92" i="49"/>
  <c r="Z92" i="49" s="1"/>
  <c r="L92" i="49"/>
  <c r="AA91" i="49"/>
  <c r="M91" i="49"/>
  <c r="Z91" i="49" s="1"/>
  <c r="L91" i="49"/>
  <c r="AA90" i="49"/>
  <c r="M90" i="49"/>
  <c r="Z90" i="49" s="1"/>
  <c r="L90" i="49"/>
  <c r="AA89" i="49"/>
  <c r="M89" i="49"/>
  <c r="Y89" i="49" s="1"/>
  <c r="L89" i="49"/>
  <c r="AA88" i="49"/>
  <c r="M88" i="49"/>
  <c r="Z88" i="49" s="1"/>
  <c r="L88" i="49"/>
  <c r="AA87" i="49"/>
  <c r="M87" i="49"/>
  <c r="Z87" i="49" s="1"/>
  <c r="L87" i="49"/>
  <c r="AA86" i="49"/>
  <c r="M86" i="49"/>
  <c r="Z86" i="49" s="1"/>
  <c r="L86" i="49"/>
  <c r="AA85" i="49"/>
  <c r="M85" i="49"/>
  <c r="Z85" i="49" s="1"/>
  <c r="L85" i="49"/>
  <c r="AA84" i="49"/>
  <c r="M84" i="49"/>
  <c r="Z84" i="49" s="1"/>
  <c r="L84" i="49"/>
  <c r="AA83" i="49"/>
  <c r="M83" i="49"/>
  <c r="Y83" i="49" s="1"/>
  <c r="L83" i="49"/>
  <c r="AA82" i="49"/>
  <c r="M82" i="49"/>
  <c r="Z82" i="49" s="1"/>
  <c r="L82" i="49"/>
  <c r="AA81" i="49"/>
  <c r="M81" i="49"/>
  <c r="Y81" i="49" s="1"/>
  <c r="L81" i="49"/>
  <c r="AA80" i="49"/>
  <c r="M80" i="49"/>
  <c r="Z80" i="49" s="1"/>
  <c r="L80" i="49"/>
  <c r="AA79" i="49"/>
  <c r="M79" i="49"/>
  <c r="Z79" i="49" s="1"/>
  <c r="L79" i="49"/>
  <c r="AA78" i="49"/>
  <c r="M78" i="49"/>
  <c r="Z78" i="49" s="1"/>
  <c r="L78" i="49"/>
  <c r="AA77" i="49"/>
  <c r="M77" i="49"/>
  <c r="Z77" i="49" s="1"/>
  <c r="L77" i="49"/>
  <c r="AA76" i="49"/>
  <c r="M76" i="49"/>
  <c r="Z76" i="49" s="1"/>
  <c r="L76" i="49"/>
  <c r="AA75" i="49"/>
  <c r="M75" i="49"/>
  <c r="Y75" i="49" s="1"/>
  <c r="L75" i="49"/>
  <c r="AA74" i="49"/>
  <c r="M74" i="49"/>
  <c r="Z74" i="49" s="1"/>
  <c r="L74" i="49"/>
  <c r="AA73" i="49"/>
  <c r="M73" i="49"/>
  <c r="Y73" i="49" s="1"/>
  <c r="L73" i="49"/>
  <c r="AA72" i="49"/>
  <c r="M72" i="49"/>
  <c r="Z72" i="49" s="1"/>
  <c r="L72" i="49"/>
  <c r="AA71" i="49"/>
  <c r="M71" i="49"/>
  <c r="Z71" i="49" s="1"/>
  <c r="L71" i="49"/>
  <c r="AA70" i="49"/>
  <c r="M70" i="49"/>
  <c r="Z70" i="49" s="1"/>
  <c r="L70" i="49"/>
  <c r="AA69" i="49"/>
  <c r="M69" i="49"/>
  <c r="Z69" i="49" s="1"/>
  <c r="L69" i="49"/>
  <c r="AA68" i="49"/>
  <c r="M68" i="49"/>
  <c r="Z68" i="49" s="1"/>
  <c r="L68" i="49"/>
  <c r="AA67" i="49"/>
  <c r="M67" i="49"/>
  <c r="Y67" i="49" s="1"/>
  <c r="L67" i="49"/>
  <c r="AA66" i="49"/>
  <c r="M66" i="49"/>
  <c r="Z66" i="49" s="1"/>
  <c r="L66" i="49"/>
  <c r="AA65" i="49"/>
  <c r="M65" i="49"/>
  <c r="Y65" i="49" s="1"/>
  <c r="L65" i="49"/>
  <c r="AA64" i="49"/>
  <c r="M64" i="49"/>
  <c r="Z64" i="49" s="1"/>
  <c r="L64" i="49"/>
  <c r="AA63" i="49"/>
  <c r="M63" i="49"/>
  <c r="Z63" i="49" s="1"/>
  <c r="L63" i="49"/>
  <c r="AA62" i="49"/>
  <c r="M62" i="49"/>
  <c r="Z62" i="49" s="1"/>
  <c r="L62" i="49"/>
  <c r="AA61" i="49"/>
  <c r="M61" i="49"/>
  <c r="Z61" i="49" s="1"/>
  <c r="L61" i="49"/>
  <c r="AA60" i="49"/>
  <c r="M60" i="49"/>
  <c r="Z60" i="49" s="1"/>
  <c r="L60" i="49"/>
  <c r="AA59" i="49"/>
  <c r="M59" i="49"/>
  <c r="Y59" i="49" s="1"/>
  <c r="L59" i="49"/>
  <c r="AA58" i="49"/>
  <c r="L58" i="49"/>
  <c r="M58" i="49"/>
  <c r="Z58" i="49" s="1"/>
  <c r="AA57" i="49"/>
  <c r="L57" i="49"/>
  <c r="M57" i="49"/>
  <c r="Z57" i="49" s="1"/>
  <c r="AA56" i="49"/>
  <c r="L56" i="49"/>
  <c r="AA55" i="49"/>
  <c r="L55" i="49"/>
  <c r="AA54" i="49"/>
  <c r="L54" i="49"/>
  <c r="M54" i="49"/>
  <c r="Z54" i="49" s="1"/>
  <c r="AA53" i="49"/>
  <c r="L53" i="49"/>
  <c r="M53" i="49"/>
  <c r="Z53" i="49" s="1"/>
  <c r="AA52" i="49"/>
  <c r="L52" i="49"/>
  <c r="AA51" i="49"/>
  <c r="L51" i="49"/>
  <c r="AA50" i="49"/>
  <c r="L50" i="49"/>
  <c r="M50" i="49"/>
  <c r="Z50" i="49" s="1"/>
  <c r="AA49" i="49"/>
  <c r="L49" i="49"/>
  <c r="M49" i="49"/>
  <c r="Z49" i="49" s="1"/>
  <c r="AA48" i="49"/>
  <c r="L48" i="49"/>
  <c r="AA47" i="49"/>
  <c r="L47" i="49"/>
  <c r="AA46" i="49"/>
  <c r="L46" i="49"/>
  <c r="M46" i="49"/>
  <c r="Z46" i="49" s="1"/>
  <c r="AA45" i="49"/>
  <c r="L45" i="49"/>
  <c r="AA44" i="49"/>
  <c r="L44" i="49"/>
  <c r="AA43" i="49"/>
  <c r="L43" i="49"/>
  <c r="AA42" i="49"/>
  <c r="L42" i="49"/>
  <c r="M42" i="49"/>
  <c r="Z42" i="49" s="1"/>
  <c r="AA41" i="49"/>
  <c r="L41" i="49"/>
  <c r="M41" i="49"/>
  <c r="Z41" i="49" s="1"/>
  <c r="AA40" i="49"/>
  <c r="L40" i="49"/>
  <c r="AA39" i="49"/>
  <c r="L39" i="49"/>
  <c r="AA38" i="49"/>
  <c r="L38" i="49"/>
  <c r="AA37" i="49"/>
  <c r="L37" i="49"/>
  <c r="M37" i="49"/>
  <c r="Z37" i="49" s="1"/>
  <c r="AA36" i="49"/>
  <c r="L36" i="49"/>
  <c r="AA35" i="49"/>
  <c r="L35" i="49"/>
  <c r="AA34" i="49"/>
  <c r="L34" i="49"/>
  <c r="M34" i="49"/>
  <c r="Z34" i="49" s="1"/>
  <c r="AA33" i="49"/>
  <c r="L33" i="49"/>
  <c r="M33" i="49"/>
  <c r="AA32" i="49"/>
  <c r="L32" i="49"/>
  <c r="AA31" i="49"/>
  <c r="L31" i="49"/>
  <c r="AA30" i="49"/>
  <c r="L30" i="49"/>
  <c r="AA29" i="49"/>
  <c r="L29" i="49"/>
  <c r="M29" i="49"/>
  <c r="AA28" i="49"/>
  <c r="L28" i="49"/>
  <c r="AA27" i="49"/>
  <c r="L27" i="49"/>
  <c r="AA26" i="49"/>
  <c r="L26" i="49"/>
  <c r="M26" i="49"/>
  <c r="Z26" i="49" s="1"/>
  <c r="AA25" i="49"/>
  <c r="L25" i="49"/>
  <c r="M25" i="49"/>
  <c r="AA24" i="49"/>
  <c r="L24" i="49"/>
  <c r="AA23" i="49"/>
  <c r="L23" i="49"/>
  <c r="AA22" i="49"/>
  <c r="L22" i="49"/>
  <c r="AA21" i="49"/>
  <c r="L21" i="49"/>
  <c r="M21" i="49"/>
  <c r="AA20" i="49"/>
  <c r="L20" i="49"/>
  <c r="AA19" i="49"/>
  <c r="L19" i="49"/>
  <c r="AA18" i="49"/>
  <c r="M18" i="49"/>
  <c r="Z18" i="49" s="1"/>
  <c r="L18" i="49"/>
  <c r="AA17" i="49"/>
  <c r="L17" i="49"/>
  <c r="AA16" i="49"/>
  <c r="L16" i="49"/>
  <c r="M16" i="49"/>
  <c r="AA15" i="49"/>
  <c r="L15" i="49"/>
  <c r="M15" i="49"/>
  <c r="Z15" i="49" s="1"/>
  <c r="AA14" i="49"/>
  <c r="L14" i="49"/>
  <c r="M14" i="49"/>
  <c r="Z14" i="49" s="1"/>
  <c r="AA13" i="49"/>
  <c r="L13" i="49"/>
  <c r="AA12" i="49"/>
  <c r="L12" i="49"/>
  <c r="AA11" i="49"/>
  <c r="L11" i="49"/>
  <c r="M11" i="49"/>
  <c r="AA10" i="49"/>
  <c r="L10" i="49"/>
  <c r="M10" i="49"/>
  <c r="AA9" i="49"/>
  <c r="L9" i="49"/>
  <c r="M9" i="49"/>
  <c r="AA8" i="49"/>
  <c r="L8" i="49"/>
  <c r="M8" i="49"/>
  <c r="AA7" i="49"/>
  <c r="L7" i="49"/>
  <c r="M7" i="49"/>
  <c r="B7" i="49"/>
  <c r="B8" i="49" s="1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B21" i="49" s="1"/>
  <c r="B22" i="49" s="1"/>
  <c r="B23" i="49" s="1"/>
  <c r="B24" i="49" s="1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47" i="49" s="1"/>
  <c r="B48" i="49" s="1"/>
  <c r="B49" i="49" s="1"/>
  <c r="B50" i="49" s="1"/>
  <c r="B51" i="49" s="1"/>
  <c r="B52" i="49" s="1"/>
  <c r="B53" i="49" s="1"/>
  <c r="B54" i="49" s="1"/>
  <c r="B55" i="49" s="1"/>
  <c r="B56" i="49" s="1"/>
  <c r="B57" i="49" s="1"/>
  <c r="B58" i="49" s="1"/>
  <c r="B59" i="49" s="1"/>
  <c r="B60" i="49" s="1"/>
  <c r="B61" i="49" s="1"/>
  <c r="B62" i="49" s="1"/>
  <c r="B63" i="49" s="1"/>
  <c r="B64" i="49" s="1"/>
  <c r="B65" i="49" s="1"/>
  <c r="B66" i="49" s="1"/>
  <c r="B67" i="49" s="1"/>
  <c r="B68" i="49" s="1"/>
  <c r="B69" i="49" s="1"/>
  <c r="B70" i="49" s="1"/>
  <c r="B71" i="49" s="1"/>
  <c r="B72" i="49" s="1"/>
  <c r="B73" i="49" s="1"/>
  <c r="B74" i="49" s="1"/>
  <c r="B75" i="49" s="1"/>
  <c r="B76" i="49" s="1"/>
  <c r="B77" i="49" s="1"/>
  <c r="B78" i="49" s="1"/>
  <c r="B79" i="49" s="1"/>
  <c r="B80" i="49" s="1"/>
  <c r="B81" i="49" s="1"/>
  <c r="B82" i="49" s="1"/>
  <c r="B83" i="49" s="1"/>
  <c r="B84" i="49" s="1"/>
  <c r="B85" i="49" s="1"/>
  <c r="B86" i="49" s="1"/>
  <c r="B87" i="49" s="1"/>
  <c r="B88" i="49" s="1"/>
  <c r="B89" i="49" s="1"/>
  <c r="B90" i="49" s="1"/>
  <c r="B91" i="49" s="1"/>
  <c r="B92" i="49" s="1"/>
  <c r="B93" i="49" s="1"/>
  <c r="B94" i="49" s="1"/>
  <c r="B95" i="49" s="1"/>
  <c r="B96" i="49" s="1"/>
  <c r="B97" i="49" s="1"/>
  <c r="B98" i="49" s="1"/>
  <c r="B99" i="49" s="1"/>
  <c r="B100" i="49" s="1"/>
  <c r="B101" i="49" s="1"/>
  <c r="B102" i="49" s="1"/>
  <c r="B103" i="49" s="1"/>
  <c r="B104" i="49" s="1"/>
  <c r="B105" i="49" s="1"/>
  <c r="B106" i="49" s="1"/>
  <c r="B107" i="49" s="1"/>
  <c r="B108" i="49" s="1"/>
  <c r="B109" i="49" s="1"/>
  <c r="B110" i="49" s="1"/>
  <c r="B111" i="49" s="1"/>
  <c r="B112" i="49" s="1"/>
  <c r="B113" i="49" s="1"/>
  <c r="B114" i="49" s="1"/>
  <c r="B115" i="49" s="1"/>
  <c r="B116" i="49" s="1"/>
  <c r="B117" i="49" s="1"/>
  <c r="B118" i="49" s="1"/>
  <c r="B119" i="49" s="1"/>
  <c r="B120" i="49" s="1"/>
  <c r="B121" i="49" s="1"/>
  <c r="B122" i="49" s="1"/>
  <c r="B123" i="49" s="1"/>
  <c r="B124" i="49" s="1"/>
  <c r="B125" i="49" s="1"/>
  <c r="B126" i="49" s="1"/>
  <c r="B127" i="49" s="1"/>
  <c r="B128" i="49" s="1"/>
  <c r="B129" i="49" s="1"/>
  <c r="B130" i="49" s="1"/>
  <c r="B131" i="49" s="1"/>
  <c r="B132" i="49" s="1"/>
  <c r="B133" i="49" s="1"/>
  <c r="B134" i="49" s="1"/>
  <c r="B135" i="49" s="1"/>
  <c r="B136" i="49" s="1"/>
  <c r="B137" i="49" s="1"/>
  <c r="B138" i="49" s="1"/>
  <c r="B139" i="49" s="1"/>
  <c r="B140" i="49" s="1"/>
  <c r="B141" i="49" s="1"/>
  <c r="B142" i="49" s="1"/>
  <c r="B143" i="49" s="1"/>
  <c r="B144" i="49" s="1"/>
  <c r="B145" i="49" s="1"/>
  <c r="B146" i="49" s="1"/>
  <c r="B147" i="49" s="1"/>
  <c r="B148" i="49" s="1"/>
  <c r="B149" i="49" s="1"/>
  <c r="B150" i="49" s="1"/>
  <c r="B151" i="49" s="1"/>
  <c r="B152" i="49" s="1"/>
  <c r="B153" i="49" s="1"/>
  <c r="B154" i="49" s="1"/>
  <c r="B155" i="49" s="1"/>
  <c r="B156" i="49" s="1"/>
  <c r="B157" i="49" s="1"/>
  <c r="B158" i="49" s="1"/>
  <c r="B159" i="49" s="1"/>
  <c r="B160" i="49" s="1"/>
  <c r="B161" i="49" s="1"/>
  <c r="B162" i="49" s="1"/>
  <c r="B163" i="49" s="1"/>
  <c r="B164" i="49" s="1"/>
  <c r="B165" i="49" s="1"/>
  <c r="B166" i="49" s="1"/>
  <c r="B167" i="49" s="1"/>
  <c r="B168" i="49" s="1"/>
  <c r="B169" i="49" s="1"/>
  <c r="B170" i="49" s="1"/>
  <c r="B171" i="49" s="1"/>
  <c r="B172" i="49" s="1"/>
  <c r="B173" i="49" s="1"/>
  <c r="B174" i="49" s="1"/>
  <c r="B175" i="49" s="1"/>
  <c r="B176" i="49" s="1"/>
  <c r="B177" i="49" s="1"/>
  <c r="B178" i="49" s="1"/>
  <c r="B179" i="49" s="1"/>
  <c r="B180" i="49" s="1"/>
  <c r="B181" i="49" s="1"/>
  <c r="B182" i="49" s="1"/>
  <c r="B183" i="49" s="1"/>
  <c r="B184" i="49" s="1"/>
  <c r="B185" i="49" s="1"/>
  <c r="B186" i="49" s="1"/>
  <c r="B187" i="49" s="1"/>
  <c r="B188" i="49" s="1"/>
  <c r="B189" i="49" s="1"/>
  <c r="B190" i="49" s="1"/>
  <c r="B191" i="49" s="1"/>
  <c r="AA6" i="49"/>
  <c r="L6" i="49"/>
  <c r="K6" i="49"/>
  <c r="J6" i="49"/>
  <c r="Y9" i="50" l="1"/>
  <c r="Y74" i="49"/>
  <c r="Y82" i="49"/>
  <c r="Z89" i="49"/>
  <c r="Y91" i="49"/>
  <c r="Z59" i="49"/>
  <c r="Z67" i="49"/>
  <c r="Z75" i="49"/>
  <c r="Z83" i="49"/>
  <c r="Z168" i="49"/>
  <c r="Y169" i="49"/>
  <c r="Y170" i="49"/>
  <c r="Z176" i="49"/>
  <c r="Y177" i="49"/>
  <c r="Y178" i="49"/>
  <c r="Z184" i="49"/>
  <c r="Y185" i="49"/>
  <c r="Y186" i="49"/>
  <c r="Z65" i="49"/>
  <c r="Y66" i="49"/>
  <c r="Z73" i="49"/>
  <c r="Z81" i="49"/>
  <c r="Y90" i="49"/>
  <c r="Z15" i="50"/>
  <c r="Y21" i="50"/>
  <c r="Z21" i="50"/>
  <c r="Y20" i="50"/>
  <c r="Z20" i="50"/>
  <c r="M192" i="50"/>
  <c r="Z6" i="50"/>
  <c r="Y6" i="50"/>
  <c r="Y25" i="50"/>
  <c r="Z25" i="50"/>
  <c r="Y24" i="50"/>
  <c r="Z24" i="50"/>
  <c r="Y112" i="49"/>
  <c r="Z119" i="49"/>
  <c r="Z135" i="49"/>
  <c r="Y136" i="49"/>
  <c r="Y137" i="49"/>
  <c r="Z143" i="49"/>
  <c r="Y144" i="49"/>
  <c r="Z151" i="49"/>
  <c r="Y152" i="49"/>
  <c r="Y153" i="49"/>
  <c r="Z113" i="49"/>
  <c r="Z121" i="49"/>
  <c r="Z129" i="49"/>
  <c r="Z145" i="49"/>
  <c r="Z111" i="49"/>
  <c r="Y120" i="49"/>
  <c r="Z127" i="49"/>
  <c r="Y128" i="49"/>
  <c r="M23" i="49"/>
  <c r="M31" i="49"/>
  <c r="Y34" i="49"/>
  <c r="M39" i="49"/>
  <c r="Z39" i="49" s="1"/>
  <c r="M40" i="49"/>
  <c r="Y42" i="49"/>
  <c r="M47" i="49"/>
  <c r="Z47" i="49" s="1"/>
  <c r="M48" i="49"/>
  <c r="Y50" i="49"/>
  <c r="M19" i="49"/>
  <c r="Y19" i="49" s="1"/>
  <c r="M27" i="49"/>
  <c r="Z27" i="49" s="1"/>
  <c r="M35" i="49"/>
  <c r="Z35" i="49" s="1"/>
  <c r="M36" i="49"/>
  <c r="Y38" i="49"/>
  <c r="M43" i="49"/>
  <c r="Z43" i="49" s="1"/>
  <c r="M44" i="49"/>
  <c r="Y46" i="49"/>
  <c r="M51" i="49"/>
  <c r="Z51" i="49" s="1"/>
  <c r="M52" i="49"/>
  <c r="Y54" i="49"/>
  <c r="M55" i="49"/>
  <c r="Z55" i="49" s="1"/>
  <c r="M56" i="49"/>
  <c r="Y58" i="49"/>
  <c r="Y60" i="49"/>
  <c r="Y61" i="49"/>
  <c r="Y68" i="49"/>
  <c r="Y69" i="49"/>
  <c r="Y76" i="49"/>
  <c r="Y77" i="49"/>
  <c r="Y84" i="49"/>
  <c r="Y85" i="49"/>
  <c r="Y92" i="49"/>
  <c r="Y93" i="49"/>
  <c r="Y114" i="49"/>
  <c r="Y115" i="49"/>
  <c r="Y122" i="49"/>
  <c r="Y123" i="49"/>
  <c r="Y130" i="49"/>
  <c r="Y131" i="49"/>
  <c r="Y138" i="49"/>
  <c r="Y139" i="49"/>
  <c r="Y146" i="49"/>
  <c r="Y147" i="49"/>
  <c r="Y154" i="49"/>
  <c r="Y155" i="49"/>
  <c r="Y171" i="49"/>
  <c r="Y172" i="49"/>
  <c r="Y179" i="49"/>
  <c r="Y180" i="49"/>
  <c r="Y187" i="49"/>
  <c r="Y188" i="49"/>
  <c r="Y62" i="49"/>
  <c r="Y63" i="49"/>
  <c r="Y70" i="49"/>
  <c r="Y71" i="49"/>
  <c r="Y78" i="49"/>
  <c r="Y79" i="49"/>
  <c r="Y86" i="49"/>
  <c r="Y87" i="49"/>
  <c r="Y94" i="49"/>
  <c r="Y95" i="49"/>
  <c r="Y97" i="49"/>
  <c r="Y99" i="49"/>
  <c r="Y101" i="49"/>
  <c r="Y103" i="49"/>
  <c r="Y105" i="49"/>
  <c r="Y107" i="49"/>
  <c r="Y109" i="49"/>
  <c r="Y116" i="49"/>
  <c r="Y117" i="49"/>
  <c r="Y124" i="49"/>
  <c r="Y125" i="49"/>
  <c r="Y132" i="49"/>
  <c r="Y133" i="49"/>
  <c r="Y140" i="49"/>
  <c r="Y141" i="49"/>
  <c r="Y148" i="49"/>
  <c r="Y149" i="49"/>
  <c r="Y156" i="49"/>
  <c r="Y157" i="49"/>
  <c r="Y173" i="49"/>
  <c r="Y174" i="49"/>
  <c r="Y181" i="49"/>
  <c r="Y182" i="49"/>
  <c r="Y189" i="49"/>
  <c r="Y190" i="49"/>
  <c r="Y64" i="49"/>
  <c r="Y72" i="49"/>
  <c r="Y80" i="49"/>
  <c r="Y88" i="49"/>
  <c r="Y110" i="49"/>
  <c r="Y118" i="49"/>
  <c r="Y126" i="49"/>
  <c r="Y134" i="49"/>
  <c r="Y142" i="49"/>
  <c r="Y150" i="49"/>
  <c r="Y158" i="49"/>
  <c r="Y159" i="49"/>
  <c r="Y160" i="49"/>
  <c r="Y161" i="49"/>
  <c r="Y162" i="49"/>
  <c r="Y163" i="49"/>
  <c r="Y164" i="49"/>
  <c r="Y165" i="49"/>
  <c r="Y166" i="49"/>
  <c r="Y167" i="49"/>
  <c r="Y175" i="49"/>
  <c r="Y183" i="49"/>
  <c r="M17" i="49"/>
  <c r="M6" i="49"/>
  <c r="Z6" i="49" s="1"/>
  <c r="M12" i="49"/>
  <c r="Y12" i="49" s="1"/>
  <c r="M13" i="49"/>
  <c r="Y13" i="49" s="1"/>
  <c r="Z16" i="49"/>
  <c r="Y16" i="49"/>
  <c r="Z17" i="49"/>
  <c r="Y17" i="49"/>
  <c r="Z25" i="49"/>
  <c r="Y25" i="49"/>
  <c r="Z33" i="49"/>
  <c r="Y33" i="49"/>
  <c r="Z23" i="49"/>
  <c r="Y23" i="49"/>
  <c r="Z19" i="49"/>
  <c r="Z31" i="49"/>
  <c r="Y31" i="49"/>
  <c r="Y7" i="49"/>
  <c r="Z7" i="49"/>
  <c r="Y8" i="49"/>
  <c r="Z8" i="49"/>
  <c r="Y9" i="49"/>
  <c r="Z9" i="49"/>
  <c r="Y10" i="49"/>
  <c r="Z10" i="49"/>
  <c r="Y11" i="49"/>
  <c r="Z11" i="49"/>
  <c r="Z21" i="49"/>
  <c r="Y21" i="49"/>
  <c r="Z29" i="49"/>
  <c r="Y29" i="49"/>
  <c r="AA192" i="49"/>
  <c r="Y14" i="49"/>
  <c r="Y18" i="49"/>
  <c r="Y22" i="49"/>
  <c r="Y26" i="49"/>
  <c r="Y30" i="49"/>
  <c r="Y47" i="49"/>
  <c r="Y55" i="49"/>
  <c r="Z98" i="49"/>
  <c r="Y98" i="49"/>
  <c r="Z102" i="49"/>
  <c r="Y102" i="49"/>
  <c r="Z106" i="49"/>
  <c r="Y106" i="49"/>
  <c r="Y15" i="49"/>
  <c r="Y20" i="49"/>
  <c r="Y24" i="49"/>
  <c r="Y28" i="49"/>
  <c r="Y32" i="49"/>
  <c r="Y37" i="49"/>
  <c r="Y41" i="49"/>
  <c r="Y45" i="49"/>
  <c r="Y49" i="49"/>
  <c r="Y53" i="49"/>
  <c r="Y57" i="49"/>
  <c r="Y96" i="49"/>
  <c r="Y100" i="49"/>
  <c r="Y104" i="49"/>
  <c r="Y108" i="49"/>
  <c r="Y191" i="49"/>
  <c r="J39" i="46"/>
  <c r="K39" i="46"/>
  <c r="J35" i="46"/>
  <c r="K35" i="46"/>
  <c r="J37" i="46"/>
  <c r="K37" i="46"/>
  <c r="K40" i="47"/>
  <c r="J40" i="47"/>
  <c r="K33" i="47"/>
  <c r="J33" i="47"/>
  <c r="K24" i="47"/>
  <c r="K25" i="47"/>
  <c r="J25" i="47"/>
  <c r="J24" i="47"/>
  <c r="J8" i="47"/>
  <c r="K8" i="47"/>
  <c r="K46" i="48"/>
  <c r="J46" i="48"/>
  <c r="K41" i="48"/>
  <c r="J41" i="48"/>
  <c r="K40" i="48"/>
  <c r="J40" i="48"/>
  <c r="K39" i="48"/>
  <c r="J39" i="48"/>
  <c r="K34" i="48"/>
  <c r="J34" i="48"/>
  <c r="K15" i="48"/>
  <c r="J15" i="48"/>
  <c r="K28" i="48"/>
  <c r="J28" i="48"/>
  <c r="J8" i="48"/>
  <c r="K8" i="48"/>
  <c r="J7" i="48"/>
  <c r="K7" i="48"/>
  <c r="J58" i="48"/>
  <c r="K58" i="48"/>
  <c r="J50" i="48"/>
  <c r="K50" i="48"/>
  <c r="J48" i="48"/>
  <c r="K48" i="48"/>
  <c r="J43" i="48"/>
  <c r="K43" i="48"/>
  <c r="K13" i="48"/>
  <c r="J13" i="48"/>
  <c r="Y6" i="49" l="1"/>
  <c r="Y192" i="50"/>
  <c r="Z192" i="50"/>
  <c r="S13" i="50" s="1"/>
  <c r="Y51" i="49"/>
  <c r="Y27" i="49"/>
  <c r="M192" i="49"/>
  <c r="Z13" i="49"/>
  <c r="Y43" i="49"/>
  <c r="Z12" i="49"/>
  <c r="Z44" i="49"/>
  <c r="Y44" i="49"/>
  <c r="Z48" i="49"/>
  <c r="Y48" i="49"/>
  <c r="Y39" i="49"/>
  <c r="Z52" i="49"/>
  <c r="Y52" i="49"/>
  <c r="Y35" i="49"/>
  <c r="Z36" i="49"/>
  <c r="Y36" i="49"/>
  <c r="Z40" i="49"/>
  <c r="Y40" i="49"/>
  <c r="Z56" i="49"/>
  <c r="Y56" i="49"/>
  <c r="J52" i="48"/>
  <c r="K52" i="48"/>
  <c r="J53" i="48"/>
  <c r="K53" i="48"/>
  <c r="J54" i="48"/>
  <c r="K54" i="48"/>
  <c r="J55" i="48"/>
  <c r="K55" i="48"/>
  <c r="J56" i="48"/>
  <c r="K56" i="48"/>
  <c r="J57" i="48"/>
  <c r="K57" i="48"/>
  <c r="K51" i="48"/>
  <c r="J51" i="48"/>
  <c r="K49" i="48"/>
  <c r="J49" i="48"/>
  <c r="K47" i="48"/>
  <c r="J47" i="48"/>
  <c r="J45" i="48"/>
  <c r="K45" i="48"/>
  <c r="K44" i="48"/>
  <c r="J44" i="48"/>
  <c r="K42" i="48"/>
  <c r="J42" i="48"/>
  <c r="J36" i="48"/>
  <c r="K36" i="48"/>
  <c r="J37" i="48"/>
  <c r="K37" i="48"/>
  <c r="J38" i="48"/>
  <c r="K38" i="48"/>
  <c r="K35" i="48"/>
  <c r="J35" i="48"/>
  <c r="J30" i="48"/>
  <c r="K30" i="48"/>
  <c r="J31" i="48"/>
  <c r="K31" i="48"/>
  <c r="J32" i="48"/>
  <c r="K32" i="48"/>
  <c r="J33" i="48"/>
  <c r="K33" i="48"/>
  <c r="K29" i="48"/>
  <c r="J29" i="48"/>
  <c r="J17" i="48"/>
  <c r="K17" i="48"/>
  <c r="J18" i="48"/>
  <c r="K18" i="48"/>
  <c r="J19" i="48"/>
  <c r="K19" i="48"/>
  <c r="J20" i="48"/>
  <c r="K20" i="48"/>
  <c r="J21" i="48"/>
  <c r="K21" i="48"/>
  <c r="J22" i="48"/>
  <c r="K22" i="48"/>
  <c r="J23" i="48"/>
  <c r="K23" i="48"/>
  <c r="J24" i="48"/>
  <c r="K24" i="48"/>
  <c r="J25" i="48"/>
  <c r="K25" i="48"/>
  <c r="J26" i="48"/>
  <c r="K26" i="48"/>
  <c r="J27" i="48"/>
  <c r="K27" i="48"/>
  <c r="K16" i="48"/>
  <c r="J16" i="48"/>
  <c r="K14" i="48"/>
  <c r="J14" i="48"/>
  <c r="J10" i="48"/>
  <c r="K10" i="48"/>
  <c r="J11" i="48"/>
  <c r="K11" i="48"/>
  <c r="J12" i="48"/>
  <c r="K12" i="48"/>
  <c r="K9" i="48"/>
  <c r="J9" i="48"/>
  <c r="Y192" i="49" l="1"/>
  <c r="Z192" i="49"/>
  <c r="S13" i="49" s="1"/>
  <c r="K6" i="48"/>
  <c r="J6" i="48"/>
  <c r="AA191" i="48"/>
  <c r="M191" i="48"/>
  <c r="L191" i="48"/>
  <c r="AA190" i="48"/>
  <c r="M190" i="48"/>
  <c r="Z190" i="48" s="1"/>
  <c r="L190" i="48"/>
  <c r="AA189" i="48"/>
  <c r="M189" i="48"/>
  <c r="Z189" i="48" s="1"/>
  <c r="L189" i="48"/>
  <c r="AA188" i="48"/>
  <c r="M188" i="48"/>
  <c r="Y188" i="48" s="1"/>
  <c r="L188" i="48"/>
  <c r="AA187" i="48"/>
  <c r="M187" i="48"/>
  <c r="Z187" i="48" s="1"/>
  <c r="L187" i="48"/>
  <c r="AA186" i="48"/>
  <c r="M186" i="48"/>
  <c r="Y186" i="48" s="1"/>
  <c r="L186" i="48"/>
  <c r="AA185" i="48"/>
  <c r="M185" i="48"/>
  <c r="Z185" i="48" s="1"/>
  <c r="L185" i="48"/>
  <c r="AA184" i="48"/>
  <c r="M184" i="48"/>
  <c r="Z184" i="48" s="1"/>
  <c r="L184" i="48"/>
  <c r="AA183" i="48"/>
  <c r="M183" i="48"/>
  <c r="Z183" i="48" s="1"/>
  <c r="L183" i="48"/>
  <c r="AA182" i="48"/>
  <c r="M182" i="48"/>
  <c r="Z182" i="48" s="1"/>
  <c r="L182" i="48"/>
  <c r="AA181" i="48"/>
  <c r="M181" i="48"/>
  <c r="Z181" i="48" s="1"/>
  <c r="L181" i="48"/>
  <c r="AA180" i="48"/>
  <c r="M180" i="48"/>
  <c r="Y180" i="48" s="1"/>
  <c r="L180" i="48"/>
  <c r="AA179" i="48"/>
  <c r="M179" i="48"/>
  <c r="Z179" i="48" s="1"/>
  <c r="L179" i="48"/>
  <c r="AA178" i="48"/>
  <c r="M178" i="48"/>
  <c r="Y178" i="48" s="1"/>
  <c r="L178" i="48"/>
  <c r="AA177" i="48"/>
  <c r="M177" i="48"/>
  <c r="Z177" i="48" s="1"/>
  <c r="L177" i="48"/>
  <c r="AA176" i="48"/>
  <c r="M176" i="48"/>
  <c r="Z176" i="48" s="1"/>
  <c r="L176" i="48"/>
  <c r="AA175" i="48"/>
  <c r="M175" i="48"/>
  <c r="Z175" i="48" s="1"/>
  <c r="L175" i="48"/>
  <c r="AA174" i="48"/>
  <c r="M174" i="48"/>
  <c r="Z174" i="48" s="1"/>
  <c r="L174" i="48"/>
  <c r="AA173" i="48"/>
  <c r="M173" i="48"/>
  <c r="Z173" i="48" s="1"/>
  <c r="L173" i="48"/>
  <c r="AA172" i="48"/>
  <c r="M172" i="48"/>
  <c r="Y172" i="48" s="1"/>
  <c r="L172" i="48"/>
  <c r="AA171" i="48"/>
  <c r="M171" i="48"/>
  <c r="Z171" i="48" s="1"/>
  <c r="L171" i="48"/>
  <c r="AA170" i="48"/>
  <c r="M170" i="48"/>
  <c r="Z170" i="48" s="1"/>
  <c r="L170" i="48"/>
  <c r="AA169" i="48"/>
  <c r="M169" i="48"/>
  <c r="Z169" i="48" s="1"/>
  <c r="L169" i="48"/>
  <c r="AA168" i="48"/>
  <c r="M168" i="48"/>
  <c r="Z168" i="48" s="1"/>
  <c r="L168" i="48"/>
  <c r="AA167" i="48"/>
  <c r="M167" i="48"/>
  <c r="Z167" i="48" s="1"/>
  <c r="L167" i="48"/>
  <c r="AA166" i="48"/>
  <c r="M166" i="48"/>
  <c r="Z166" i="48" s="1"/>
  <c r="L166" i="48"/>
  <c r="AA165" i="48"/>
  <c r="M165" i="48"/>
  <c r="Z165" i="48" s="1"/>
  <c r="L165" i="48"/>
  <c r="AA164" i="48"/>
  <c r="M164" i="48"/>
  <c r="Y164" i="48" s="1"/>
  <c r="L164" i="48"/>
  <c r="AA163" i="48"/>
  <c r="M163" i="48"/>
  <c r="Z163" i="48" s="1"/>
  <c r="L163" i="48"/>
  <c r="AA162" i="48"/>
  <c r="Z162" i="48"/>
  <c r="M162" i="48"/>
  <c r="Y162" i="48" s="1"/>
  <c r="L162" i="48"/>
  <c r="AA161" i="48"/>
  <c r="M161" i="48"/>
  <c r="Z161" i="48" s="1"/>
  <c r="L161" i="48"/>
  <c r="AA160" i="48"/>
  <c r="M160" i="48"/>
  <c r="Z160" i="48" s="1"/>
  <c r="L160" i="48"/>
  <c r="AA159" i="48"/>
  <c r="M159" i="48"/>
  <c r="Z159" i="48" s="1"/>
  <c r="L159" i="48"/>
  <c r="AA158" i="48"/>
  <c r="M158" i="48"/>
  <c r="Z158" i="48" s="1"/>
  <c r="L158" i="48"/>
  <c r="AA157" i="48"/>
  <c r="M157" i="48"/>
  <c r="Z157" i="48" s="1"/>
  <c r="L157" i="48"/>
  <c r="AA156" i="48"/>
  <c r="M156" i="48"/>
  <c r="Y156" i="48" s="1"/>
  <c r="L156" i="48"/>
  <c r="AA155" i="48"/>
  <c r="M155" i="48"/>
  <c r="Z155" i="48" s="1"/>
  <c r="L155" i="48"/>
  <c r="AA154" i="48"/>
  <c r="M154" i="48"/>
  <c r="Y154" i="48" s="1"/>
  <c r="L154" i="48"/>
  <c r="AA153" i="48"/>
  <c r="M153" i="48"/>
  <c r="Z153" i="48" s="1"/>
  <c r="L153" i="48"/>
  <c r="AA152" i="48"/>
  <c r="M152" i="48"/>
  <c r="Z152" i="48" s="1"/>
  <c r="L152" i="48"/>
  <c r="AA151" i="48"/>
  <c r="M151" i="48"/>
  <c r="Z151" i="48" s="1"/>
  <c r="L151" i="48"/>
  <c r="AA150" i="48"/>
  <c r="M150" i="48"/>
  <c r="Z150" i="48" s="1"/>
  <c r="L150" i="48"/>
  <c r="AA149" i="48"/>
  <c r="M149" i="48"/>
  <c r="Z149" i="48" s="1"/>
  <c r="L149" i="48"/>
  <c r="AA148" i="48"/>
  <c r="M148" i="48"/>
  <c r="Z148" i="48" s="1"/>
  <c r="L148" i="48"/>
  <c r="AA147" i="48"/>
  <c r="M147" i="48"/>
  <c r="Z147" i="48" s="1"/>
  <c r="L147" i="48"/>
  <c r="AA146" i="48"/>
  <c r="M146" i="48"/>
  <c r="Z146" i="48" s="1"/>
  <c r="L146" i="48"/>
  <c r="AA145" i="48"/>
  <c r="M145" i="48"/>
  <c r="Z145" i="48" s="1"/>
  <c r="L145" i="48"/>
  <c r="AA144" i="48"/>
  <c r="M144" i="48"/>
  <c r="Z144" i="48" s="1"/>
  <c r="L144" i="48"/>
  <c r="AA143" i="48"/>
  <c r="M143" i="48"/>
  <c r="Z143" i="48" s="1"/>
  <c r="L143" i="48"/>
  <c r="AA142" i="48"/>
  <c r="M142" i="48"/>
  <c r="Z142" i="48" s="1"/>
  <c r="L142" i="48"/>
  <c r="AA141" i="48"/>
  <c r="M141" i="48"/>
  <c r="Z141" i="48" s="1"/>
  <c r="L141" i="48"/>
  <c r="AA140" i="48"/>
  <c r="M140" i="48"/>
  <c r="Y140" i="48" s="1"/>
  <c r="L140" i="48"/>
  <c r="AA139" i="48"/>
  <c r="M139" i="48"/>
  <c r="Z139" i="48" s="1"/>
  <c r="L139" i="48"/>
  <c r="AA138" i="48"/>
  <c r="M138" i="48"/>
  <c r="Y138" i="48" s="1"/>
  <c r="L138" i="48"/>
  <c r="AA137" i="48"/>
  <c r="M137" i="48"/>
  <c r="Z137" i="48" s="1"/>
  <c r="L137" i="48"/>
  <c r="AA136" i="48"/>
  <c r="M136" i="48"/>
  <c r="Z136" i="48" s="1"/>
  <c r="L136" i="48"/>
  <c r="AA135" i="48"/>
  <c r="M135" i="48"/>
  <c r="Z135" i="48" s="1"/>
  <c r="L135" i="48"/>
  <c r="AA134" i="48"/>
  <c r="Y134" i="48"/>
  <c r="M134" i="48"/>
  <c r="Z134" i="48" s="1"/>
  <c r="L134" i="48"/>
  <c r="AA133" i="48"/>
  <c r="Y133" i="48"/>
  <c r="M133" i="48"/>
  <c r="Z133" i="48" s="1"/>
  <c r="L133" i="48"/>
  <c r="AA132" i="48"/>
  <c r="M132" i="48"/>
  <c r="Z132" i="48" s="1"/>
  <c r="L132" i="48"/>
  <c r="AA131" i="48"/>
  <c r="M131" i="48"/>
  <c r="Z131" i="48" s="1"/>
  <c r="L131" i="48"/>
  <c r="AA130" i="48"/>
  <c r="M130" i="48"/>
  <c r="Z130" i="48" s="1"/>
  <c r="L130" i="48"/>
  <c r="AA129" i="48"/>
  <c r="M129" i="48"/>
  <c r="Z129" i="48" s="1"/>
  <c r="L129" i="48"/>
  <c r="AA128" i="48"/>
  <c r="Y128" i="48"/>
  <c r="M128" i="48"/>
  <c r="Z128" i="48" s="1"/>
  <c r="L128" i="48"/>
  <c r="AA127" i="48"/>
  <c r="M127" i="48"/>
  <c r="Z127" i="48" s="1"/>
  <c r="L127" i="48"/>
  <c r="AA126" i="48"/>
  <c r="M126" i="48"/>
  <c r="Z126" i="48" s="1"/>
  <c r="L126" i="48"/>
  <c r="AA125" i="48"/>
  <c r="M125" i="48"/>
  <c r="Z125" i="48" s="1"/>
  <c r="L125" i="48"/>
  <c r="AA124" i="48"/>
  <c r="M124" i="48"/>
  <c r="Y124" i="48" s="1"/>
  <c r="L124" i="48"/>
  <c r="AA123" i="48"/>
  <c r="M123" i="48"/>
  <c r="Z123" i="48" s="1"/>
  <c r="L123" i="48"/>
  <c r="AA122" i="48"/>
  <c r="M122" i="48"/>
  <c r="Y122" i="48" s="1"/>
  <c r="L122" i="48"/>
  <c r="AA121" i="48"/>
  <c r="M121" i="48"/>
  <c r="Z121" i="48" s="1"/>
  <c r="L121" i="48"/>
  <c r="AA120" i="48"/>
  <c r="M120" i="48"/>
  <c r="Z120" i="48" s="1"/>
  <c r="L120" i="48"/>
  <c r="AA119" i="48"/>
  <c r="M119" i="48"/>
  <c r="Z119" i="48" s="1"/>
  <c r="L119" i="48"/>
  <c r="AA118" i="48"/>
  <c r="Y118" i="48"/>
  <c r="M118" i="48"/>
  <c r="Z118" i="48" s="1"/>
  <c r="L118" i="48"/>
  <c r="AA117" i="48"/>
  <c r="Y117" i="48"/>
  <c r="M117" i="48"/>
  <c r="Z117" i="48" s="1"/>
  <c r="L117" i="48"/>
  <c r="AA116" i="48"/>
  <c r="M116" i="48"/>
  <c r="Z116" i="48" s="1"/>
  <c r="L116" i="48"/>
  <c r="AA115" i="48"/>
  <c r="M115" i="48"/>
  <c r="Z115" i="48" s="1"/>
  <c r="L115" i="48"/>
  <c r="AA114" i="48"/>
  <c r="M114" i="48"/>
  <c r="Z114" i="48" s="1"/>
  <c r="L114" i="48"/>
  <c r="AA113" i="48"/>
  <c r="M113" i="48"/>
  <c r="Z113" i="48" s="1"/>
  <c r="L113" i="48"/>
  <c r="AA112" i="48"/>
  <c r="Y112" i="48"/>
  <c r="M112" i="48"/>
  <c r="Z112" i="48" s="1"/>
  <c r="L112" i="48"/>
  <c r="AA111" i="48"/>
  <c r="M111" i="48"/>
  <c r="Z111" i="48" s="1"/>
  <c r="L111" i="48"/>
  <c r="AA110" i="48"/>
  <c r="M110" i="48"/>
  <c r="Z110" i="48" s="1"/>
  <c r="L110" i="48"/>
  <c r="AA109" i="48"/>
  <c r="M109" i="48"/>
  <c r="Z109" i="48" s="1"/>
  <c r="L109" i="48"/>
  <c r="AA108" i="48"/>
  <c r="M108" i="48"/>
  <c r="Y108" i="48" s="1"/>
  <c r="L108" i="48"/>
  <c r="AA107" i="48"/>
  <c r="M107" i="48"/>
  <c r="L107" i="48"/>
  <c r="AA106" i="48"/>
  <c r="M106" i="48"/>
  <c r="Y106" i="48" s="1"/>
  <c r="L106" i="48"/>
  <c r="AA105" i="48"/>
  <c r="M105" i="48"/>
  <c r="L105" i="48"/>
  <c r="AA104" i="48"/>
  <c r="M104" i="48"/>
  <c r="Y104" i="48" s="1"/>
  <c r="L104" i="48"/>
  <c r="AA103" i="48"/>
  <c r="M103" i="48"/>
  <c r="L103" i="48"/>
  <c r="AA102" i="48"/>
  <c r="M102" i="48"/>
  <c r="Y102" i="48" s="1"/>
  <c r="L102" i="48"/>
  <c r="AA101" i="48"/>
  <c r="M101" i="48"/>
  <c r="L101" i="48"/>
  <c r="AA100" i="48"/>
  <c r="M100" i="48"/>
  <c r="Y100" i="48" s="1"/>
  <c r="L100" i="48"/>
  <c r="AA99" i="48"/>
  <c r="M99" i="48"/>
  <c r="L99" i="48"/>
  <c r="AA98" i="48"/>
  <c r="M98" i="48"/>
  <c r="Y98" i="48" s="1"/>
  <c r="L98" i="48"/>
  <c r="AA97" i="48"/>
  <c r="M97" i="48"/>
  <c r="L97" i="48"/>
  <c r="AA96" i="48"/>
  <c r="M96" i="48"/>
  <c r="Y96" i="48" s="1"/>
  <c r="L96" i="48"/>
  <c r="AA95" i="48"/>
  <c r="M95" i="48"/>
  <c r="L95" i="48"/>
  <c r="AA94" i="48"/>
  <c r="M94" i="48"/>
  <c r="Y94" i="48" s="1"/>
  <c r="L94" i="48"/>
  <c r="AA93" i="48"/>
  <c r="M93" i="48"/>
  <c r="L93" i="48"/>
  <c r="AA92" i="48"/>
  <c r="M92" i="48"/>
  <c r="Y92" i="48" s="1"/>
  <c r="L92" i="48"/>
  <c r="AA91" i="48"/>
  <c r="M91" i="48"/>
  <c r="L91" i="48"/>
  <c r="AA90" i="48"/>
  <c r="M90" i="48"/>
  <c r="Y90" i="48" s="1"/>
  <c r="L90" i="48"/>
  <c r="AA89" i="48"/>
  <c r="M89" i="48"/>
  <c r="L89" i="48"/>
  <c r="AA88" i="48"/>
  <c r="M88" i="48"/>
  <c r="Y88" i="48" s="1"/>
  <c r="L88" i="48"/>
  <c r="AA87" i="48"/>
  <c r="M87" i="48"/>
  <c r="L87" i="48"/>
  <c r="AA86" i="48"/>
  <c r="Z86" i="48"/>
  <c r="M86" i="48"/>
  <c r="Y86" i="48" s="1"/>
  <c r="L86" i="48"/>
  <c r="AA85" i="48"/>
  <c r="M85" i="48"/>
  <c r="L85" i="48"/>
  <c r="AA84" i="48"/>
  <c r="M84" i="48"/>
  <c r="Y84" i="48" s="1"/>
  <c r="L84" i="48"/>
  <c r="AA83" i="48"/>
  <c r="M83" i="48"/>
  <c r="L83" i="48"/>
  <c r="AA82" i="48"/>
  <c r="M82" i="48"/>
  <c r="Y82" i="48" s="1"/>
  <c r="L82" i="48"/>
  <c r="AA81" i="48"/>
  <c r="M81" i="48"/>
  <c r="L81" i="48"/>
  <c r="AA80" i="48"/>
  <c r="M80" i="48"/>
  <c r="Y80" i="48" s="1"/>
  <c r="L80" i="48"/>
  <c r="AA79" i="48"/>
  <c r="M79" i="48"/>
  <c r="L79" i="48"/>
  <c r="AA78" i="48"/>
  <c r="M78" i="48"/>
  <c r="Y78" i="48" s="1"/>
  <c r="L78" i="48"/>
  <c r="AA77" i="48"/>
  <c r="M77" i="48"/>
  <c r="L77" i="48"/>
  <c r="AA76" i="48"/>
  <c r="Z76" i="48"/>
  <c r="M76" i="48"/>
  <c r="Y76" i="48" s="1"/>
  <c r="L76" i="48"/>
  <c r="AA75" i="48"/>
  <c r="M75" i="48"/>
  <c r="L75" i="48"/>
  <c r="AA74" i="48"/>
  <c r="Z74" i="48"/>
  <c r="M74" i="48"/>
  <c r="Y74" i="48" s="1"/>
  <c r="L74" i="48"/>
  <c r="AA73" i="48"/>
  <c r="M73" i="48"/>
  <c r="L73" i="48"/>
  <c r="AA72" i="48"/>
  <c r="M72" i="48"/>
  <c r="Y72" i="48" s="1"/>
  <c r="L72" i="48"/>
  <c r="AA71" i="48"/>
  <c r="M71" i="48"/>
  <c r="L71" i="48"/>
  <c r="AA70" i="48"/>
  <c r="M70" i="48"/>
  <c r="Y70" i="48" s="1"/>
  <c r="L70" i="48"/>
  <c r="AA69" i="48"/>
  <c r="M69" i="48"/>
  <c r="L69" i="48"/>
  <c r="AA68" i="48"/>
  <c r="Z68" i="48"/>
  <c r="M68" i="48"/>
  <c r="Y68" i="48" s="1"/>
  <c r="L68" i="48"/>
  <c r="AA67" i="48"/>
  <c r="M67" i="48"/>
  <c r="L67" i="48"/>
  <c r="AA66" i="48"/>
  <c r="Z66" i="48"/>
  <c r="M66" i="48"/>
  <c r="Y66" i="48" s="1"/>
  <c r="L66" i="48"/>
  <c r="AA65" i="48"/>
  <c r="M65" i="48"/>
  <c r="L65" i="48"/>
  <c r="AA64" i="48"/>
  <c r="M64" i="48"/>
  <c r="Y64" i="48" s="1"/>
  <c r="L64" i="48"/>
  <c r="AA63" i="48"/>
  <c r="M63" i="48"/>
  <c r="L63" i="48"/>
  <c r="AA62" i="48"/>
  <c r="M62" i="48"/>
  <c r="Y62" i="48" s="1"/>
  <c r="L62" i="48"/>
  <c r="AA61" i="48"/>
  <c r="M61" i="48"/>
  <c r="L61" i="48"/>
  <c r="AA60" i="48"/>
  <c r="M60" i="48"/>
  <c r="Y60" i="48" s="1"/>
  <c r="L60" i="48"/>
  <c r="AA59" i="48"/>
  <c r="M59" i="48"/>
  <c r="L59" i="48"/>
  <c r="AA58" i="48"/>
  <c r="Z58" i="48"/>
  <c r="M58" i="48"/>
  <c r="Y58" i="48" s="1"/>
  <c r="L58" i="48"/>
  <c r="AA57" i="48"/>
  <c r="M57" i="48"/>
  <c r="L57" i="48"/>
  <c r="AA56" i="48"/>
  <c r="M56" i="48"/>
  <c r="Y56" i="48" s="1"/>
  <c r="L56" i="48"/>
  <c r="AA55" i="48"/>
  <c r="M55" i="48"/>
  <c r="L55" i="48"/>
  <c r="AA54" i="48"/>
  <c r="M54" i="48"/>
  <c r="Z54" i="48" s="1"/>
  <c r="L54" i="48"/>
  <c r="AA53" i="48"/>
  <c r="M53" i="48"/>
  <c r="L53" i="48"/>
  <c r="AA52" i="48"/>
  <c r="M52" i="48"/>
  <c r="Z52" i="48" s="1"/>
  <c r="L52" i="48"/>
  <c r="AA51" i="48"/>
  <c r="M51" i="48"/>
  <c r="L51" i="48"/>
  <c r="AA50" i="48"/>
  <c r="M50" i="48"/>
  <c r="Z50" i="48" s="1"/>
  <c r="L50" i="48"/>
  <c r="AA49" i="48"/>
  <c r="M49" i="48"/>
  <c r="L49" i="48"/>
  <c r="AA48" i="48"/>
  <c r="M48" i="48"/>
  <c r="Z48" i="48" s="1"/>
  <c r="L48" i="48"/>
  <c r="AA47" i="48"/>
  <c r="M47" i="48"/>
  <c r="L47" i="48"/>
  <c r="AA46" i="48"/>
  <c r="M46" i="48"/>
  <c r="Z46" i="48" s="1"/>
  <c r="L46" i="48"/>
  <c r="AA45" i="48"/>
  <c r="M45" i="48"/>
  <c r="L45" i="48"/>
  <c r="AA44" i="48"/>
  <c r="M44" i="48"/>
  <c r="L44" i="48"/>
  <c r="AA43" i="48"/>
  <c r="M43" i="48"/>
  <c r="L43" i="48"/>
  <c r="AA42" i="48"/>
  <c r="M42" i="48"/>
  <c r="L42" i="48"/>
  <c r="AA41" i="48"/>
  <c r="M41" i="48"/>
  <c r="L41" i="48"/>
  <c r="AA40" i="48"/>
  <c r="M40" i="48"/>
  <c r="L40" i="48"/>
  <c r="AA39" i="48"/>
  <c r="L39" i="48"/>
  <c r="M39" i="48"/>
  <c r="Y39" i="48" s="1"/>
  <c r="AA38" i="48"/>
  <c r="L38" i="48"/>
  <c r="AA37" i="48"/>
  <c r="L37" i="48"/>
  <c r="M37" i="48"/>
  <c r="Y37" i="48" s="1"/>
  <c r="AA36" i="48"/>
  <c r="L36" i="48"/>
  <c r="AA35" i="48"/>
  <c r="L35" i="48"/>
  <c r="M35" i="48"/>
  <c r="Y35" i="48" s="1"/>
  <c r="AA34" i="48"/>
  <c r="L34" i="48"/>
  <c r="AA33" i="48"/>
  <c r="M33" i="48"/>
  <c r="Z33" i="48" s="1"/>
  <c r="L33" i="48"/>
  <c r="AA32" i="48"/>
  <c r="M32" i="48"/>
  <c r="L32" i="48"/>
  <c r="AA31" i="48"/>
  <c r="M31" i="48"/>
  <c r="L31" i="48"/>
  <c r="AA30" i="48"/>
  <c r="M30" i="48"/>
  <c r="L30" i="48"/>
  <c r="AA29" i="48"/>
  <c r="M29" i="48"/>
  <c r="L29" i="48"/>
  <c r="AA28" i="48"/>
  <c r="M28" i="48"/>
  <c r="L28" i="48"/>
  <c r="AA27" i="48"/>
  <c r="M27" i="48"/>
  <c r="L27" i="48"/>
  <c r="AA26" i="48"/>
  <c r="L26" i="48"/>
  <c r="M26" i="48"/>
  <c r="Z26" i="48" s="1"/>
  <c r="AA25" i="48"/>
  <c r="M25" i="48"/>
  <c r="Z25" i="48" s="1"/>
  <c r="L25" i="48"/>
  <c r="AA24" i="48"/>
  <c r="M24" i="48"/>
  <c r="L24" i="48"/>
  <c r="AA23" i="48"/>
  <c r="L23" i="48"/>
  <c r="AA22" i="48"/>
  <c r="L22" i="48"/>
  <c r="M22" i="48"/>
  <c r="Y22" i="48" s="1"/>
  <c r="AA21" i="48"/>
  <c r="L21" i="48"/>
  <c r="AA20" i="48"/>
  <c r="L20" i="48"/>
  <c r="M20" i="48"/>
  <c r="Y20" i="48" s="1"/>
  <c r="AA19" i="48"/>
  <c r="L19" i="48"/>
  <c r="AA18" i="48"/>
  <c r="L18" i="48"/>
  <c r="M18" i="48"/>
  <c r="Y18" i="48" s="1"/>
  <c r="AA17" i="48"/>
  <c r="L17" i="48"/>
  <c r="AA16" i="48"/>
  <c r="L16" i="48"/>
  <c r="M16" i="48"/>
  <c r="Y16" i="48" s="1"/>
  <c r="AA15" i="48"/>
  <c r="L15" i="48"/>
  <c r="AA14" i="48"/>
  <c r="M14" i="48"/>
  <c r="Y14" i="48" s="1"/>
  <c r="L14" i="48"/>
  <c r="AA13" i="48"/>
  <c r="U13" i="48"/>
  <c r="S15" i="48" s="1"/>
  <c r="L13" i="48"/>
  <c r="M13" i="48"/>
  <c r="Z13" i="48" s="1"/>
  <c r="AA12" i="48"/>
  <c r="L12" i="48"/>
  <c r="M12" i="48"/>
  <c r="Y12" i="48" s="1"/>
  <c r="AA11" i="48"/>
  <c r="L11" i="48"/>
  <c r="AA10" i="48"/>
  <c r="L10" i="48"/>
  <c r="AA9" i="48"/>
  <c r="L9" i="48"/>
  <c r="M9" i="48"/>
  <c r="Y9" i="48" s="1"/>
  <c r="AA8" i="48"/>
  <c r="M8" i="48"/>
  <c r="Y8" i="48" s="1"/>
  <c r="L8" i="48"/>
  <c r="AA7" i="48"/>
  <c r="L7" i="48"/>
  <c r="M7" i="48"/>
  <c r="Z7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B62" i="48" s="1"/>
  <c r="B63" i="48" s="1"/>
  <c r="B64" i="48" s="1"/>
  <c r="B65" i="48" s="1"/>
  <c r="B66" i="48" s="1"/>
  <c r="B67" i="48" s="1"/>
  <c r="B68" i="48" s="1"/>
  <c r="B69" i="48" s="1"/>
  <c r="B70" i="48" s="1"/>
  <c r="B71" i="48" s="1"/>
  <c r="B72" i="48" s="1"/>
  <c r="B73" i="48" s="1"/>
  <c r="B74" i="48" s="1"/>
  <c r="B75" i="48" s="1"/>
  <c r="B76" i="48" s="1"/>
  <c r="B77" i="48" s="1"/>
  <c r="B78" i="48" s="1"/>
  <c r="B79" i="48" s="1"/>
  <c r="B80" i="48" s="1"/>
  <c r="B81" i="48" s="1"/>
  <c r="B82" i="48" s="1"/>
  <c r="B83" i="48" s="1"/>
  <c r="B84" i="48" s="1"/>
  <c r="B85" i="48" s="1"/>
  <c r="B86" i="48" s="1"/>
  <c r="B87" i="48" s="1"/>
  <c r="B88" i="48" s="1"/>
  <c r="B89" i="48" s="1"/>
  <c r="B90" i="48" s="1"/>
  <c r="B91" i="48" s="1"/>
  <c r="B92" i="48" s="1"/>
  <c r="B93" i="48" s="1"/>
  <c r="B94" i="48" s="1"/>
  <c r="B95" i="48" s="1"/>
  <c r="B96" i="48" s="1"/>
  <c r="B97" i="48" s="1"/>
  <c r="B98" i="48" s="1"/>
  <c r="B99" i="48" s="1"/>
  <c r="B100" i="48" s="1"/>
  <c r="B101" i="48" s="1"/>
  <c r="B102" i="48" s="1"/>
  <c r="B103" i="48" s="1"/>
  <c r="B104" i="48" s="1"/>
  <c r="B105" i="48" s="1"/>
  <c r="B106" i="48" s="1"/>
  <c r="B107" i="48" s="1"/>
  <c r="B108" i="48" s="1"/>
  <c r="B109" i="48" s="1"/>
  <c r="B110" i="48" s="1"/>
  <c r="B111" i="48" s="1"/>
  <c r="B112" i="48" s="1"/>
  <c r="B113" i="48" s="1"/>
  <c r="B114" i="48" s="1"/>
  <c r="B115" i="48" s="1"/>
  <c r="B116" i="48" s="1"/>
  <c r="B117" i="48" s="1"/>
  <c r="B118" i="48" s="1"/>
  <c r="B119" i="48" s="1"/>
  <c r="B120" i="48" s="1"/>
  <c r="B121" i="48" s="1"/>
  <c r="B122" i="48" s="1"/>
  <c r="B123" i="48" s="1"/>
  <c r="B124" i="48" s="1"/>
  <c r="B125" i="48" s="1"/>
  <c r="B126" i="48" s="1"/>
  <c r="B127" i="48" s="1"/>
  <c r="B128" i="48" s="1"/>
  <c r="B129" i="48" s="1"/>
  <c r="B130" i="48" s="1"/>
  <c r="B131" i="48" s="1"/>
  <c r="B132" i="48" s="1"/>
  <c r="B133" i="48" s="1"/>
  <c r="B134" i="48" s="1"/>
  <c r="B135" i="48" s="1"/>
  <c r="B136" i="48" s="1"/>
  <c r="B137" i="48" s="1"/>
  <c r="B138" i="48" s="1"/>
  <c r="B139" i="48" s="1"/>
  <c r="B140" i="48" s="1"/>
  <c r="B141" i="48" s="1"/>
  <c r="B142" i="48" s="1"/>
  <c r="B143" i="48" s="1"/>
  <c r="B144" i="48" s="1"/>
  <c r="B145" i="48" s="1"/>
  <c r="B146" i="48" s="1"/>
  <c r="B147" i="48" s="1"/>
  <c r="B148" i="48" s="1"/>
  <c r="B149" i="48" s="1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B163" i="48" s="1"/>
  <c r="B164" i="48" s="1"/>
  <c r="B165" i="48" s="1"/>
  <c r="B166" i="48" s="1"/>
  <c r="B167" i="48" s="1"/>
  <c r="B168" i="48" s="1"/>
  <c r="B169" i="48" s="1"/>
  <c r="B170" i="48" s="1"/>
  <c r="B171" i="48" s="1"/>
  <c r="B172" i="48" s="1"/>
  <c r="B173" i="48" s="1"/>
  <c r="B174" i="48" s="1"/>
  <c r="B175" i="48" s="1"/>
  <c r="B176" i="48" s="1"/>
  <c r="B177" i="48" s="1"/>
  <c r="B178" i="48" s="1"/>
  <c r="B179" i="48" s="1"/>
  <c r="B180" i="48" s="1"/>
  <c r="B181" i="48" s="1"/>
  <c r="B182" i="48" s="1"/>
  <c r="B183" i="48" s="1"/>
  <c r="B184" i="48" s="1"/>
  <c r="B185" i="48" s="1"/>
  <c r="B186" i="48" s="1"/>
  <c r="B187" i="48" s="1"/>
  <c r="B188" i="48" s="1"/>
  <c r="B189" i="48" s="1"/>
  <c r="B190" i="48" s="1"/>
  <c r="B191" i="48" s="1"/>
  <c r="AA6" i="48"/>
  <c r="L6" i="48"/>
  <c r="M6" i="48"/>
  <c r="Y54" i="48" l="1"/>
  <c r="Z72" i="48"/>
  <c r="Z102" i="48"/>
  <c r="Z56" i="48"/>
  <c r="Y52" i="48"/>
  <c r="Z70" i="48"/>
  <c r="Z78" i="48"/>
  <c r="Y144" i="48"/>
  <c r="Y149" i="48"/>
  <c r="Y150" i="48"/>
  <c r="Z94" i="48"/>
  <c r="Z178" i="48"/>
  <c r="Z8" i="48"/>
  <c r="Z64" i="48"/>
  <c r="Z100" i="48"/>
  <c r="Z108" i="48"/>
  <c r="Y110" i="48"/>
  <c r="Y158" i="48"/>
  <c r="Y169" i="48"/>
  <c r="Y170" i="48"/>
  <c r="Y173" i="48"/>
  <c r="Y190" i="48"/>
  <c r="Z90" i="48"/>
  <c r="Z122" i="48"/>
  <c r="Z138" i="48"/>
  <c r="Z154" i="48"/>
  <c r="Z186" i="48"/>
  <c r="Z84" i="48"/>
  <c r="Z92" i="48"/>
  <c r="Y109" i="48"/>
  <c r="Z124" i="48"/>
  <c r="Y125" i="48"/>
  <c r="Y126" i="48"/>
  <c r="Z140" i="48"/>
  <c r="Y141" i="48"/>
  <c r="Y142" i="48"/>
  <c r="Z156" i="48"/>
  <c r="Y157" i="48"/>
  <c r="Z172" i="48"/>
  <c r="Y174" i="48"/>
  <c r="Y185" i="48"/>
  <c r="Z188" i="48"/>
  <c r="Y189" i="48"/>
  <c r="Z62" i="48"/>
  <c r="Z82" i="48"/>
  <c r="Z98" i="48"/>
  <c r="Z106" i="48"/>
  <c r="Z60" i="48"/>
  <c r="Z80" i="48"/>
  <c r="Z88" i="48"/>
  <c r="Z96" i="48"/>
  <c r="Z104" i="48"/>
  <c r="Y120" i="48"/>
  <c r="Y136" i="48"/>
  <c r="Y152" i="48"/>
  <c r="Y161" i="48"/>
  <c r="Z164" i="48"/>
  <c r="Y165" i="48"/>
  <c r="Y166" i="48"/>
  <c r="Y177" i="48"/>
  <c r="Z180" i="48"/>
  <c r="Y181" i="48"/>
  <c r="Y182" i="48"/>
  <c r="Y113" i="48"/>
  <c r="Y114" i="48"/>
  <c r="Y116" i="48"/>
  <c r="Y129" i="48"/>
  <c r="Y130" i="48"/>
  <c r="Y132" i="48"/>
  <c r="Y145" i="48"/>
  <c r="Y146" i="48"/>
  <c r="Y148" i="48"/>
  <c r="Y159" i="48"/>
  <c r="Y160" i="48"/>
  <c r="Y167" i="48"/>
  <c r="Y168" i="48"/>
  <c r="Y175" i="48"/>
  <c r="Y176" i="48"/>
  <c r="Y183" i="48"/>
  <c r="Y184" i="48"/>
  <c r="Y121" i="48"/>
  <c r="Y137" i="48"/>
  <c r="Y153" i="48"/>
  <c r="Y163" i="48"/>
  <c r="Y171" i="48"/>
  <c r="Y179" i="48"/>
  <c r="Y187" i="48"/>
  <c r="Y33" i="48"/>
  <c r="Y25" i="48"/>
  <c r="Y26" i="48"/>
  <c r="Y46" i="48"/>
  <c r="Y48" i="48"/>
  <c r="Y50" i="48"/>
  <c r="Z12" i="48"/>
  <c r="Z14" i="48"/>
  <c r="M10" i="48"/>
  <c r="Y10" i="48" s="1"/>
  <c r="M11" i="48"/>
  <c r="M15" i="48"/>
  <c r="Z20" i="48"/>
  <c r="Z27" i="48"/>
  <c r="Y27" i="48"/>
  <c r="Z31" i="48"/>
  <c r="Y31" i="48"/>
  <c r="Z37" i="48"/>
  <c r="Z67" i="48"/>
  <c r="Y67" i="48"/>
  <c r="Z75" i="48"/>
  <c r="Y75" i="48"/>
  <c r="Z99" i="48"/>
  <c r="Y99" i="48"/>
  <c r="Z24" i="48"/>
  <c r="Y24" i="48"/>
  <c r="Z41" i="48"/>
  <c r="Y41" i="48"/>
  <c r="Z43" i="48"/>
  <c r="Y43" i="48"/>
  <c r="Z45" i="48"/>
  <c r="Y45" i="48"/>
  <c r="Z53" i="48"/>
  <c r="Y53" i="48"/>
  <c r="Z61" i="48"/>
  <c r="Y61" i="48"/>
  <c r="Z69" i="48"/>
  <c r="Y69" i="48"/>
  <c r="Z77" i="48"/>
  <c r="Y77" i="48"/>
  <c r="Z85" i="48"/>
  <c r="Y85" i="48"/>
  <c r="Z93" i="48"/>
  <c r="Y93" i="48"/>
  <c r="Z101" i="48"/>
  <c r="Y101" i="48"/>
  <c r="Z16" i="48"/>
  <c r="Z18" i="48"/>
  <c r="Z29" i="48"/>
  <c r="Y29" i="48"/>
  <c r="Z35" i="48"/>
  <c r="Z59" i="48"/>
  <c r="Y59" i="48"/>
  <c r="Z83" i="48"/>
  <c r="Y83" i="48"/>
  <c r="Z91" i="48"/>
  <c r="Y91" i="48"/>
  <c r="Z107" i="48"/>
  <c r="Y107" i="48"/>
  <c r="Y7" i="48"/>
  <c r="Z6" i="48"/>
  <c r="Z9" i="48"/>
  <c r="M17" i="48"/>
  <c r="M19" i="48"/>
  <c r="M21" i="48"/>
  <c r="M23" i="48"/>
  <c r="Z28" i="48"/>
  <c r="Y28" i="48"/>
  <c r="Z30" i="48"/>
  <c r="Y30" i="48"/>
  <c r="Z32" i="48"/>
  <c r="Y32" i="48"/>
  <c r="M34" i="48"/>
  <c r="M36" i="48"/>
  <c r="M38" i="48"/>
  <c r="Z47" i="48"/>
  <c r="Y47" i="48"/>
  <c r="Z55" i="48"/>
  <c r="Y55" i="48"/>
  <c r="Z63" i="48"/>
  <c r="Y63" i="48"/>
  <c r="Z71" i="48"/>
  <c r="Y71" i="48"/>
  <c r="Z79" i="48"/>
  <c r="Y79" i="48"/>
  <c r="Z87" i="48"/>
  <c r="Y87" i="48"/>
  <c r="Z95" i="48"/>
  <c r="Y95" i="48"/>
  <c r="Z103" i="48"/>
  <c r="Y103" i="48"/>
  <c r="Z22" i="48"/>
  <c r="Z39" i="48"/>
  <c r="Z51" i="48"/>
  <c r="Y51" i="48"/>
  <c r="Y6" i="48"/>
  <c r="Z10" i="48"/>
  <c r="Y13" i="48"/>
  <c r="Z40" i="48"/>
  <c r="Y40" i="48"/>
  <c r="Z42" i="48"/>
  <c r="Y42" i="48"/>
  <c r="Z44" i="48"/>
  <c r="Y44" i="48"/>
  <c r="Z49" i="48"/>
  <c r="Y49" i="48"/>
  <c r="Z57" i="48"/>
  <c r="Y57" i="48"/>
  <c r="Z65" i="48"/>
  <c r="Y65" i="48"/>
  <c r="Z73" i="48"/>
  <c r="Y73" i="48"/>
  <c r="Z81" i="48"/>
  <c r="Y81" i="48"/>
  <c r="Z89" i="48"/>
  <c r="Y89" i="48"/>
  <c r="Z97" i="48"/>
  <c r="Y97" i="48"/>
  <c r="Z105" i="48"/>
  <c r="Y105" i="48"/>
  <c r="Z191" i="48"/>
  <c r="Y191" i="48"/>
  <c r="AA192" i="48"/>
  <c r="Y111" i="48"/>
  <c r="Y115" i="48"/>
  <c r="Y119" i="48"/>
  <c r="Y123" i="48"/>
  <c r="Y127" i="48"/>
  <c r="Y131" i="48"/>
  <c r="Y135" i="48"/>
  <c r="Y139" i="48"/>
  <c r="Y143" i="48"/>
  <c r="Y147" i="48"/>
  <c r="Y151" i="48"/>
  <c r="Y155" i="48"/>
  <c r="J42" i="47"/>
  <c r="K42" i="47"/>
  <c r="J43" i="47"/>
  <c r="K43" i="47"/>
  <c r="J44" i="47"/>
  <c r="K44" i="47"/>
  <c r="J45" i="47"/>
  <c r="K45" i="47"/>
  <c r="K41" i="47"/>
  <c r="J41" i="47"/>
  <c r="J36" i="47"/>
  <c r="K36" i="47"/>
  <c r="J37" i="47"/>
  <c r="K37" i="47"/>
  <c r="J38" i="47"/>
  <c r="K38" i="47"/>
  <c r="J39" i="47"/>
  <c r="K39" i="47"/>
  <c r="K35" i="47"/>
  <c r="J35" i="47"/>
  <c r="L39" i="47"/>
  <c r="K34" i="47"/>
  <c r="J34" i="47"/>
  <c r="J29" i="47"/>
  <c r="K29" i="47"/>
  <c r="J30" i="47"/>
  <c r="K30" i="47"/>
  <c r="J31" i="47"/>
  <c r="K31" i="47"/>
  <c r="J32" i="47"/>
  <c r="K32" i="47"/>
  <c r="K28" i="47"/>
  <c r="J28" i="47"/>
  <c r="K26" i="47"/>
  <c r="J26" i="47"/>
  <c r="J16" i="47"/>
  <c r="K16" i="47"/>
  <c r="J17" i="47"/>
  <c r="K17" i="47"/>
  <c r="J18" i="47"/>
  <c r="K18" i="47"/>
  <c r="J19" i="47"/>
  <c r="K19" i="47"/>
  <c r="J20" i="47"/>
  <c r="K20" i="47"/>
  <c r="J21" i="47"/>
  <c r="K21" i="47"/>
  <c r="J22" i="47"/>
  <c r="K22" i="47"/>
  <c r="J23" i="47"/>
  <c r="K23" i="47"/>
  <c r="K15" i="47"/>
  <c r="J15" i="47"/>
  <c r="Y11" i="48" l="1"/>
  <c r="Z11" i="48"/>
  <c r="Z15" i="48"/>
  <c r="Y15" i="48"/>
  <c r="Z38" i="48"/>
  <c r="Y38" i="48"/>
  <c r="Z17" i="48"/>
  <c r="Y17" i="48"/>
  <c r="Z36" i="48"/>
  <c r="Y36" i="48"/>
  <c r="Z23" i="48"/>
  <c r="Y23" i="48"/>
  <c r="M192" i="48"/>
  <c r="Z34" i="48"/>
  <c r="Y34" i="48"/>
  <c r="Z21" i="48"/>
  <c r="Y21" i="48"/>
  <c r="Z19" i="48"/>
  <c r="Y19" i="48"/>
  <c r="J10" i="47"/>
  <c r="K10" i="47"/>
  <c r="J11" i="47"/>
  <c r="K11" i="47"/>
  <c r="J12" i="47"/>
  <c r="K12" i="47"/>
  <c r="J13" i="47"/>
  <c r="K13" i="47"/>
  <c r="K9" i="47"/>
  <c r="J9" i="47"/>
  <c r="J7" i="47"/>
  <c r="K7" i="47"/>
  <c r="Y192" i="48" l="1"/>
  <c r="Z192" i="48"/>
  <c r="S13" i="48" s="1"/>
  <c r="AA191" i="47"/>
  <c r="M191" i="47"/>
  <c r="Y191" i="47" s="1"/>
  <c r="L191" i="47"/>
  <c r="AA190" i="47"/>
  <c r="M190" i="47"/>
  <c r="Z190" i="47" s="1"/>
  <c r="L190" i="47"/>
  <c r="AA189" i="47"/>
  <c r="M189" i="47"/>
  <c r="Y189" i="47" s="1"/>
  <c r="L189" i="47"/>
  <c r="AA188" i="47"/>
  <c r="M188" i="47"/>
  <c r="L188" i="47"/>
  <c r="AA187" i="47"/>
  <c r="M187" i="47"/>
  <c r="Y187" i="47" s="1"/>
  <c r="L187" i="47"/>
  <c r="AA186" i="47"/>
  <c r="M186" i="47"/>
  <c r="Z186" i="47" s="1"/>
  <c r="L186" i="47"/>
  <c r="AA185" i="47"/>
  <c r="M185" i="47"/>
  <c r="Y185" i="47" s="1"/>
  <c r="L185" i="47"/>
  <c r="AA184" i="47"/>
  <c r="M184" i="47"/>
  <c r="L184" i="47"/>
  <c r="AA183" i="47"/>
  <c r="M183" i="47"/>
  <c r="Y183" i="47" s="1"/>
  <c r="L183" i="47"/>
  <c r="AA182" i="47"/>
  <c r="M182" i="47"/>
  <c r="Z182" i="47" s="1"/>
  <c r="L182" i="47"/>
  <c r="AA181" i="47"/>
  <c r="M181" i="47"/>
  <c r="Y181" i="47" s="1"/>
  <c r="L181" i="47"/>
  <c r="AA180" i="47"/>
  <c r="M180" i="47"/>
  <c r="L180" i="47"/>
  <c r="AA179" i="47"/>
  <c r="M179" i="47"/>
  <c r="Y179" i="47" s="1"/>
  <c r="L179" i="47"/>
  <c r="AA178" i="47"/>
  <c r="M178" i="47"/>
  <c r="Z178" i="47" s="1"/>
  <c r="L178" i="47"/>
  <c r="AA177" i="47"/>
  <c r="M177" i="47"/>
  <c r="Y177" i="47" s="1"/>
  <c r="L177" i="47"/>
  <c r="AA176" i="47"/>
  <c r="M176" i="47"/>
  <c r="L176" i="47"/>
  <c r="AA175" i="47"/>
  <c r="M175" i="47"/>
  <c r="Y175" i="47" s="1"/>
  <c r="L175" i="47"/>
  <c r="AA174" i="47"/>
  <c r="M174" i="47"/>
  <c r="Z174" i="47" s="1"/>
  <c r="L174" i="47"/>
  <c r="AA173" i="47"/>
  <c r="M173" i="47"/>
  <c r="Y173" i="47" s="1"/>
  <c r="L173" i="47"/>
  <c r="AA172" i="47"/>
  <c r="M172" i="47"/>
  <c r="L172" i="47"/>
  <c r="AA171" i="47"/>
  <c r="M171" i="47"/>
  <c r="Y171" i="47" s="1"/>
  <c r="L171" i="47"/>
  <c r="AA170" i="47"/>
  <c r="M170" i="47"/>
  <c r="Z170" i="47" s="1"/>
  <c r="L170" i="47"/>
  <c r="AA169" i="47"/>
  <c r="M169" i="47"/>
  <c r="Y169" i="47" s="1"/>
  <c r="L169" i="47"/>
  <c r="AA168" i="47"/>
  <c r="M168" i="47"/>
  <c r="L168" i="47"/>
  <c r="AA167" i="47"/>
  <c r="M167" i="47"/>
  <c r="Y167" i="47" s="1"/>
  <c r="L167" i="47"/>
  <c r="AA166" i="47"/>
  <c r="M166" i="47"/>
  <c r="Z166" i="47" s="1"/>
  <c r="L166" i="47"/>
  <c r="AA165" i="47"/>
  <c r="M165" i="47"/>
  <c r="Y165" i="47" s="1"/>
  <c r="L165" i="47"/>
  <c r="AA164" i="47"/>
  <c r="M164" i="47"/>
  <c r="L164" i="47"/>
  <c r="AA163" i="47"/>
  <c r="M163" i="47"/>
  <c r="Y163" i="47" s="1"/>
  <c r="L163" i="47"/>
  <c r="AA162" i="47"/>
  <c r="M162" i="47"/>
  <c r="L162" i="47"/>
  <c r="AA161" i="47"/>
  <c r="M161" i="47"/>
  <c r="Y161" i="47" s="1"/>
  <c r="L161" i="47"/>
  <c r="AA160" i="47"/>
  <c r="M160" i="47"/>
  <c r="L160" i="47"/>
  <c r="AA159" i="47"/>
  <c r="M159" i="47"/>
  <c r="Y159" i="47" s="1"/>
  <c r="L159" i="47"/>
  <c r="AA158" i="47"/>
  <c r="M158" i="47"/>
  <c r="L158" i="47"/>
  <c r="AA157" i="47"/>
  <c r="M157" i="47"/>
  <c r="Y157" i="47" s="1"/>
  <c r="L157" i="47"/>
  <c r="AA156" i="47"/>
  <c r="M156" i="47"/>
  <c r="L156" i="47"/>
  <c r="AA155" i="47"/>
  <c r="M155" i="47"/>
  <c r="Y155" i="47" s="1"/>
  <c r="L155" i="47"/>
  <c r="AA154" i="47"/>
  <c r="M154" i="47"/>
  <c r="L154" i="47"/>
  <c r="AA153" i="47"/>
  <c r="M153" i="47"/>
  <c r="Y153" i="47" s="1"/>
  <c r="L153" i="47"/>
  <c r="AA152" i="47"/>
  <c r="M152" i="47"/>
  <c r="L152" i="47"/>
  <c r="AA151" i="47"/>
  <c r="M151" i="47"/>
  <c r="Y151" i="47" s="1"/>
  <c r="L151" i="47"/>
  <c r="AA150" i="47"/>
  <c r="M150" i="47"/>
  <c r="L150" i="47"/>
  <c r="AA149" i="47"/>
  <c r="M149" i="47"/>
  <c r="Y149" i="47" s="1"/>
  <c r="L149" i="47"/>
  <c r="AA148" i="47"/>
  <c r="M148" i="47"/>
  <c r="L148" i="47"/>
  <c r="AA147" i="47"/>
  <c r="M147" i="47"/>
  <c r="Y147" i="47" s="1"/>
  <c r="L147" i="47"/>
  <c r="AA146" i="47"/>
  <c r="M146" i="47"/>
  <c r="L146" i="47"/>
  <c r="AA145" i="47"/>
  <c r="M145" i="47"/>
  <c r="Y145" i="47" s="1"/>
  <c r="L145" i="47"/>
  <c r="AA144" i="47"/>
  <c r="M144" i="47"/>
  <c r="L144" i="47"/>
  <c r="AA143" i="47"/>
  <c r="M143" i="47"/>
  <c r="Y143" i="47" s="1"/>
  <c r="L143" i="47"/>
  <c r="AA142" i="47"/>
  <c r="M142" i="47"/>
  <c r="L142" i="47"/>
  <c r="AA141" i="47"/>
  <c r="M141" i="47"/>
  <c r="Y141" i="47" s="1"/>
  <c r="L141" i="47"/>
  <c r="AA140" i="47"/>
  <c r="M140" i="47"/>
  <c r="L140" i="47"/>
  <c r="AA139" i="47"/>
  <c r="M139" i="47"/>
  <c r="Y139" i="47" s="1"/>
  <c r="L139" i="47"/>
  <c r="AA138" i="47"/>
  <c r="M138" i="47"/>
  <c r="L138" i="47"/>
  <c r="AA137" i="47"/>
  <c r="M137" i="47"/>
  <c r="Y137" i="47" s="1"/>
  <c r="L137" i="47"/>
  <c r="AA136" i="47"/>
  <c r="M136" i="47"/>
  <c r="L136" i="47"/>
  <c r="AA135" i="47"/>
  <c r="M135" i="47"/>
  <c r="Y135" i="47" s="1"/>
  <c r="L135" i="47"/>
  <c r="AA134" i="47"/>
  <c r="M134" i="47"/>
  <c r="L134" i="47"/>
  <c r="AA133" i="47"/>
  <c r="M133" i="47"/>
  <c r="Y133" i="47" s="1"/>
  <c r="L133" i="47"/>
  <c r="AA132" i="47"/>
  <c r="M132" i="47"/>
  <c r="L132" i="47"/>
  <c r="AA131" i="47"/>
  <c r="M131" i="47"/>
  <c r="Y131" i="47" s="1"/>
  <c r="L131" i="47"/>
  <c r="AA130" i="47"/>
  <c r="M130" i="47"/>
  <c r="L130" i="47"/>
  <c r="AA129" i="47"/>
  <c r="M129" i="47"/>
  <c r="Y129" i="47" s="1"/>
  <c r="L129" i="47"/>
  <c r="AA128" i="47"/>
  <c r="M128" i="47"/>
  <c r="L128" i="47"/>
  <c r="AA127" i="47"/>
  <c r="M127" i="47"/>
  <c r="Y127" i="47" s="1"/>
  <c r="L127" i="47"/>
  <c r="AA126" i="47"/>
  <c r="M126" i="47"/>
  <c r="L126" i="47"/>
  <c r="AA125" i="47"/>
  <c r="M125" i="47"/>
  <c r="Y125" i="47" s="1"/>
  <c r="L125" i="47"/>
  <c r="AA124" i="47"/>
  <c r="M124" i="47"/>
  <c r="L124" i="47"/>
  <c r="AA123" i="47"/>
  <c r="M123" i="47"/>
  <c r="Y123" i="47" s="1"/>
  <c r="L123" i="47"/>
  <c r="AA122" i="47"/>
  <c r="M122" i="47"/>
  <c r="L122" i="47"/>
  <c r="AA121" i="47"/>
  <c r="M121" i="47"/>
  <c r="Y121" i="47" s="1"/>
  <c r="L121" i="47"/>
  <c r="AA120" i="47"/>
  <c r="M120" i="47"/>
  <c r="L120" i="47"/>
  <c r="AA119" i="47"/>
  <c r="M119" i="47"/>
  <c r="Y119" i="47" s="1"/>
  <c r="L119" i="47"/>
  <c r="AA118" i="47"/>
  <c r="M118" i="47"/>
  <c r="L118" i="47"/>
  <c r="AA117" i="47"/>
  <c r="M117" i="47"/>
  <c r="Y117" i="47" s="1"/>
  <c r="L117" i="47"/>
  <c r="AA116" i="47"/>
  <c r="M116" i="47"/>
  <c r="L116" i="47"/>
  <c r="AA115" i="47"/>
  <c r="M115" i="47"/>
  <c r="Y115" i="47" s="1"/>
  <c r="L115" i="47"/>
  <c r="AA114" i="47"/>
  <c r="M114" i="47"/>
  <c r="L114" i="47"/>
  <c r="AA113" i="47"/>
  <c r="M113" i="47"/>
  <c r="Y113" i="47" s="1"/>
  <c r="L113" i="47"/>
  <c r="AA112" i="47"/>
  <c r="M112" i="47"/>
  <c r="L112" i="47"/>
  <c r="AA111" i="47"/>
  <c r="M111" i="47"/>
  <c r="Y111" i="47" s="1"/>
  <c r="L111" i="47"/>
  <c r="AA110" i="47"/>
  <c r="M110" i="47"/>
  <c r="L110" i="47"/>
  <c r="AA109" i="47"/>
  <c r="M109" i="47"/>
  <c r="Y109" i="47" s="1"/>
  <c r="L109" i="47"/>
  <c r="AA108" i="47"/>
  <c r="M108" i="47"/>
  <c r="L108" i="47"/>
  <c r="AA107" i="47"/>
  <c r="M107" i="47"/>
  <c r="Z107" i="47" s="1"/>
  <c r="L107" i="47"/>
  <c r="AA106" i="47"/>
  <c r="M106" i="47"/>
  <c r="Y106" i="47" s="1"/>
  <c r="L106" i="47"/>
  <c r="AA105" i="47"/>
  <c r="M105" i="47"/>
  <c r="Z105" i="47" s="1"/>
  <c r="L105" i="47"/>
  <c r="AA104" i="47"/>
  <c r="Y104" i="47"/>
  <c r="M104" i="47"/>
  <c r="Z104" i="47" s="1"/>
  <c r="L104" i="47"/>
  <c r="AA103" i="47"/>
  <c r="Y103" i="47"/>
  <c r="M103" i="47"/>
  <c r="Z103" i="47" s="1"/>
  <c r="L103" i="47"/>
  <c r="AA102" i="47"/>
  <c r="Z102" i="47"/>
  <c r="Y102" i="47"/>
  <c r="M102" i="47"/>
  <c r="L102" i="47"/>
  <c r="AA101" i="47"/>
  <c r="Y101" i="47"/>
  <c r="M101" i="47"/>
  <c r="Z101" i="47" s="1"/>
  <c r="L101" i="47"/>
  <c r="AA100" i="47"/>
  <c r="Z100" i="47"/>
  <c r="M100" i="47"/>
  <c r="Y100" i="47" s="1"/>
  <c r="L100" i="47"/>
  <c r="AA99" i="47"/>
  <c r="M99" i="47"/>
  <c r="Z99" i="47" s="1"/>
  <c r="L99" i="47"/>
  <c r="AA98" i="47"/>
  <c r="M98" i="47"/>
  <c r="Y98" i="47" s="1"/>
  <c r="L98" i="47"/>
  <c r="AA97" i="47"/>
  <c r="M97" i="47"/>
  <c r="Z97" i="47" s="1"/>
  <c r="L97" i="47"/>
  <c r="AA96" i="47"/>
  <c r="Y96" i="47"/>
  <c r="M96" i="47"/>
  <c r="Z96" i="47" s="1"/>
  <c r="L96" i="47"/>
  <c r="AA95" i="47"/>
  <c r="Y95" i="47"/>
  <c r="M95" i="47"/>
  <c r="Z95" i="47" s="1"/>
  <c r="L95" i="47"/>
  <c r="AA94" i="47"/>
  <c r="Z94" i="47"/>
  <c r="Y94" i="47"/>
  <c r="M94" i="47"/>
  <c r="L94" i="47"/>
  <c r="AA93" i="47"/>
  <c r="Y93" i="47"/>
  <c r="M93" i="47"/>
  <c r="Z93" i="47" s="1"/>
  <c r="L93" i="47"/>
  <c r="AA92" i="47"/>
  <c r="Z92" i="47"/>
  <c r="M92" i="47"/>
  <c r="Y92" i="47" s="1"/>
  <c r="L92" i="47"/>
  <c r="AA91" i="47"/>
  <c r="M91" i="47"/>
  <c r="Z91" i="47" s="1"/>
  <c r="L91" i="47"/>
  <c r="AA90" i="47"/>
  <c r="M90" i="47"/>
  <c r="Y90" i="47" s="1"/>
  <c r="L90" i="47"/>
  <c r="AA89" i="47"/>
  <c r="M89" i="47"/>
  <c r="Z89" i="47" s="1"/>
  <c r="L89" i="47"/>
  <c r="AA88" i="47"/>
  <c r="Y88" i="47"/>
  <c r="M88" i="47"/>
  <c r="Z88" i="47" s="1"/>
  <c r="L88" i="47"/>
  <c r="AA87" i="47"/>
  <c r="Y87" i="47"/>
  <c r="M87" i="47"/>
  <c r="Z87" i="47" s="1"/>
  <c r="L87" i="47"/>
  <c r="AA86" i="47"/>
  <c r="Z86" i="47"/>
  <c r="Y86" i="47"/>
  <c r="M86" i="47"/>
  <c r="L86" i="47"/>
  <c r="AA85" i="47"/>
  <c r="Y85" i="47"/>
  <c r="M85" i="47"/>
  <c r="Z85" i="47" s="1"/>
  <c r="L85" i="47"/>
  <c r="AA84" i="47"/>
  <c r="Z84" i="47"/>
  <c r="M84" i="47"/>
  <c r="Y84" i="47" s="1"/>
  <c r="L84" i="47"/>
  <c r="AA83" i="47"/>
  <c r="M83" i="47"/>
  <c r="Z83" i="47" s="1"/>
  <c r="L83" i="47"/>
  <c r="AA82" i="47"/>
  <c r="M82" i="47"/>
  <c r="Y82" i="47" s="1"/>
  <c r="L82" i="47"/>
  <c r="AA81" i="47"/>
  <c r="M81" i="47"/>
  <c r="Z81" i="47" s="1"/>
  <c r="L81" i="47"/>
  <c r="AA80" i="47"/>
  <c r="Y80" i="47"/>
  <c r="M80" i="47"/>
  <c r="Z80" i="47" s="1"/>
  <c r="L80" i="47"/>
  <c r="AA79" i="47"/>
  <c r="Y79" i="47"/>
  <c r="M79" i="47"/>
  <c r="Z79" i="47" s="1"/>
  <c r="L79" i="47"/>
  <c r="AA78" i="47"/>
  <c r="Z78" i="47"/>
  <c r="Y78" i="47"/>
  <c r="M78" i="47"/>
  <c r="L78" i="47"/>
  <c r="AA77" i="47"/>
  <c r="Y77" i="47"/>
  <c r="M77" i="47"/>
  <c r="Z77" i="47" s="1"/>
  <c r="L77" i="47"/>
  <c r="AA76" i="47"/>
  <c r="Z76" i="47"/>
  <c r="M76" i="47"/>
  <c r="Y76" i="47" s="1"/>
  <c r="L76" i="47"/>
  <c r="AA75" i="47"/>
  <c r="M75" i="47"/>
  <c r="Z75" i="47" s="1"/>
  <c r="L75" i="47"/>
  <c r="AA74" i="47"/>
  <c r="M74" i="47"/>
  <c r="Y74" i="47" s="1"/>
  <c r="L74" i="47"/>
  <c r="AA73" i="47"/>
  <c r="M73" i="47"/>
  <c r="Z73" i="47" s="1"/>
  <c r="L73" i="47"/>
  <c r="AA72" i="47"/>
  <c r="Y72" i="47"/>
  <c r="M72" i="47"/>
  <c r="Z72" i="47" s="1"/>
  <c r="L72" i="47"/>
  <c r="AA71" i="47"/>
  <c r="Y71" i="47"/>
  <c r="M71" i="47"/>
  <c r="Z71" i="47" s="1"/>
  <c r="L71" i="47"/>
  <c r="AA70" i="47"/>
  <c r="Z70" i="47"/>
  <c r="Y70" i="47"/>
  <c r="M70" i="47"/>
  <c r="L70" i="47"/>
  <c r="AA69" i="47"/>
  <c r="Y69" i="47"/>
  <c r="M69" i="47"/>
  <c r="Z69" i="47" s="1"/>
  <c r="L69" i="47"/>
  <c r="AA68" i="47"/>
  <c r="Z68" i="47"/>
  <c r="M68" i="47"/>
  <c r="Y68" i="47" s="1"/>
  <c r="L68" i="47"/>
  <c r="AA67" i="47"/>
  <c r="M67" i="47"/>
  <c r="L67" i="47"/>
  <c r="AA66" i="47"/>
  <c r="Z66" i="47"/>
  <c r="M66" i="47"/>
  <c r="Y66" i="47" s="1"/>
  <c r="L66" i="47"/>
  <c r="AA65" i="47"/>
  <c r="M65" i="47"/>
  <c r="Z65" i="47" s="1"/>
  <c r="L65" i="47"/>
  <c r="AA64" i="47"/>
  <c r="M64" i="47"/>
  <c r="L64" i="47"/>
  <c r="AA63" i="47"/>
  <c r="Z63" i="47"/>
  <c r="M63" i="47"/>
  <c r="Y63" i="47" s="1"/>
  <c r="L63" i="47"/>
  <c r="AA62" i="47"/>
  <c r="M62" i="47"/>
  <c r="L62" i="47"/>
  <c r="AA61" i="47"/>
  <c r="Z61" i="47"/>
  <c r="M61" i="47"/>
  <c r="Y61" i="47" s="1"/>
  <c r="L61" i="47"/>
  <c r="AA60" i="47"/>
  <c r="M60" i="47"/>
  <c r="L60" i="47"/>
  <c r="AA59" i="47"/>
  <c r="Z59" i="47"/>
  <c r="M59" i="47"/>
  <c r="Y59" i="47" s="1"/>
  <c r="L59" i="47"/>
  <c r="AA58" i="47"/>
  <c r="M58" i="47"/>
  <c r="L58" i="47"/>
  <c r="AA57" i="47"/>
  <c r="Z57" i="47"/>
  <c r="M57" i="47"/>
  <c r="Y57" i="47" s="1"/>
  <c r="L57" i="47"/>
  <c r="AA56" i="47"/>
  <c r="M56" i="47"/>
  <c r="L56" i="47"/>
  <c r="AA55" i="47"/>
  <c r="L55" i="47"/>
  <c r="AA54" i="47"/>
  <c r="L54" i="47"/>
  <c r="M54" i="47"/>
  <c r="Y54" i="47" s="1"/>
  <c r="AA53" i="47"/>
  <c r="L53" i="47"/>
  <c r="M53" i="47"/>
  <c r="Y53" i="47" s="1"/>
  <c r="AA52" i="47"/>
  <c r="L52" i="47"/>
  <c r="M52" i="47"/>
  <c r="Y52" i="47" s="1"/>
  <c r="AA51" i="47"/>
  <c r="L51" i="47"/>
  <c r="AA50" i="47"/>
  <c r="Z50" i="47"/>
  <c r="L50" i="47"/>
  <c r="M50" i="47"/>
  <c r="Y50" i="47" s="1"/>
  <c r="AA49" i="47"/>
  <c r="Z49" i="47"/>
  <c r="L49" i="47"/>
  <c r="M49" i="47"/>
  <c r="Y49" i="47" s="1"/>
  <c r="AA48" i="47"/>
  <c r="L48" i="47"/>
  <c r="M48" i="47"/>
  <c r="Y48" i="47" s="1"/>
  <c r="AA47" i="47"/>
  <c r="L47" i="47"/>
  <c r="AA46" i="47"/>
  <c r="L46" i="47"/>
  <c r="M46" i="47"/>
  <c r="Y46" i="47" s="1"/>
  <c r="AA45" i="47"/>
  <c r="L45" i="47"/>
  <c r="M45" i="47"/>
  <c r="Y45" i="47" s="1"/>
  <c r="AA44" i="47"/>
  <c r="L44" i="47"/>
  <c r="M44" i="47"/>
  <c r="Y44" i="47" s="1"/>
  <c r="AA43" i="47"/>
  <c r="L43" i="47"/>
  <c r="M43" i="47"/>
  <c r="Z43" i="47" s="1"/>
  <c r="AA42" i="47"/>
  <c r="L42" i="47"/>
  <c r="M42" i="47"/>
  <c r="Y42" i="47" s="1"/>
  <c r="AA41" i="47"/>
  <c r="L41" i="47"/>
  <c r="M41" i="47"/>
  <c r="Z41" i="47" s="1"/>
  <c r="AA40" i="47"/>
  <c r="L40" i="47"/>
  <c r="M40" i="47"/>
  <c r="Y40" i="47" s="1"/>
  <c r="AA39" i="47"/>
  <c r="M39" i="47"/>
  <c r="Z39" i="47" s="1"/>
  <c r="AA38" i="47"/>
  <c r="M38" i="47"/>
  <c r="L38" i="47"/>
  <c r="AA37" i="47"/>
  <c r="M37" i="47"/>
  <c r="L37" i="47"/>
  <c r="AA36" i="47"/>
  <c r="L36" i="47"/>
  <c r="AA35" i="47"/>
  <c r="M35" i="47"/>
  <c r="Z35" i="47" s="1"/>
  <c r="L35" i="47"/>
  <c r="AA34" i="47"/>
  <c r="M34" i="47"/>
  <c r="L34" i="47"/>
  <c r="AA33" i="47"/>
  <c r="M33" i="47"/>
  <c r="L33" i="47"/>
  <c r="AA32" i="47"/>
  <c r="M32" i="47"/>
  <c r="L32" i="47"/>
  <c r="AA31" i="47"/>
  <c r="M31" i="47"/>
  <c r="L31" i="47"/>
  <c r="AA30" i="47"/>
  <c r="M30" i="47"/>
  <c r="L30" i="47"/>
  <c r="AA29" i="47"/>
  <c r="M29" i="47"/>
  <c r="L29" i="47"/>
  <c r="AA28" i="47"/>
  <c r="M28" i="47"/>
  <c r="L28" i="47"/>
  <c r="AA27" i="47"/>
  <c r="M27" i="47"/>
  <c r="L27" i="47"/>
  <c r="AA26" i="47"/>
  <c r="M26" i="47"/>
  <c r="L26" i="47"/>
  <c r="AA25" i="47"/>
  <c r="M25" i="47"/>
  <c r="L25" i="47"/>
  <c r="AA24" i="47"/>
  <c r="M24" i="47"/>
  <c r="L24" i="47"/>
  <c r="AA23" i="47"/>
  <c r="M23" i="47"/>
  <c r="L23" i="47"/>
  <c r="AA22" i="47"/>
  <c r="M22" i="47"/>
  <c r="L22" i="47"/>
  <c r="AA21" i="47"/>
  <c r="M21" i="47"/>
  <c r="L21" i="47"/>
  <c r="AA20" i="47"/>
  <c r="M20" i="47"/>
  <c r="L20" i="47"/>
  <c r="AA19" i="47"/>
  <c r="M19" i="47"/>
  <c r="L19" i="47"/>
  <c r="AA18" i="47"/>
  <c r="M18" i="47"/>
  <c r="L18" i="47"/>
  <c r="AA17" i="47"/>
  <c r="M17" i="47"/>
  <c r="L17" i="47"/>
  <c r="AA16" i="47"/>
  <c r="M16" i="47"/>
  <c r="L16" i="47"/>
  <c r="AA15" i="47"/>
  <c r="L15" i="47"/>
  <c r="M15" i="47"/>
  <c r="Y15" i="47" s="1"/>
  <c r="AA14" i="47"/>
  <c r="L14" i="47"/>
  <c r="M14" i="47"/>
  <c r="Y14" i="47" s="1"/>
  <c r="AA13" i="47"/>
  <c r="U13" i="47"/>
  <c r="S15" i="47" s="1"/>
  <c r="L13" i="47"/>
  <c r="M13" i="47"/>
  <c r="AA12" i="47"/>
  <c r="L12" i="47"/>
  <c r="AA11" i="47"/>
  <c r="L11" i="47"/>
  <c r="AA10" i="47"/>
  <c r="L10" i="47"/>
  <c r="AA9" i="47"/>
  <c r="L9" i="47"/>
  <c r="AA8" i="47"/>
  <c r="M8" i="47"/>
  <c r="Y8" i="47" s="1"/>
  <c r="L8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33" i="47" s="1"/>
  <c r="B34" i="47" s="1"/>
  <c r="B35" i="47" s="1"/>
  <c r="B36" i="47" s="1"/>
  <c r="B37" i="47" s="1"/>
  <c r="B38" i="47" s="1"/>
  <c r="B39" i="47" s="1"/>
  <c r="B40" i="47" s="1"/>
  <c r="B41" i="47" s="1"/>
  <c r="B42" i="47" s="1"/>
  <c r="B43" i="47" s="1"/>
  <c r="B44" i="47" s="1"/>
  <c r="B45" i="47" s="1"/>
  <c r="B46" i="47" s="1"/>
  <c r="B47" i="47" s="1"/>
  <c r="B48" i="47" s="1"/>
  <c r="B49" i="47" s="1"/>
  <c r="B50" i="47" s="1"/>
  <c r="B51" i="47" s="1"/>
  <c r="B52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5" i="47" s="1"/>
  <c r="B66" i="47" s="1"/>
  <c r="B67" i="47" s="1"/>
  <c r="B68" i="47" s="1"/>
  <c r="B69" i="47" s="1"/>
  <c r="B70" i="47" s="1"/>
  <c r="B71" i="47" s="1"/>
  <c r="B72" i="47" s="1"/>
  <c r="B73" i="47" s="1"/>
  <c r="B74" i="47" s="1"/>
  <c r="B75" i="47" s="1"/>
  <c r="B76" i="47" s="1"/>
  <c r="B77" i="47" s="1"/>
  <c r="B78" i="47" s="1"/>
  <c r="B79" i="47" s="1"/>
  <c r="B80" i="47" s="1"/>
  <c r="B81" i="47" s="1"/>
  <c r="B82" i="47" s="1"/>
  <c r="B83" i="47" s="1"/>
  <c r="B84" i="47" s="1"/>
  <c r="B85" i="47" s="1"/>
  <c r="B86" i="47" s="1"/>
  <c r="B87" i="47" s="1"/>
  <c r="B88" i="47" s="1"/>
  <c r="B89" i="47" s="1"/>
  <c r="B90" i="47" s="1"/>
  <c r="B91" i="47" s="1"/>
  <c r="B92" i="47" s="1"/>
  <c r="B93" i="47" s="1"/>
  <c r="B94" i="47" s="1"/>
  <c r="B95" i="47" s="1"/>
  <c r="B96" i="47" s="1"/>
  <c r="B97" i="47" s="1"/>
  <c r="B98" i="47" s="1"/>
  <c r="B99" i="47" s="1"/>
  <c r="B100" i="47" s="1"/>
  <c r="B101" i="47" s="1"/>
  <c r="B102" i="47" s="1"/>
  <c r="B103" i="47" s="1"/>
  <c r="B104" i="47" s="1"/>
  <c r="B105" i="47" s="1"/>
  <c r="B106" i="47" s="1"/>
  <c r="B107" i="47" s="1"/>
  <c r="B108" i="47" s="1"/>
  <c r="B109" i="47" s="1"/>
  <c r="B110" i="47" s="1"/>
  <c r="B111" i="47" s="1"/>
  <c r="B112" i="47" s="1"/>
  <c r="B113" i="47" s="1"/>
  <c r="B114" i="47" s="1"/>
  <c r="B115" i="47" s="1"/>
  <c r="B116" i="47" s="1"/>
  <c r="B117" i="47" s="1"/>
  <c r="B118" i="47" s="1"/>
  <c r="B119" i="47" s="1"/>
  <c r="B120" i="47" s="1"/>
  <c r="B121" i="47" s="1"/>
  <c r="B122" i="47" s="1"/>
  <c r="B123" i="47" s="1"/>
  <c r="B124" i="47" s="1"/>
  <c r="B125" i="47" s="1"/>
  <c r="B126" i="47" s="1"/>
  <c r="B127" i="47" s="1"/>
  <c r="B128" i="47" s="1"/>
  <c r="B129" i="47" s="1"/>
  <c r="B130" i="47" s="1"/>
  <c r="B131" i="47" s="1"/>
  <c r="B132" i="47" s="1"/>
  <c r="B133" i="47" s="1"/>
  <c r="B134" i="47" s="1"/>
  <c r="B135" i="47" s="1"/>
  <c r="B136" i="47" s="1"/>
  <c r="B137" i="47" s="1"/>
  <c r="B138" i="47" s="1"/>
  <c r="B139" i="47" s="1"/>
  <c r="B140" i="47" s="1"/>
  <c r="B141" i="47" s="1"/>
  <c r="B142" i="47" s="1"/>
  <c r="B143" i="47" s="1"/>
  <c r="B144" i="47" s="1"/>
  <c r="B145" i="47" s="1"/>
  <c r="B146" i="47" s="1"/>
  <c r="B147" i="47" s="1"/>
  <c r="B148" i="47" s="1"/>
  <c r="B149" i="47" s="1"/>
  <c r="B150" i="47" s="1"/>
  <c r="B151" i="47" s="1"/>
  <c r="B152" i="47" s="1"/>
  <c r="B153" i="47" s="1"/>
  <c r="B154" i="47" s="1"/>
  <c r="B155" i="47" s="1"/>
  <c r="B156" i="47" s="1"/>
  <c r="B157" i="47" s="1"/>
  <c r="B158" i="47" s="1"/>
  <c r="B159" i="47" s="1"/>
  <c r="B160" i="47" s="1"/>
  <c r="B161" i="47" s="1"/>
  <c r="B162" i="47" s="1"/>
  <c r="B163" i="47" s="1"/>
  <c r="B164" i="47" s="1"/>
  <c r="B165" i="47" s="1"/>
  <c r="B166" i="47" s="1"/>
  <c r="B167" i="47" s="1"/>
  <c r="B168" i="47" s="1"/>
  <c r="B169" i="47" s="1"/>
  <c r="B170" i="47" s="1"/>
  <c r="B171" i="47" s="1"/>
  <c r="B172" i="47" s="1"/>
  <c r="B173" i="47" s="1"/>
  <c r="B174" i="47" s="1"/>
  <c r="B175" i="47" s="1"/>
  <c r="B176" i="47" s="1"/>
  <c r="B177" i="47" s="1"/>
  <c r="B178" i="47" s="1"/>
  <c r="B179" i="47" s="1"/>
  <c r="B180" i="47" s="1"/>
  <c r="B181" i="47" s="1"/>
  <c r="B182" i="47" s="1"/>
  <c r="B183" i="47" s="1"/>
  <c r="B184" i="47" s="1"/>
  <c r="B185" i="47" s="1"/>
  <c r="B186" i="47" s="1"/>
  <c r="B187" i="47" s="1"/>
  <c r="B188" i="47" s="1"/>
  <c r="B189" i="47" s="1"/>
  <c r="B190" i="47" s="1"/>
  <c r="B191" i="47" s="1"/>
  <c r="AA7" i="47"/>
  <c r="L7" i="47"/>
  <c r="B7" i="47"/>
  <c r="AA6" i="47"/>
  <c r="L6" i="47"/>
  <c r="K6" i="47"/>
  <c r="J6" i="47"/>
  <c r="Y65" i="47" l="1"/>
  <c r="Z74" i="47"/>
  <c r="Y75" i="47"/>
  <c r="Z82" i="47"/>
  <c r="Y83" i="47"/>
  <c r="Z90" i="47"/>
  <c r="Y91" i="47"/>
  <c r="Z98" i="47"/>
  <c r="Y99" i="47"/>
  <c r="Z106" i="47"/>
  <c r="Y107" i="47"/>
  <c r="Z109" i="47"/>
  <c r="Z111" i="47"/>
  <c r="Z113" i="47"/>
  <c r="Z115" i="47"/>
  <c r="Z117" i="47"/>
  <c r="Z119" i="47"/>
  <c r="Z121" i="47"/>
  <c r="Z123" i="47"/>
  <c r="Z125" i="47"/>
  <c r="Z127" i="47"/>
  <c r="Z129" i="47"/>
  <c r="Z131" i="47"/>
  <c r="Z133" i="47"/>
  <c r="Z135" i="47"/>
  <c r="Z137" i="47"/>
  <c r="Z139" i="47"/>
  <c r="Z141" i="47"/>
  <c r="Z143" i="47"/>
  <c r="Z145" i="47"/>
  <c r="Z147" i="47"/>
  <c r="Z149" i="47"/>
  <c r="Z151" i="47"/>
  <c r="Z153" i="47"/>
  <c r="Z155" i="47"/>
  <c r="Z157" i="47"/>
  <c r="Z159" i="47"/>
  <c r="Z161" i="47"/>
  <c r="Z163" i="47"/>
  <c r="Z165" i="47"/>
  <c r="Z167" i="47"/>
  <c r="Z169" i="47"/>
  <c r="Z171" i="47"/>
  <c r="Z173" i="47"/>
  <c r="Z175" i="47"/>
  <c r="Z177" i="47"/>
  <c r="Z179" i="47"/>
  <c r="Z181" i="47"/>
  <c r="Z183" i="47"/>
  <c r="Z185" i="47"/>
  <c r="Z187" i="47"/>
  <c r="Z189" i="47"/>
  <c r="Z191" i="47"/>
  <c r="Z53" i="47"/>
  <c r="Z54" i="47"/>
  <c r="Y73" i="47"/>
  <c r="Y81" i="47"/>
  <c r="Y89" i="47"/>
  <c r="Y97" i="47"/>
  <c r="Y105" i="47"/>
  <c r="Y43" i="47"/>
  <c r="Y41" i="47"/>
  <c r="Y35" i="47"/>
  <c r="Y39" i="47"/>
  <c r="Z45" i="47"/>
  <c r="Z46" i="47"/>
  <c r="Z8" i="47"/>
  <c r="Y13" i="47"/>
  <c r="Z13" i="47"/>
  <c r="M6" i="47"/>
  <c r="Z6" i="47" s="1"/>
  <c r="Z15" i="47"/>
  <c r="M7" i="47"/>
  <c r="Z7" i="47" s="1"/>
  <c r="M9" i="47"/>
  <c r="Y9" i="47" s="1"/>
  <c r="M10" i="47"/>
  <c r="Y10" i="47" s="1"/>
  <c r="M11" i="47"/>
  <c r="Y11" i="47" s="1"/>
  <c r="M12" i="47"/>
  <c r="Y12" i="47" s="1"/>
  <c r="Z12" i="47"/>
  <c r="Y7" i="47"/>
  <c r="Z9" i="47"/>
  <c r="Z19" i="47"/>
  <c r="Y19" i="47"/>
  <c r="Z21" i="47"/>
  <c r="Y21" i="47"/>
  <c r="Z23" i="47"/>
  <c r="Y23" i="47"/>
  <c r="Z25" i="47"/>
  <c r="Y25" i="47"/>
  <c r="Z27" i="47"/>
  <c r="Y27" i="47"/>
  <c r="Z29" i="47"/>
  <c r="Y29" i="47"/>
  <c r="Z31" i="47"/>
  <c r="Y31" i="47"/>
  <c r="Z33" i="47"/>
  <c r="Y33" i="47"/>
  <c r="Z56" i="47"/>
  <c r="Y56" i="47"/>
  <c r="Z37" i="47"/>
  <c r="Y37" i="47"/>
  <c r="Z58" i="47"/>
  <c r="Y58" i="47"/>
  <c r="Z67" i="47"/>
  <c r="Y67" i="47"/>
  <c r="Z38" i="47"/>
  <c r="Y38" i="47"/>
  <c r="Z40" i="47"/>
  <c r="Z42" i="47"/>
  <c r="Z62" i="47"/>
  <c r="Y62" i="47"/>
  <c r="AA192" i="47"/>
  <c r="Z17" i="47"/>
  <c r="Y17" i="47"/>
  <c r="Z64" i="47"/>
  <c r="Y64" i="47"/>
  <c r="Z14" i="47"/>
  <c r="Z16" i="47"/>
  <c r="Y16" i="47"/>
  <c r="Z18" i="47"/>
  <c r="Y18" i="47"/>
  <c r="Z20" i="47"/>
  <c r="Y20" i="47"/>
  <c r="Z22" i="47"/>
  <c r="Y22" i="47"/>
  <c r="Z24" i="47"/>
  <c r="Y24" i="47"/>
  <c r="Z26" i="47"/>
  <c r="Y26" i="47"/>
  <c r="Z28" i="47"/>
  <c r="Y28" i="47"/>
  <c r="Z30" i="47"/>
  <c r="Y30" i="47"/>
  <c r="Z32" i="47"/>
  <c r="Y32" i="47"/>
  <c r="Z34" i="47"/>
  <c r="Y34" i="47"/>
  <c r="M36" i="47"/>
  <c r="Z44" i="47"/>
  <c r="M47" i="47"/>
  <c r="Z48" i="47"/>
  <c r="M51" i="47"/>
  <c r="Z52" i="47"/>
  <c r="M55" i="47"/>
  <c r="Z60" i="47"/>
  <c r="Y60" i="47"/>
  <c r="Z108" i="47"/>
  <c r="Y108" i="47"/>
  <c r="Z110" i="47"/>
  <c r="Y110" i="47"/>
  <c r="Z112" i="47"/>
  <c r="Y112" i="47"/>
  <c r="Z114" i="47"/>
  <c r="Y114" i="47"/>
  <c r="Z116" i="47"/>
  <c r="Y116" i="47"/>
  <c r="Z118" i="47"/>
  <c r="Y118" i="47"/>
  <c r="Z120" i="47"/>
  <c r="Y120" i="47"/>
  <c r="Z122" i="47"/>
  <c r="Y122" i="47"/>
  <c r="Z124" i="47"/>
  <c r="Y124" i="47"/>
  <c r="Z126" i="47"/>
  <c r="Y126" i="47"/>
  <c r="Z128" i="47"/>
  <c r="Y128" i="47"/>
  <c r="Z130" i="47"/>
  <c r="Y130" i="47"/>
  <c r="Z132" i="47"/>
  <c r="Y132" i="47"/>
  <c r="Z134" i="47"/>
  <c r="Y134" i="47"/>
  <c r="Z136" i="47"/>
  <c r="Y136" i="47"/>
  <c r="Z138" i="47"/>
  <c r="Y138" i="47"/>
  <c r="Z140" i="47"/>
  <c r="Y140" i="47"/>
  <c r="Z142" i="47"/>
  <c r="Y142" i="47"/>
  <c r="Z144" i="47"/>
  <c r="Y144" i="47"/>
  <c r="Z146" i="47"/>
  <c r="Y146" i="47"/>
  <c r="Z148" i="47"/>
  <c r="Y148" i="47"/>
  <c r="Z150" i="47"/>
  <c r="Y150" i="47"/>
  <c r="Z152" i="47"/>
  <c r="Y152" i="47"/>
  <c r="Z154" i="47"/>
  <c r="Y154" i="47"/>
  <c r="Z156" i="47"/>
  <c r="Y156" i="47"/>
  <c r="Z158" i="47"/>
  <c r="Y158" i="47"/>
  <c r="Z160" i="47"/>
  <c r="Y160" i="47"/>
  <c r="Z162" i="47"/>
  <c r="Y162" i="47"/>
  <c r="Z164" i="47"/>
  <c r="Y164" i="47"/>
  <c r="Z168" i="47"/>
  <c r="Y168" i="47"/>
  <c r="Z172" i="47"/>
  <c r="Y172" i="47"/>
  <c r="Z176" i="47"/>
  <c r="Y176" i="47"/>
  <c r="Z180" i="47"/>
  <c r="Y180" i="47"/>
  <c r="Z184" i="47"/>
  <c r="Y184" i="47"/>
  <c r="Z188" i="47"/>
  <c r="Y188" i="47"/>
  <c r="Y166" i="47"/>
  <c r="Y170" i="47"/>
  <c r="Y174" i="47"/>
  <c r="Y178" i="47"/>
  <c r="Y182" i="47"/>
  <c r="Y186" i="47"/>
  <c r="Y190" i="47"/>
  <c r="J54" i="46"/>
  <c r="J55" i="46"/>
  <c r="K55" i="46"/>
  <c r="K54" i="46"/>
  <c r="J41" i="46"/>
  <c r="K41" i="46"/>
  <c r="J42" i="46"/>
  <c r="K42" i="46"/>
  <c r="M42" i="46" s="1"/>
  <c r="J43" i="46"/>
  <c r="K43" i="46"/>
  <c r="J44" i="46"/>
  <c r="K44" i="46"/>
  <c r="M44" i="46" s="1"/>
  <c r="J45" i="46"/>
  <c r="K45" i="46"/>
  <c r="J46" i="46"/>
  <c r="K46" i="46"/>
  <c r="M46" i="46" s="1"/>
  <c r="Z46" i="46" s="1"/>
  <c r="J47" i="46"/>
  <c r="K47" i="46"/>
  <c r="J48" i="46"/>
  <c r="K48" i="46"/>
  <c r="M48" i="46" s="1"/>
  <c r="Z48" i="46" s="1"/>
  <c r="J49" i="46"/>
  <c r="K49" i="46"/>
  <c r="J50" i="46"/>
  <c r="K50" i="46"/>
  <c r="J51" i="46"/>
  <c r="K51" i="46"/>
  <c r="J52" i="46"/>
  <c r="K52" i="46"/>
  <c r="M52" i="46" s="1"/>
  <c r="J53" i="46"/>
  <c r="K53" i="46"/>
  <c r="K40" i="46"/>
  <c r="J40" i="46"/>
  <c r="K38" i="46"/>
  <c r="J38" i="46"/>
  <c r="K36" i="46"/>
  <c r="J36" i="46"/>
  <c r="J29" i="46"/>
  <c r="K29" i="46"/>
  <c r="J30" i="46"/>
  <c r="K30" i="46"/>
  <c r="M30" i="46" s="1"/>
  <c r="Z30" i="46" s="1"/>
  <c r="J31" i="46"/>
  <c r="K31" i="46"/>
  <c r="J32" i="46"/>
  <c r="K32" i="46"/>
  <c r="M32" i="46" s="1"/>
  <c r="J33" i="46"/>
  <c r="K33" i="46"/>
  <c r="J34" i="46"/>
  <c r="K34" i="46"/>
  <c r="J18" i="46"/>
  <c r="K18" i="46"/>
  <c r="J19" i="46"/>
  <c r="K19" i="46"/>
  <c r="J20" i="46"/>
  <c r="K20" i="46"/>
  <c r="J21" i="46"/>
  <c r="K21" i="46"/>
  <c r="J22" i="46"/>
  <c r="K22" i="46"/>
  <c r="J23" i="46"/>
  <c r="K23" i="46"/>
  <c r="J24" i="46"/>
  <c r="K24" i="46"/>
  <c r="J25" i="46"/>
  <c r="K25" i="46"/>
  <c r="J26" i="46"/>
  <c r="K26" i="46"/>
  <c r="J27" i="46"/>
  <c r="K27" i="46"/>
  <c r="J28" i="46"/>
  <c r="K28" i="46"/>
  <c r="K17" i="46"/>
  <c r="J17" i="46"/>
  <c r="J10" i="46"/>
  <c r="K10" i="46"/>
  <c r="J11" i="46"/>
  <c r="K11" i="46"/>
  <c r="J12" i="46"/>
  <c r="K12" i="46"/>
  <c r="J13" i="46"/>
  <c r="K13" i="46"/>
  <c r="J14" i="46"/>
  <c r="K14" i="46"/>
  <c r="J15" i="46"/>
  <c r="K15" i="46"/>
  <c r="K9" i="46"/>
  <c r="J9" i="46"/>
  <c r="J7" i="46"/>
  <c r="K7" i="46"/>
  <c r="K6" i="46"/>
  <c r="J6" i="46"/>
  <c r="AA191" i="46"/>
  <c r="M191" i="46"/>
  <c r="L191" i="46"/>
  <c r="AA190" i="46"/>
  <c r="M190" i="46"/>
  <c r="Z190" i="46" s="1"/>
  <c r="L190" i="46"/>
  <c r="AA189" i="46"/>
  <c r="M189" i="46"/>
  <c r="L189" i="46"/>
  <c r="AA188" i="46"/>
  <c r="M188" i="46"/>
  <c r="Z188" i="46" s="1"/>
  <c r="L188" i="46"/>
  <c r="AA187" i="46"/>
  <c r="M187" i="46"/>
  <c r="L187" i="46"/>
  <c r="AA186" i="46"/>
  <c r="M186" i="46"/>
  <c r="Z186" i="46" s="1"/>
  <c r="L186" i="46"/>
  <c r="AA185" i="46"/>
  <c r="M185" i="46"/>
  <c r="L185" i="46"/>
  <c r="AA184" i="46"/>
  <c r="M184" i="46"/>
  <c r="Z184" i="46" s="1"/>
  <c r="L184" i="46"/>
  <c r="AA183" i="46"/>
  <c r="M183" i="46"/>
  <c r="L183" i="46"/>
  <c r="AA182" i="46"/>
  <c r="M182" i="46"/>
  <c r="Z182" i="46" s="1"/>
  <c r="L182" i="46"/>
  <c r="AA181" i="46"/>
  <c r="M181" i="46"/>
  <c r="L181" i="46"/>
  <c r="AA180" i="46"/>
  <c r="M180" i="46"/>
  <c r="Z180" i="46" s="1"/>
  <c r="L180" i="46"/>
  <c r="AA179" i="46"/>
  <c r="M179" i="46"/>
  <c r="L179" i="46"/>
  <c r="AA178" i="46"/>
  <c r="M178" i="46"/>
  <c r="Z178" i="46" s="1"/>
  <c r="L178" i="46"/>
  <c r="AA177" i="46"/>
  <c r="M177" i="46"/>
  <c r="Z177" i="46" s="1"/>
  <c r="L177" i="46"/>
  <c r="AA176" i="46"/>
  <c r="M176" i="46"/>
  <c r="Z176" i="46" s="1"/>
  <c r="L176" i="46"/>
  <c r="AA175" i="46"/>
  <c r="M175" i="46"/>
  <c r="Z175" i="46" s="1"/>
  <c r="L175" i="46"/>
  <c r="AA174" i="46"/>
  <c r="M174" i="46"/>
  <c r="Z174" i="46" s="1"/>
  <c r="L174" i="46"/>
  <c r="AA173" i="46"/>
  <c r="M173" i="46"/>
  <c r="Z173" i="46" s="1"/>
  <c r="L173" i="46"/>
  <c r="AA172" i="46"/>
  <c r="M172" i="46"/>
  <c r="Z172" i="46" s="1"/>
  <c r="L172" i="46"/>
  <c r="AA171" i="46"/>
  <c r="M171" i="46"/>
  <c r="Z171" i="46" s="1"/>
  <c r="L171" i="46"/>
  <c r="AA170" i="46"/>
  <c r="M170" i="46"/>
  <c r="Z170" i="46" s="1"/>
  <c r="L170" i="46"/>
  <c r="AA169" i="46"/>
  <c r="M169" i="46"/>
  <c r="Z169" i="46" s="1"/>
  <c r="L169" i="46"/>
  <c r="AA168" i="46"/>
  <c r="M168" i="46"/>
  <c r="Z168" i="46" s="1"/>
  <c r="L168" i="46"/>
  <c r="AA167" i="46"/>
  <c r="M167" i="46"/>
  <c r="Z167" i="46" s="1"/>
  <c r="L167" i="46"/>
  <c r="AA166" i="46"/>
  <c r="M166" i="46"/>
  <c r="Z166" i="46" s="1"/>
  <c r="L166" i="46"/>
  <c r="AA165" i="46"/>
  <c r="M165" i="46"/>
  <c r="Z165" i="46" s="1"/>
  <c r="L165" i="46"/>
  <c r="AA164" i="46"/>
  <c r="M164" i="46"/>
  <c r="Z164" i="46" s="1"/>
  <c r="L164" i="46"/>
  <c r="AA163" i="46"/>
  <c r="M163" i="46"/>
  <c r="Z163" i="46" s="1"/>
  <c r="L163" i="46"/>
  <c r="AA162" i="46"/>
  <c r="M162" i="46"/>
  <c r="Z162" i="46" s="1"/>
  <c r="L162" i="46"/>
  <c r="AA161" i="46"/>
  <c r="M161" i="46"/>
  <c r="Z161" i="46" s="1"/>
  <c r="L161" i="46"/>
  <c r="AA160" i="46"/>
  <c r="M160" i="46"/>
  <c r="Z160" i="46" s="1"/>
  <c r="L160" i="46"/>
  <c r="AA159" i="46"/>
  <c r="M159" i="46"/>
  <c r="Z159" i="46" s="1"/>
  <c r="L159" i="46"/>
  <c r="AA158" i="46"/>
  <c r="M158" i="46"/>
  <c r="Z158" i="46" s="1"/>
  <c r="L158" i="46"/>
  <c r="AA157" i="46"/>
  <c r="M157" i="46"/>
  <c r="Z157" i="46" s="1"/>
  <c r="L157" i="46"/>
  <c r="AA156" i="46"/>
  <c r="M156" i="46"/>
  <c r="Z156" i="46" s="1"/>
  <c r="L156" i="46"/>
  <c r="AA155" i="46"/>
  <c r="M155" i="46"/>
  <c r="Z155" i="46" s="1"/>
  <c r="L155" i="46"/>
  <c r="AA154" i="46"/>
  <c r="M154" i="46"/>
  <c r="Z154" i="46" s="1"/>
  <c r="L154" i="46"/>
  <c r="AA153" i="46"/>
  <c r="M153" i="46"/>
  <c r="Z153" i="46" s="1"/>
  <c r="L153" i="46"/>
  <c r="AA152" i="46"/>
  <c r="M152" i="46"/>
  <c r="Z152" i="46" s="1"/>
  <c r="L152" i="46"/>
  <c r="AA151" i="46"/>
  <c r="M151" i="46"/>
  <c r="Z151" i="46" s="1"/>
  <c r="L151" i="46"/>
  <c r="AA150" i="46"/>
  <c r="M150" i="46"/>
  <c r="Z150" i="46" s="1"/>
  <c r="L150" i="46"/>
  <c r="AA149" i="46"/>
  <c r="M149" i="46"/>
  <c r="Z149" i="46" s="1"/>
  <c r="L149" i="46"/>
  <c r="AA148" i="46"/>
  <c r="M148" i="46"/>
  <c r="Z148" i="46" s="1"/>
  <c r="L148" i="46"/>
  <c r="AA147" i="46"/>
  <c r="M147" i="46"/>
  <c r="Z147" i="46" s="1"/>
  <c r="L147" i="46"/>
  <c r="AA146" i="46"/>
  <c r="M146" i="46"/>
  <c r="Z146" i="46" s="1"/>
  <c r="L146" i="46"/>
  <c r="AA145" i="46"/>
  <c r="M145" i="46"/>
  <c r="Z145" i="46" s="1"/>
  <c r="L145" i="46"/>
  <c r="AA144" i="46"/>
  <c r="M144" i="46"/>
  <c r="Z144" i="46" s="1"/>
  <c r="L144" i="46"/>
  <c r="AA143" i="46"/>
  <c r="M143" i="46"/>
  <c r="Z143" i="46" s="1"/>
  <c r="L143" i="46"/>
  <c r="AA142" i="46"/>
  <c r="M142" i="46"/>
  <c r="Z142" i="46" s="1"/>
  <c r="L142" i="46"/>
  <c r="AA141" i="46"/>
  <c r="M141" i="46"/>
  <c r="Z141" i="46" s="1"/>
  <c r="L141" i="46"/>
  <c r="AA140" i="46"/>
  <c r="M140" i="46"/>
  <c r="Z140" i="46" s="1"/>
  <c r="L140" i="46"/>
  <c r="AA139" i="46"/>
  <c r="M139" i="46"/>
  <c r="Z139" i="46" s="1"/>
  <c r="L139" i="46"/>
  <c r="AA138" i="46"/>
  <c r="M138" i="46"/>
  <c r="Z138" i="46" s="1"/>
  <c r="L138" i="46"/>
  <c r="AA137" i="46"/>
  <c r="M137" i="46"/>
  <c r="Z137" i="46" s="1"/>
  <c r="L137" i="46"/>
  <c r="AA136" i="46"/>
  <c r="M136" i="46"/>
  <c r="Z136" i="46" s="1"/>
  <c r="L136" i="46"/>
  <c r="AA135" i="46"/>
  <c r="M135" i="46"/>
  <c r="Z135" i="46" s="1"/>
  <c r="L135" i="46"/>
  <c r="AA134" i="46"/>
  <c r="M134" i="46"/>
  <c r="Z134" i="46" s="1"/>
  <c r="L134" i="46"/>
  <c r="AA133" i="46"/>
  <c r="M133" i="46"/>
  <c r="Z133" i="46" s="1"/>
  <c r="L133" i="46"/>
  <c r="AA132" i="46"/>
  <c r="M132" i="46"/>
  <c r="Z132" i="46" s="1"/>
  <c r="L132" i="46"/>
  <c r="AA131" i="46"/>
  <c r="M131" i="46"/>
  <c r="Z131" i="46" s="1"/>
  <c r="L131" i="46"/>
  <c r="AA130" i="46"/>
  <c r="M130" i="46"/>
  <c r="Z130" i="46" s="1"/>
  <c r="L130" i="46"/>
  <c r="AA129" i="46"/>
  <c r="M129" i="46"/>
  <c r="Z129" i="46" s="1"/>
  <c r="L129" i="46"/>
  <c r="AA128" i="46"/>
  <c r="M128" i="46"/>
  <c r="Z128" i="46" s="1"/>
  <c r="L128" i="46"/>
  <c r="AA127" i="46"/>
  <c r="M127" i="46"/>
  <c r="Z127" i="46" s="1"/>
  <c r="L127" i="46"/>
  <c r="AA126" i="46"/>
  <c r="M126" i="46"/>
  <c r="Z126" i="46" s="1"/>
  <c r="L126" i="46"/>
  <c r="AA125" i="46"/>
  <c r="M125" i="46"/>
  <c r="Z125" i="46" s="1"/>
  <c r="L125" i="46"/>
  <c r="AA124" i="46"/>
  <c r="M124" i="46"/>
  <c r="Z124" i="46" s="1"/>
  <c r="L124" i="46"/>
  <c r="AA123" i="46"/>
  <c r="M123" i="46"/>
  <c r="Z123" i="46" s="1"/>
  <c r="L123" i="46"/>
  <c r="AA122" i="46"/>
  <c r="M122" i="46"/>
  <c r="Z122" i="46" s="1"/>
  <c r="L122" i="46"/>
  <c r="AA121" i="46"/>
  <c r="M121" i="46"/>
  <c r="Z121" i="46" s="1"/>
  <c r="L121" i="46"/>
  <c r="AA120" i="46"/>
  <c r="M120" i="46"/>
  <c r="Z120" i="46" s="1"/>
  <c r="L120" i="46"/>
  <c r="AA119" i="46"/>
  <c r="M119" i="46"/>
  <c r="Z119" i="46" s="1"/>
  <c r="L119" i="46"/>
  <c r="AA118" i="46"/>
  <c r="M118" i="46"/>
  <c r="Z118" i="46" s="1"/>
  <c r="L118" i="46"/>
  <c r="AA117" i="46"/>
  <c r="M117" i="46"/>
  <c r="Z117" i="46" s="1"/>
  <c r="L117" i="46"/>
  <c r="AA116" i="46"/>
  <c r="M116" i="46"/>
  <c r="Z116" i="46" s="1"/>
  <c r="L116" i="46"/>
  <c r="AA115" i="46"/>
  <c r="M115" i="46"/>
  <c r="Z115" i="46" s="1"/>
  <c r="L115" i="46"/>
  <c r="AA114" i="46"/>
  <c r="M114" i="46"/>
  <c r="Z114" i="46" s="1"/>
  <c r="L114" i="46"/>
  <c r="AA113" i="46"/>
  <c r="M113" i="46"/>
  <c r="Z113" i="46" s="1"/>
  <c r="L113" i="46"/>
  <c r="AA112" i="46"/>
  <c r="M112" i="46"/>
  <c r="Z112" i="46" s="1"/>
  <c r="L112" i="46"/>
  <c r="AA111" i="46"/>
  <c r="M111" i="46"/>
  <c r="Z111" i="46" s="1"/>
  <c r="L111" i="46"/>
  <c r="AA110" i="46"/>
  <c r="M110" i="46"/>
  <c r="Z110" i="46" s="1"/>
  <c r="L110" i="46"/>
  <c r="AA109" i="46"/>
  <c r="M109" i="46"/>
  <c r="Z109" i="46" s="1"/>
  <c r="L109" i="46"/>
  <c r="AA108" i="46"/>
  <c r="M108" i="46"/>
  <c r="Z108" i="46" s="1"/>
  <c r="L108" i="46"/>
  <c r="AA107" i="46"/>
  <c r="M107" i="46"/>
  <c r="Z107" i="46" s="1"/>
  <c r="L107" i="46"/>
  <c r="AA106" i="46"/>
  <c r="M106" i="46"/>
  <c r="Z106" i="46" s="1"/>
  <c r="L106" i="46"/>
  <c r="AA105" i="46"/>
  <c r="M105" i="46"/>
  <c r="Z105" i="46" s="1"/>
  <c r="L105" i="46"/>
  <c r="AA104" i="46"/>
  <c r="M104" i="46"/>
  <c r="Z104" i="46" s="1"/>
  <c r="L104" i="46"/>
  <c r="AA103" i="46"/>
  <c r="Z103" i="46"/>
  <c r="M103" i="46"/>
  <c r="Y103" i="46" s="1"/>
  <c r="L103" i="46"/>
  <c r="AA102" i="46"/>
  <c r="M102" i="46"/>
  <c r="Z102" i="46" s="1"/>
  <c r="L102" i="46"/>
  <c r="AA101" i="46"/>
  <c r="M101" i="46"/>
  <c r="Y101" i="46" s="1"/>
  <c r="L101" i="46"/>
  <c r="AA100" i="46"/>
  <c r="M100" i="46"/>
  <c r="Z100" i="46" s="1"/>
  <c r="L100" i="46"/>
  <c r="AA99" i="46"/>
  <c r="M99" i="46"/>
  <c r="Z99" i="46" s="1"/>
  <c r="L99" i="46"/>
  <c r="AA98" i="46"/>
  <c r="M98" i="46"/>
  <c r="Z98" i="46" s="1"/>
  <c r="L98" i="46"/>
  <c r="AA97" i="46"/>
  <c r="M97" i="46"/>
  <c r="Z97" i="46" s="1"/>
  <c r="L97" i="46"/>
  <c r="AA96" i="46"/>
  <c r="M96" i="46"/>
  <c r="Z96" i="46" s="1"/>
  <c r="L96" i="46"/>
  <c r="AA95" i="46"/>
  <c r="M95" i="46"/>
  <c r="Z95" i="46" s="1"/>
  <c r="L95" i="46"/>
  <c r="AA94" i="46"/>
  <c r="M94" i="46"/>
  <c r="Z94" i="46" s="1"/>
  <c r="L94" i="46"/>
  <c r="AA93" i="46"/>
  <c r="M93" i="46"/>
  <c r="Z93" i="46" s="1"/>
  <c r="L93" i="46"/>
  <c r="AA92" i="46"/>
  <c r="M92" i="46"/>
  <c r="Z92" i="46" s="1"/>
  <c r="L92" i="46"/>
  <c r="AA91" i="46"/>
  <c r="M91" i="46"/>
  <c r="Z91" i="46" s="1"/>
  <c r="L91" i="46"/>
  <c r="AA90" i="46"/>
  <c r="M90" i="46"/>
  <c r="Z90" i="46" s="1"/>
  <c r="L90" i="46"/>
  <c r="AA89" i="46"/>
  <c r="M89" i="46"/>
  <c r="Z89" i="46" s="1"/>
  <c r="L89" i="46"/>
  <c r="AA88" i="46"/>
  <c r="M88" i="46"/>
  <c r="Z88" i="46" s="1"/>
  <c r="L88" i="46"/>
  <c r="AA87" i="46"/>
  <c r="M87" i="46"/>
  <c r="Z87" i="46" s="1"/>
  <c r="L87" i="46"/>
  <c r="AA86" i="46"/>
  <c r="M86" i="46"/>
  <c r="Z86" i="46" s="1"/>
  <c r="L86" i="46"/>
  <c r="AA85" i="46"/>
  <c r="M85" i="46"/>
  <c r="Z85" i="46" s="1"/>
  <c r="L85" i="46"/>
  <c r="AA84" i="46"/>
  <c r="M84" i="46"/>
  <c r="Z84" i="46" s="1"/>
  <c r="L84" i="46"/>
  <c r="AA83" i="46"/>
  <c r="M83" i="46"/>
  <c r="Z83" i="46" s="1"/>
  <c r="L83" i="46"/>
  <c r="AA82" i="46"/>
  <c r="M82" i="46"/>
  <c r="Z82" i="46" s="1"/>
  <c r="L82" i="46"/>
  <c r="AA81" i="46"/>
  <c r="M81" i="46"/>
  <c r="Z81" i="46" s="1"/>
  <c r="L81" i="46"/>
  <c r="AA80" i="46"/>
  <c r="M80" i="46"/>
  <c r="Z80" i="46" s="1"/>
  <c r="L80" i="46"/>
  <c r="AA79" i="46"/>
  <c r="M79" i="46"/>
  <c r="Z79" i="46" s="1"/>
  <c r="L79" i="46"/>
  <c r="AA78" i="46"/>
  <c r="M78" i="46"/>
  <c r="Z78" i="46" s="1"/>
  <c r="L78" i="46"/>
  <c r="AA77" i="46"/>
  <c r="M77" i="46"/>
  <c r="Z77" i="46" s="1"/>
  <c r="L77" i="46"/>
  <c r="AA76" i="46"/>
  <c r="M76" i="46"/>
  <c r="Z76" i="46" s="1"/>
  <c r="L76" i="46"/>
  <c r="AA75" i="46"/>
  <c r="M75" i="46"/>
  <c r="Z75" i="46" s="1"/>
  <c r="L75" i="46"/>
  <c r="AA74" i="46"/>
  <c r="M74" i="46"/>
  <c r="Z74" i="46" s="1"/>
  <c r="L74" i="46"/>
  <c r="AA73" i="46"/>
  <c r="M73" i="46"/>
  <c r="Z73" i="46" s="1"/>
  <c r="L73" i="46"/>
  <c r="AA72" i="46"/>
  <c r="M72" i="46"/>
  <c r="Z72" i="46" s="1"/>
  <c r="L72" i="46"/>
  <c r="AA71" i="46"/>
  <c r="M71" i="46"/>
  <c r="Z71" i="46" s="1"/>
  <c r="L71" i="46"/>
  <c r="AA70" i="46"/>
  <c r="M70" i="46"/>
  <c r="Z70" i="46" s="1"/>
  <c r="L70" i="46"/>
  <c r="AA69" i="46"/>
  <c r="M69" i="46"/>
  <c r="Z69" i="46" s="1"/>
  <c r="L69" i="46"/>
  <c r="AA68" i="46"/>
  <c r="M68" i="46"/>
  <c r="Z68" i="46" s="1"/>
  <c r="L68" i="46"/>
  <c r="AA67" i="46"/>
  <c r="M67" i="46"/>
  <c r="Z67" i="46" s="1"/>
  <c r="L67" i="46"/>
  <c r="AA66" i="46"/>
  <c r="M66" i="46"/>
  <c r="Z66" i="46" s="1"/>
  <c r="L66" i="46"/>
  <c r="AA65" i="46"/>
  <c r="M65" i="46"/>
  <c r="Z65" i="46" s="1"/>
  <c r="L65" i="46"/>
  <c r="AA64" i="46"/>
  <c r="M64" i="46"/>
  <c r="Z64" i="46" s="1"/>
  <c r="L64" i="46"/>
  <c r="AA63" i="46"/>
  <c r="M63" i="46"/>
  <c r="Z63" i="46" s="1"/>
  <c r="L63" i="46"/>
  <c r="AA62" i="46"/>
  <c r="M62" i="46"/>
  <c r="Z62" i="46" s="1"/>
  <c r="L62" i="46"/>
  <c r="AA61" i="46"/>
  <c r="M61" i="46"/>
  <c r="Z61" i="46" s="1"/>
  <c r="L61" i="46"/>
  <c r="AA60" i="46"/>
  <c r="M60" i="46"/>
  <c r="Z60" i="46" s="1"/>
  <c r="L60" i="46"/>
  <c r="AA59" i="46"/>
  <c r="M59" i="46"/>
  <c r="Z59" i="46" s="1"/>
  <c r="L59" i="46"/>
  <c r="AA58" i="46"/>
  <c r="M58" i="46"/>
  <c r="Z58" i="46" s="1"/>
  <c r="L58" i="46"/>
  <c r="AA57" i="46"/>
  <c r="M57" i="46"/>
  <c r="Z57" i="46" s="1"/>
  <c r="L57" i="46"/>
  <c r="AA56" i="46"/>
  <c r="M56" i="46"/>
  <c r="Z56" i="46" s="1"/>
  <c r="L56" i="46"/>
  <c r="AA55" i="46"/>
  <c r="M55" i="46"/>
  <c r="Z55" i="46" s="1"/>
  <c r="L55" i="46"/>
  <c r="AA54" i="46"/>
  <c r="M54" i="46"/>
  <c r="Z54" i="46" s="1"/>
  <c r="L54" i="46"/>
  <c r="AA53" i="46"/>
  <c r="M53" i="46"/>
  <c r="Z53" i="46" s="1"/>
  <c r="L53" i="46"/>
  <c r="AA52" i="46"/>
  <c r="L52" i="46"/>
  <c r="AA51" i="46"/>
  <c r="Y51" i="46"/>
  <c r="M51" i="46"/>
  <c r="Z51" i="46" s="1"/>
  <c r="L51" i="46"/>
  <c r="AA50" i="46"/>
  <c r="M50" i="46"/>
  <c r="Z50" i="46" s="1"/>
  <c r="L50" i="46"/>
  <c r="AA49" i="46"/>
  <c r="M49" i="46"/>
  <c r="Z49" i="46" s="1"/>
  <c r="L49" i="46"/>
  <c r="AA48" i="46"/>
  <c r="L48" i="46"/>
  <c r="AA47" i="46"/>
  <c r="M47" i="46"/>
  <c r="Z47" i="46" s="1"/>
  <c r="L47" i="46"/>
  <c r="AA46" i="46"/>
  <c r="L46" i="46"/>
  <c r="AA45" i="46"/>
  <c r="M45" i="46"/>
  <c r="Z45" i="46" s="1"/>
  <c r="L45" i="46"/>
  <c r="AA44" i="46"/>
  <c r="L44" i="46"/>
  <c r="AA43" i="46"/>
  <c r="Y43" i="46"/>
  <c r="M43" i="46"/>
  <c r="Z43" i="46" s="1"/>
  <c r="L43" i="46"/>
  <c r="AA42" i="46"/>
  <c r="L42" i="46"/>
  <c r="AA41" i="46"/>
  <c r="M41" i="46"/>
  <c r="Z41" i="46" s="1"/>
  <c r="L41" i="46"/>
  <c r="AA40" i="46"/>
  <c r="M40" i="46"/>
  <c r="Z40" i="46" s="1"/>
  <c r="L40" i="46"/>
  <c r="AA39" i="46"/>
  <c r="M39" i="46"/>
  <c r="Z39" i="46" s="1"/>
  <c r="L39" i="46"/>
  <c r="AA38" i="46"/>
  <c r="L38" i="46"/>
  <c r="M38" i="46"/>
  <c r="AA37" i="46"/>
  <c r="L37" i="46"/>
  <c r="M37" i="46"/>
  <c r="AA36" i="46"/>
  <c r="L36" i="46"/>
  <c r="M36" i="46"/>
  <c r="AA35" i="46"/>
  <c r="L35" i="46"/>
  <c r="M35" i="46"/>
  <c r="AA34" i="46"/>
  <c r="L34" i="46"/>
  <c r="M34" i="46"/>
  <c r="AA33" i="46"/>
  <c r="L33" i="46"/>
  <c r="M33" i="46"/>
  <c r="AA32" i="46"/>
  <c r="L32" i="46"/>
  <c r="AA31" i="46"/>
  <c r="M31" i="46"/>
  <c r="Z31" i="46" s="1"/>
  <c r="L31" i="46"/>
  <c r="AA30" i="46"/>
  <c r="L30" i="46"/>
  <c r="AA29" i="46"/>
  <c r="L29" i="46"/>
  <c r="M29" i="46"/>
  <c r="AA28" i="46"/>
  <c r="L28" i="46"/>
  <c r="M28" i="46"/>
  <c r="AA27" i="46"/>
  <c r="L27" i="46"/>
  <c r="AA26" i="46"/>
  <c r="M26" i="46"/>
  <c r="Z26" i="46" s="1"/>
  <c r="L26" i="46"/>
  <c r="AA25" i="46"/>
  <c r="L25" i="46"/>
  <c r="AA24" i="46"/>
  <c r="L24" i="46"/>
  <c r="M24" i="46"/>
  <c r="AA23" i="46"/>
  <c r="L23" i="46"/>
  <c r="AA22" i="46"/>
  <c r="L22" i="46"/>
  <c r="M22" i="46"/>
  <c r="AA21" i="46"/>
  <c r="L21" i="46"/>
  <c r="M21" i="46"/>
  <c r="AA20" i="46"/>
  <c r="L20" i="46"/>
  <c r="M20" i="46"/>
  <c r="AA19" i="46"/>
  <c r="L19" i="46"/>
  <c r="AA18" i="46"/>
  <c r="L18" i="46"/>
  <c r="M18" i="46"/>
  <c r="AA17" i="46"/>
  <c r="L17" i="46"/>
  <c r="M17" i="46"/>
  <c r="AA16" i="46"/>
  <c r="L16" i="46"/>
  <c r="M16" i="46"/>
  <c r="AA15" i="46"/>
  <c r="L15" i="46"/>
  <c r="AA14" i="46"/>
  <c r="L14" i="46"/>
  <c r="M14" i="46"/>
  <c r="AA13" i="46"/>
  <c r="U13" i="46"/>
  <c r="S15" i="46" s="1"/>
  <c r="L13" i="46"/>
  <c r="AA12" i="46"/>
  <c r="L12" i="46"/>
  <c r="M12" i="46"/>
  <c r="Z12" i="46" s="1"/>
  <c r="AA11" i="46"/>
  <c r="L11" i="46"/>
  <c r="AA10" i="46"/>
  <c r="M10" i="46"/>
  <c r="Z10" i="46" s="1"/>
  <c r="L10" i="46"/>
  <c r="AA9" i="46"/>
  <c r="L9" i="46"/>
  <c r="M9" i="46"/>
  <c r="Z9" i="46" s="1"/>
  <c r="AA8" i="46"/>
  <c r="L8" i="46"/>
  <c r="M8" i="46"/>
  <c r="Z8" i="46" s="1"/>
  <c r="AA7" i="46"/>
  <c r="M7" i="46"/>
  <c r="Z7" i="46" s="1"/>
  <c r="L7" i="46"/>
  <c r="B7" i="46"/>
  <c r="B8" i="46" s="1"/>
  <c r="B9" i="46" s="1"/>
  <c r="B10" i="46" s="1"/>
  <c r="B11" i="46" s="1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B48" i="46" s="1"/>
  <c r="B49" i="46" s="1"/>
  <c r="B50" i="46" s="1"/>
  <c r="B51" i="46" s="1"/>
  <c r="B52" i="46" s="1"/>
  <c r="B53" i="46" s="1"/>
  <c r="B54" i="46" s="1"/>
  <c r="B55" i="46" s="1"/>
  <c r="B56" i="46" s="1"/>
  <c r="B57" i="46" s="1"/>
  <c r="B58" i="46" s="1"/>
  <c r="B59" i="46" s="1"/>
  <c r="B60" i="46" s="1"/>
  <c r="B61" i="46" s="1"/>
  <c r="B62" i="46" s="1"/>
  <c r="B63" i="46" s="1"/>
  <c r="B64" i="46" s="1"/>
  <c r="B65" i="46" s="1"/>
  <c r="B66" i="46" s="1"/>
  <c r="B67" i="46" s="1"/>
  <c r="B68" i="46" s="1"/>
  <c r="B69" i="46" s="1"/>
  <c r="B70" i="46" s="1"/>
  <c r="B71" i="46" s="1"/>
  <c r="B72" i="46" s="1"/>
  <c r="B73" i="46" s="1"/>
  <c r="B74" i="46" s="1"/>
  <c r="B75" i="46" s="1"/>
  <c r="B76" i="46" s="1"/>
  <c r="B77" i="46" s="1"/>
  <c r="B78" i="46" s="1"/>
  <c r="B79" i="46" s="1"/>
  <c r="B80" i="46" s="1"/>
  <c r="B81" i="46" s="1"/>
  <c r="B82" i="46" s="1"/>
  <c r="B83" i="46" s="1"/>
  <c r="B84" i="46" s="1"/>
  <c r="B85" i="46" s="1"/>
  <c r="B86" i="46" s="1"/>
  <c r="B87" i="46" s="1"/>
  <c r="B88" i="46" s="1"/>
  <c r="B89" i="46" s="1"/>
  <c r="B90" i="46" s="1"/>
  <c r="B91" i="46" s="1"/>
  <c r="B92" i="46" s="1"/>
  <c r="B93" i="46" s="1"/>
  <c r="B94" i="46" s="1"/>
  <c r="B95" i="46" s="1"/>
  <c r="B96" i="46" s="1"/>
  <c r="B97" i="46" s="1"/>
  <c r="B98" i="46" s="1"/>
  <c r="B99" i="46" s="1"/>
  <c r="B100" i="46" s="1"/>
  <c r="B101" i="46" s="1"/>
  <c r="B102" i="46" s="1"/>
  <c r="B103" i="46" s="1"/>
  <c r="B104" i="46" s="1"/>
  <c r="B105" i="46" s="1"/>
  <c r="B106" i="46" s="1"/>
  <c r="B107" i="46" s="1"/>
  <c r="B108" i="46" s="1"/>
  <c r="B109" i="46" s="1"/>
  <c r="B110" i="46" s="1"/>
  <c r="B111" i="46" s="1"/>
  <c r="B112" i="46" s="1"/>
  <c r="B113" i="46" s="1"/>
  <c r="B114" i="46" s="1"/>
  <c r="B115" i="46" s="1"/>
  <c r="B116" i="46" s="1"/>
  <c r="B117" i="46" s="1"/>
  <c r="B118" i="46" s="1"/>
  <c r="B119" i="46" s="1"/>
  <c r="B120" i="46" s="1"/>
  <c r="B121" i="46" s="1"/>
  <c r="B122" i="46" s="1"/>
  <c r="B123" i="46" s="1"/>
  <c r="B124" i="46" s="1"/>
  <c r="B125" i="46" s="1"/>
  <c r="B126" i="46" s="1"/>
  <c r="B127" i="46" s="1"/>
  <c r="B128" i="46" s="1"/>
  <c r="B129" i="46" s="1"/>
  <c r="B130" i="46" s="1"/>
  <c r="B131" i="46" s="1"/>
  <c r="B132" i="46" s="1"/>
  <c r="B133" i="46" s="1"/>
  <c r="B134" i="46" s="1"/>
  <c r="B135" i="46" s="1"/>
  <c r="B136" i="46" s="1"/>
  <c r="B137" i="46" s="1"/>
  <c r="B138" i="46" s="1"/>
  <c r="B139" i="46" s="1"/>
  <c r="B140" i="46" s="1"/>
  <c r="B141" i="46" s="1"/>
  <c r="B142" i="46" s="1"/>
  <c r="B143" i="46" s="1"/>
  <c r="B144" i="46" s="1"/>
  <c r="B145" i="46" s="1"/>
  <c r="B146" i="46" s="1"/>
  <c r="B147" i="46" s="1"/>
  <c r="B148" i="46" s="1"/>
  <c r="B149" i="46" s="1"/>
  <c r="B150" i="46" s="1"/>
  <c r="B151" i="46" s="1"/>
  <c r="B152" i="46" s="1"/>
  <c r="B153" i="46" s="1"/>
  <c r="B154" i="46" s="1"/>
  <c r="B155" i="46" s="1"/>
  <c r="B156" i="46" s="1"/>
  <c r="B157" i="46" s="1"/>
  <c r="B158" i="46" s="1"/>
  <c r="B159" i="46" s="1"/>
  <c r="B160" i="46" s="1"/>
  <c r="B161" i="46" s="1"/>
  <c r="B162" i="46" s="1"/>
  <c r="B163" i="46" s="1"/>
  <c r="B164" i="46" s="1"/>
  <c r="B165" i="46" s="1"/>
  <c r="B166" i="46" s="1"/>
  <c r="B167" i="46" s="1"/>
  <c r="B168" i="46" s="1"/>
  <c r="B169" i="46" s="1"/>
  <c r="B170" i="46" s="1"/>
  <c r="B171" i="46" s="1"/>
  <c r="B172" i="46" s="1"/>
  <c r="B173" i="46" s="1"/>
  <c r="B174" i="46" s="1"/>
  <c r="B175" i="46" s="1"/>
  <c r="B176" i="46" s="1"/>
  <c r="B177" i="46" s="1"/>
  <c r="B178" i="46" s="1"/>
  <c r="B179" i="46" s="1"/>
  <c r="B180" i="46" s="1"/>
  <c r="B181" i="46" s="1"/>
  <c r="B182" i="46" s="1"/>
  <c r="B183" i="46" s="1"/>
  <c r="B184" i="46" s="1"/>
  <c r="B185" i="46" s="1"/>
  <c r="B186" i="46" s="1"/>
  <c r="B187" i="46" s="1"/>
  <c r="B188" i="46" s="1"/>
  <c r="B189" i="46" s="1"/>
  <c r="B190" i="46" s="1"/>
  <c r="B191" i="46" s="1"/>
  <c r="AA6" i="46"/>
  <c r="L6" i="46"/>
  <c r="M6" i="46"/>
  <c r="Z6" i="46" s="1"/>
  <c r="M15" i="46" l="1"/>
  <c r="M13" i="46"/>
  <c r="Y13" i="46" s="1"/>
  <c r="M11" i="46"/>
  <c r="Z11" i="46" s="1"/>
  <c r="M27" i="46"/>
  <c r="M25" i="46"/>
  <c r="M23" i="46"/>
  <c r="M19" i="46"/>
  <c r="Z11" i="47"/>
  <c r="Y6" i="47"/>
  <c r="Z10" i="47"/>
  <c r="Y55" i="47"/>
  <c r="Z55" i="47"/>
  <c r="Y47" i="47"/>
  <c r="Z47" i="47"/>
  <c r="Y51" i="47"/>
  <c r="Z51" i="47"/>
  <c r="Z36" i="47"/>
  <c r="Y36" i="47"/>
  <c r="Y192" i="47" s="1"/>
  <c r="M192" i="47"/>
  <c r="Z101" i="46"/>
  <c r="Y102" i="46"/>
  <c r="Y41" i="46"/>
  <c r="Z44" i="46"/>
  <c r="Y44" i="46"/>
  <c r="Z52" i="46"/>
  <c r="Y52" i="46"/>
  <c r="Y42" i="46"/>
  <c r="Z42" i="46"/>
  <c r="Y49" i="46"/>
  <c r="Y50" i="46"/>
  <c r="Y26" i="46"/>
  <c r="Y46" i="46"/>
  <c r="Y54" i="46"/>
  <c r="Y55" i="46"/>
  <c r="Y56" i="46"/>
  <c r="Y57" i="46"/>
  <c r="Y58" i="46"/>
  <c r="Y59" i="46"/>
  <c r="Y60" i="46"/>
  <c r="Y61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104" i="46"/>
  <c r="Y105" i="46"/>
  <c r="Y45" i="46"/>
  <c r="Y53" i="46"/>
  <c r="Y62" i="46"/>
  <c r="Y40" i="46"/>
  <c r="Y47" i="46"/>
  <c r="Y48" i="46"/>
  <c r="Y98" i="46"/>
  <c r="Y99" i="46"/>
  <c r="Y106" i="46"/>
  <c r="Y107" i="46"/>
  <c r="Y110" i="46"/>
  <c r="Y112" i="46"/>
  <c r="Y114" i="46"/>
  <c r="Y116" i="46"/>
  <c r="Y118" i="46"/>
  <c r="Y120" i="46"/>
  <c r="Y122" i="46"/>
  <c r="Y124" i="46"/>
  <c r="Y126" i="46"/>
  <c r="Y128" i="46"/>
  <c r="Y130" i="46"/>
  <c r="Y132" i="46"/>
  <c r="Y134" i="46"/>
  <c r="Y136" i="46"/>
  <c r="Y138" i="46"/>
  <c r="Y140" i="46"/>
  <c r="Y142" i="46"/>
  <c r="Y144" i="46"/>
  <c r="Y146" i="46"/>
  <c r="Y148" i="46"/>
  <c r="Y150" i="46"/>
  <c r="Y152" i="46"/>
  <c r="Y154" i="46"/>
  <c r="Y156" i="46"/>
  <c r="Y158" i="46"/>
  <c r="Y160" i="46"/>
  <c r="Y162" i="46"/>
  <c r="Y164" i="46"/>
  <c r="Y166" i="46"/>
  <c r="Y168" i="46"/>
  <c r="Y170" i="46"/>
  <c r="Y172" i="46"/>
  <c r="Y174" i="46"/>
  <c r="Y176" i="46"/>
  <c r="Y178" i="46"/>
  <c r="Y180" i="46"/>
  <c r="Y182" i="46"/>
  <c r="Y184" i="46"/>
  <c r="Y186" i="46"/>
  <c r="Y188" i="46"/>
  <c r="Y190" i="46"/>
  <c r="Y100" i="46"/>
  <c r="Y108" i="46"/>
  <c r="Y39" i="46"/>
  <c r="Y30" i="46"/>
  <c r="Y31" i="46"/>
  <c r="Y14" i="46"/>
  <c r="Z14" i="46"/>
  <c r="Z32" i="46"/>
  <c r="Y32" i="46"/>
  <c r="Z33" i="46"/>
  <c r="Y33" i="46"/>
  <c r="Z34" i="46"/>
  <c r="Y34" i="46"/>
  <c r="Z35" i="46"/>
  <c r="Y35" i="46"/>
  <c r="Z36" i="46"/>
  <c r="Y36" i="46"/>
  <c r="Z37" i="46"/>
  <c r="Y37" i="46"/>
  <c r="Z38" i="46"/>
  <c r="Y38" i="46"/>
  <c r="Z16" i="46"/>
  <c r="Y16" i="46"/>
  <c r="Y17" i="46"/>
  <c r="Z17" i="46"/>
  <c r="Y18" i="46"/>
  <c r="Z18" i="46"/>
  <c r="Y19" i="46"/>
  <c r="Z19" i="46"/>
  <c r="Y20" i="46"/>
  <c r="Z20" i="46"/>
  <c r="Y21" i="46"/>
  <c r="Z21" i="46"/>
  <c r="Y22" i="46"/>
  <c r="Z22" i="46"/>
  <c r="Y23" i="46"/>
  <c r="Z23" i="46"/>
  <c r="Y24" i="46"/>
  <c r="Z24" i="46"/>
  <c r="Y25" i="46"/>
  <c r="Z25" i="46"/>
  <c r="Y15" i="46"/>
  <c r="Z15" i="46"/>
  <c r="Z27" i="46"/>
  <c r="Y27" i="46"/>
  <c r="Z28" i="46"/>
  <c r="Y28" i="46"/>
  <c r="Z29" i="46"/>
  <c r="Y29" i="46"/>
  <c r="Y6" i="46"/>
  <c r="Y7" i="46"/>
  <c r="Y8" i="46"/>
  <c r="Y9" i="46"/>
  <c r="Y10" i="46"/>
  <c r="Y11" i="46"/>
  <c r="Y12" i="46"/>
  <c r="Z13" i="46"/>
  <c r="M192" i="46"/>
  <c r="AA192" i="46"/>
  <c r="Y111" i="46"/>
  <c r="Y115" i="46"/>
  <c r="Y119" i="46"/>
  <c r="Y123" i="46"/>
  <c r="Y127" i="46"/>
  <c r="Y131" i="46"/>
  <c r="Y135" i="46"/>
  <c r="Y139" i="46"/>
  <c r="Y143" i="46"/>
  <c r="Y147" i="46"/>
  <c r="Y151" i="46"/>
  <c r="Y155" i="46"/>
  <c r="Y159" i="46"/>
  <c r="Y163" i="46"/>
  <c r="Y167" i="46"/>
  <c r="Y171" i="46"/>
  <c r="Y175" i="46"/>
  <c r="Z181" i="46"/>
  <c r="Y181" i="46"/>
  <c r="Z189" i="46"/>
  <c r="Y189" i="46"/>
  <c r="Z183" i="46"/>
  <c r="Y183" i="46"/>
  <c r="Z191" i="46"/>
  <c r="Y191" i="46"/>
  <c r="Y109" i="46"/>
  <c r="Y113" i="46"/>
  <c r="Y117" i="46"/>
  <c r="Y121" i="46"/>
  <c r="Y125" i="46"/>
  <c r="Y129" i="46"/>
  <c r="Y133" i="46"/>
  <c r="Y137" i="46"/>
  <c r="Y141" i="46"/>
  <c r="Y145" i="46"/>
  <c r="Y149" i="46"/>
  <c r="Y153" i="46"/>
  <c r="Y157" i="46"/>
  <c r="Y161" i="46"/>
  <c r="Y165" i="46"/>
  <c r="Y169" i="46"/>
  <c r="Y173" i="46"/>
  <c r="Y177" i="46"/>
  <c r="Z185" i="46"/>
  <c r="Y185" i="46"/>
  <c r="Z179" i="46"/>
  <c r="Y179" i="46"/>
  <c r="Z187" i="46"/>
  <c r="Y187" i="46"/>
  <c r="J33" i="45"/>
  <c r="K33" i="45"/>
  <c r="J34" i="45"/>
  <c r="K34" i="45"/>
  <c r="J35" i="45"/>
  <c r="K35" i="45"/>
  <c r="J36" i="45"/>
  <c r="K36" i="45"/>
  <c r="J37" i="45"/>
  <c r="K37" i="45"/>
  <c r="J38" i="45"/>
  <c r="K38" i="45"/>
  <c r="K32" i="45"/>
  <c r="J32" i="45"/>
  <c r="J28" i="45"/>
  <c r="K28" i="45"/>
  <c r="J29" i="45"/>
  <c r="K29" i="45"/>
  <c r="K27" i="45"/>
  <c r="J27" i="45"/>
  <c r="J7" i="45"/>
  <c r="K7" i="45"/>
  <c r="J8" i="45"/>
  <c r="K8" i="45"/>
  <c r="J9" i="45"/>
  <c r="K9" i="45"/>
  <c r="J10" i="45"/>
  <c r="K10" i="45"/>
  <c r="J11" i="45"/>
  <c r="K11" i="45"/>
  <c r="J12" i="45"/>
  <c r="K12" i="45"/>
  <c r="J13" i="45"/>
  <c r="K13" i="45"/>
  <c r="J14" i="45"/>
  <c r="K14" i="45"/>
  <c r="J15" i="45"/>
  <c r="K15" i="45"/>
  <c r="J16" i="45"/>
  <c r="K16" i="45"/>
  <c r="J17" i="45"/>
  <c r="K17" i="45"/>
  <c r="J18" i="45"/>
  <c r="K18" i="45"/>
  <c r="J19" i="45"/>
  <c r="K19" i="45"/>
  <c r="J20" i="45"/>
  <c r="K20" i="45"/>
  <c r="J21" i="45"/>
  <c r="K21" i="45"/>
  <c r="J22" i="45"/>
  <c r="K22" i="45"/>
  <c r="J23" i="45"/>
  <c r="K23" i="45"/>
  <c r="J24" i="45"/>
  <c r="K24" i="45"/>
  <c r="J25" i="45"/>
  <c r="K25" i="45"/>
  <c r="L15" i="45"/>
  <c r="Z192" i="47" l="1"/>
  <c r="S13" i="47" s="1"/>
  <c r="Z192" i="46"/>
  <c r="S13" i="46" s="1"/>
  <c r="Y192" i="46"/>
  <c r="J41" i="44"/>
  <c r="K41" i="44"/>
  <c r="K40" i="44"/>
  <c r="J40" i="44"/>
  <c r="J44" i="44"/>
  <c r="K44" i="44"/>
  <c r="J47" i="44"/>
  <c r="J28" i="44"/>
  <c r="AA191" i="45"/>
  <c r="M191" i="45"/>
  <c r="Z191" i="45" s="1"/>
  <c r="L191" i="45"/>
  <c r="AA190" i="45"/>
  <c r="M190" i="45"/>
  <c r="Y190" i="45" s="1"/>
  <c r="L190" i="45"/>
  <c r="AA189" i="45"/>
  <c r="M189" i="45"/>
  <c r="L189" i="45"/>
  <c r="AA188" i="45"/>
  <c r="M188" i="45"/>
  <c r="L188" i="45"/>
  <c r="AA187" i="45"/>
  <c r="Z187" i="45"/>
  <c r="M187" i="45"/>
  <c r="Y187" i="45" s="1"/>
  <c r="L187" i="45"/>
  <c r="AA186" i="45"/>
  <c r="M186" i="45"/>
  <c r="L186" i="45"/>
  <c r="AA185" i="45"/>
  <c r="Y185" i="45"/>
  <c r="M185" i="45"/>
  <c r="Z185" i="45" s="1"/>
  <c r="L185" i="45"/>
  <c r="AA184" i="45"/>
  <c r="M184" i="45"/>
  <c r="L184" i="45"/>
  <c r="AA183" i="45"/>
  <c r="Y183" i="45"/>
  <c r="M183" i="45"/>
  <c r="Z183" i="45" s="1"/>
  <c r="L183" i="45"/>
  <c r="AA182" i="45"/>
  <c r="Z182" i="45"/>
  <c r="M182" i="45"/>
  <c r="Y182" i="45" s="1"/>
  <c r="L182" i="45"/>
  <c r="AA181" i="45"/>
  <c r="Y181" i="45"/>
  <c r="M181" i="45"/>
  <c r="Z181" i="45" s="1"/>
  <c r="L181" i="45"/>
  <c r="AA180" i="45"/>
  <c r="Z180" i="45"/>
  <c r="M180" i="45"/>
  <c r="Y180" i="45" s="1"/>
  <c r="L180" i="45"/>
  <c r="AA179" i="45"/>
  <c r="M179" i="45"/>
  <c r="L179" i="45"/>
  <c r="AA178" i="45"/>
  <c r="M178" i="45"/>
  <c r="Y178" i="45" s="1"/>
  <c r="L178" i="45"/>
  <c r="AA177" i="45"/>
  <c r="Z177" i="45"/>
  <c r="M177" i="45"/>
  <c r="Y177" i="45" s="1"/>
  <c r="L177" i="45"/>
  <c r="AA176" i="45"/>
  <c r="M176" i="45"/>
  <c r="L176" i="45"/>
  <c r="AA175" i="45"/>
  <c r="M175" i="45"/>
  <c r="Y175" i="45" s="1"/>
  <c r="L175" i="45"/>
  <c r="AA174" i="45"/>
  <c r="M174" i="45"/>
  <c r="Y174" i="45" s="1"/>
  <c r="L174" i="45"/>
  <c r="AA173" i="45"/>
  <c r="M173" i="45"/>
  <c r="L173" i="45"/>
  <c r="AA172" i="45"/>
  <c r="M172" i="45"/>
  <c r="L172" i="45"/>
  <c r="AA171" i="45"/>
  <c r="Z171" i="45"/>
  <c r="M171" i="45"/>
  <c r="Y171" i="45" s="1"/>
  <c r="L171" i="45"/>
  <c r="AA170" i="45"/>
  <c r="M170" i="45"/>
  <c r="L170" i="45"/>
  <c r="AA169" i="45"/>
  <c r="Z169" i="45"/>
  <c r="Y169" i="45"/>
  <c r="M169" i="45"/>
  <c r="L169" i="45"/>
  <c r="AA168" i="45"/>
  <c r="M168" i="45"/>
  <c r="L168" i="45"/>
  <c r="AA167" i="45"/>
  <c r="M167" i="45"/>
  <c r="Z167" i="45" s="1"/>
  <c r="L167" i="45"/>
  <c r="AA166" i="45"/>
  <c r="M166" i="45"/>
  <c r="Y166" i="45" s="1"/>
  <c r="L166" i="45"/>
  <c r="AA165" i="45"/>
  <c r="M165" i="45"/>
  <c r="Z165" i="45" s="1"/>
  <c r="L165" i="45"/>
  <c r="AA164" i="45"/>
  <c r="M164" i="45"/>
  <c r="Y164" i="45" s="1"/>
  <c r="L164" i="45"/>
  <c r="AA163" i="45"/>
  <c r="M163" i="45"/>
  <c r="L163" i="45"/>
  <c r="AA162" i="45"/>
  <c r="M162" i="45"/>
  <c r="Y162" i="45" s="1"/>
  <c r="L162" i="45"/>
  <c r="AA161" i="45"/>
  <c r="M161" i="45"/>
  <c r="Z161" i="45" s="1"/>
  <c r="L161" i="45"/>
  <c r="AA160" i="45"/>
  <c r="M160" i="45"/>
  <c r="L160" i="45"/>
  <c r="AA159" i="45"/>
  <c r="M159" i="45"/>
  <c r="Y159" i="45" s="1"/>
  <c r="L159" i="45"/>
  <c r="AA158" i="45"/>
  <c r="Z158" i="45"/>
  <c r="M158" i="45"/>
  <c r="Y158" i="45" s="1"/>
  <c r="L158" i="45"/>
  <c r="AA157" i="45"/>
  <c r="M157" i="45"/>
  <c r="L157" i="45"/>
  <c r="AA156" i="45"/>
  <c r="M156" i="45"/>
  <c r="L156" i="45"/>
  <c r="AA155" i="45"/>
  <c r="M155" i="45"/>
  <c r="Y155" i="45" s="1"/>
  <c r="L155" i="45"/>
  <c r="AA154" i="45"/>
  <c r="M154" i="45"/>
  <c r="L154" i="45"/>
  <c r="AA153" i="45"/>
  <c r="M153" i="45"/>
  <c r="Y153" i="45" s="1"/>
  <c r="L153" i="45"/>
  <c r="AA152" i="45"/>
  <c r="M152" i="45"/>
  <c r="L152" i="45"/>
  <c r="AA151" i="45"/>
  <c r="M151" i="45"/>
  <c r="Z151" i="45" s="1"/>
  <c r="L151" i="45"/>
  <c r="AA150" i="45"/>
  <c r="M150" i="45"/>
  <c r="Y150" i="45" s="1"/>
  <c r="L150" i="45"/>
  <c r="AA149" i="45"/>
  <c r="M149" i="45"/>
  <c r="Z149" i="45" s="1"/>
  <c r="L149" i="45"/>
  <c r="AA148" i="45"/>
  <c r="M148" i="45"/>
  <c r="Y148" i="45" s="1"/>
  <c r="L148" i="45"/>
  <c r="AA147" i="45"/>
  <c r="M147" i="45"/>
  <c r="L147" i="45"/>
  <c r="AA146" i="45"/>
  <c r="M146" i="45"/>
  <c r="Y146" i="45" s="1"/>
  <c r="L146" i="45"/>
  <c r="AA145" i="45"/>
  <c r="M145" i="45"/>
  <c r="Z145" i="45" s="1"/>
  <c r="L145" i="45"/>
  <c r="AA144" i="45"/>
  <c r="M144" i="45"/>
  <c r="L144" i="45"/>
  <c r="AA143" i="45"/>
  <c r="M143" i="45"/>
  <c r="Y143" i="45" s="1"/>
  <c r="L143" i="45"/>
  <c r="AA142" i="45"/>
  <c r="M142" i="45"/>
  <c r="Y142" i="45" s="1"/>
  <c r="L142" i="45"/>
  <c r="AA141" i="45"/>
  <c r="M141" i="45"/>
  <c r="L141" i="45"/>
  <c r="AA140" i="45"/>
  <c r="M140" i="45"/>
  <c r="L140" i="45"/>
  <c r="AA139" i="45"/>
  <c r="M139" i="45"/>
  <c r="Y139" i="45" s="1"/>
  <c r="L139" i="45"/>
  <c r="AA138" i="45"/>
  <c r="M138" i="45"/>
  <c r="L138" i="45"/>
  <c r="AA137" i="45"/>
  <c r="M137" i="45"/>
  <c r="Z137" i="45" s="1"/>
  <c r="L137" i="45"/>
  <c r="AA136" i="45"/>
  <c r="M136" i="45"/>
  <c r="L136" i="45"/>
  <c r="AA135" i="45"/>
  <c r="M135" i="45"/>
  <c r="Z135" i="45" s="1"/>
  <c r="L135" i="45"/>
  <c r="AA134" i="45"/>
  <c r="M134" i="45"/>
  <c r="Y134" i="45" s="1"/>
  <c r="L134" i="45"/>
  <c r="AA133" i="45"/>
  <c r="M133" i="45"/>
  <c r="Z133" i="45" s="1"/>
  <c r="L133" i="45"/>
  <c r="AA132" i="45"/>
  <c r="M132" i="45"/>
  <c r="Y132" i="45" s="1"/>
  <c r="L132" i="45"/>
  <c r="AA131" i="45"/>
  <c r="M131" i="45"/>
  <c r="L131" i="45"/>
  <c r="AA130" i="45"/>
  <c r="Z130" i="45"/>
  <c r="M130" i="45"/>
  <c r="Y130" i="45" s="1"/>
  <c r="L130" i="45"/>
  <c r="AA129" i="45"/>
  <c r="M129" i="45"/>
  <c r="Z129" i="45" s="1"/>
  <c r="L129" i="45"/>
  <c r="AA128" i="45"/>
  <c r="M128" i="45"/>
  <c r="L128" i="45"/>
  <c r="AA127" i="45"/>
  <c r="Z127" i="45"/>
  <c r="M127" i="45"/>
  <c r="Y127" i="45" s="1"/>
  <c r="L127" i="45"/>
  <c r="AA126" i="45"/>
  <c r="Z126" i="45"/>
  <c r="M126" i="45"/>
  <c r="Y126" i="45" s="1"/>
  <c r="L126" i="45"/>
  <c r="AA125" i="45"/>
  <c r="M125" i="45"/>
  <c r="L125" i="45"/>
  <c r="AA124" i="45"/>
  <c r="M124" i="45"/>
  <c r="L124" i="45"/>
  <c r="AA123" i="45"/>
  <c r="M123" i="45"/>
  <c r="Y123" i="45" s="1"/>
  <c r="L123" i="45"/>
  <c r="AA122" i="45"/>
  <c r="M122" i="45"/>
  <c r="L122" i="45"/>
  <c r="AA121" i="45"/>
  <c r="M121" i="45"/>
  <c r="Z121" i="45" s="1"/>
  <c r="L121" i="45"/>
  <c r="AA120" i="45"/>
  <c r="M120" i="45"/>
  <c r="L120" i="45"/>
  <c r="AA119" i="45"/>
  <c r="M119" i="45"/>
  <c r="Z119" i="45" s="1"/>
  <c r="L119" i="45"/>
  <c r="AA118" i="45"/>
  <c r="M118" i="45"/>
  <c r="Y118" i="45" s="1"/>
  <c r="L118" i="45"/>
  <c r="AA117" i="45"/>
  <c r="M117" i="45"/>
  <c r="Z117" i="45" s="1"/>
  <c r="L117" i="45"/>
  <c r="AA116" i="45"/>
  <c r="M116" i="45"/>
  <c r="Y116" i="45" s="1"/>
  <c r="L116" i="45"/>
  <c r="AA115" i="45"/>
  <c r="M115" i="45"/>
  <c r="L115" i="45"/>
  <c r="AA114" i="45"/>
  <c r="M114" i="45"/>
  <c r="Y114" i="45" s="1"/>
  <c r="L114" i="45"/>
  <c r="AA113" i="45"/>
  <c r="M113" i="45"/>
  <c r="Z113" i="45" s="1"/>
  <c r="L113" i="45"/>
  <c r="AA112" i="45"/>
  <c r="M112" i="45"/>
  <c r="L112" i="45"/>
  <c r="AA111" i="45"/>
  <c r="M111" i="45"/>
  <c r="Y111" i="45" s="1"/>
  <c r="L111" i="45"/>
  <c r="AA110" i="45"/>
  <c r="Z110" i="45"/>
  <c r="M110" i="45"/>
  <c r="Y110" i="45" s="1"/>
  <c r="L110" i="45"/>
  <c r="AA109" i="45"/>
  <c r="M109" i="45"/>
  <c r="L109" i="45"/>
  <c r="AA108" i="45"/>
  <c r="M108" i="45"/>
  <c r="L108" i="45"/>
  <c r="AA107" i="45"/>
  <c r="M107" i="45"/>
  <c r="Y107" i="45" s="1"/>
  <c r="L107" i="45"/>
  <c r="AA106" i="45"/>
  <c r="M106" i="45"/>
  <c r="L106" i="45"/>
  <c r="AA105" i="45"/>
  <c r="M105" i="45"/>
  <c r="Z105" i="45" s="1"/>
  <c r="L105" i="45"/>
  <c r="AA104" i="45"/>
  <c r="M104" i="45"/>
  <c r="L104" i="45"/>
  <c r="AA103" i="45"/>
  <c r="Y103" i="45"/>
  <c r="M103" i="45"/>
  <c r="Z103" i="45" s="1"/>
  <c r="L103" i="45"/>
  <c r="AA102" i="45"/>
  <c r="Z102" i="45"/>
  <c r="M102" i="45"/>
  <c r="Y102" i="45" s="1"/>
  <c r="L102" i="45"/>
  <c r="AA101" i="45"/>
  <c r="Y101" i="45"/>
  <c r="M101" i="45"/>
  <c r="Z101" i="45" s="1"/>
  <c r="L101" i="45"/>
  <c r="AA100" i="45"/>
  <c r="Z100" i="45"/>
  <c r="M100" i="45"/>
  <c r="Y100" i="45" s="1"/>
  <c r="L100" i="45"/>
  <c r="AA99" i="45"/>
  <c r="M99" i="45"/>
  <c r="L99" i="45"/>
  <c r="AA98" i="45"/>
  <c r="M98" i="45"/>
  <c r="Y98" i="45" s="1"/>
  <c r="L98" i="45"/>
  <c r="AA97" i="45"/>
  <c r="Z97" i="45"/>
  <c r="M97" i="45"/>
  <c r="Y97" i="45" s="1"/>
  <c r="L97" i="45"/>
  <c r="AA96" i="45"/>
  <c r="M96" i="45"/>
  <c r="L96" i="45"/>
  <c r="AA95" i="45"/>
  <c r="M95" i="45"/>
  <c r="Y95" i="45" s="1"/>
  <c r="L95" i="45"/>
  <c r="AA94" i="45"/>
  <c r="M94" i="45"/>
  <c r="Y94" i="45" s="1"/>
  <c r="L94" i="45"/>
  <c r="AA93" i="45"/>
  <c r="M93" i="45"/>
  <c r="Z93" i="45" s="1"/>
  <c r="L93" i="45"/>
  <c r="AA92" i="45"/>
  <c r="M92" i="45"/>
  <c r="Y92" i="45" s="1"/>
  <c r="L92" i="45"/>
  <c r="AA91" i="45"/>
  <c r="Z91" i="45"/>
  <c r="M91" i="45"/>
  <c r="Y91" i="45" s="1"/>
  <c r="L91" i="45"/>
  <c r="AA90" i="45"/>
  <c r="M90" i="45"/>
  <c r="L90" i="45"/>
  <c r="AA89" i="45"/>
  <c r="Y89" i="45"/>
  <c r="M89" i="45"/>
  <c r="Z89" i="45" s="1"/>
  <c r="L89" i="45"/>
  <c r="AA88" i="45"/>
  <c r="M88" i="45"/>
  <c r="L88" i="45"/>
  <c r="AA87" i="45"/>
  <c r="Y87" i="45"/>
  <c r="M87" i="45"/>
  <c r="Z87" i="45" s="1"/>
  <c r="L87" i="45"/>
  <c r="AA86" i="45"/>
  <c r="Z86" i="45"/>
  <c r="M86" i="45"/>
  <c r="Y86" i="45" s="1"/>
  <c r="L86" i="45"/>
  <c r="AA85" i="45"/>
  <c r="M85" i="45"/>
  <c r="Z85" i="45" s="1"/>
  <c r="L85" i="45"/>
  <c r="AA84" i="45"/>
  <c r="M84" i="45"/>
  <c r="Y84" i="45" s="1"/>
  <c r="L84" i="45"/>
  <c r="AA83" i="45"/>
  <c r="M83" i="45"/>
  <c r="Y83" i="45" s="1"/>
  <c r="L83" i="45"/>
  <c r="AA82" i="45"/>
  <c r="M82" i="45"/>
  <c r="Y82" i="45" s="1"/>
  <c r="L82" i="45"/>
  <c r="AA81" i="45"/>
  <c r="M81" i="45"/>
  <c r="Z81" i="45" s="1"/>
  <c r="L81" i="45"/>
  <c r="AA80" i="45"/>
  <c r="M80" i="45"/>
  <c r="L80" i="45"/>
  <c r="AA79" i="45"/>
  <c r="M79" i="45"/>
  <c r="Y79" i="45" s="1"/>
  <c r="L79" i="45"/>
  <c r="AA78" i="45"/>
  <c r="M78" i="45"/>
  <c r="Y78" i="45" s="1"/>
  <c r="L78" i="45"/>
  <c r="AA77" i="45"/>
  <c r="M77" i="45"/>
  <c r="L77" i="45"/>
  <c r="AA76" i="45"/>
  <c r="M76" i="45"/>
  <c r="L76" i="45"/>
  <c r="AA75" i="45"/>
  <c r="M75" i="45"/>
  <c r="Y75" i="45" s="1"/>
  <c r="L75" i="45"/>
  <c r="AA74" i="45"/>
  <c r="M74" i="45"/>
  <c r="Y74" i="45" s="1"/>
  <c r="L74" i="45"/>
  <c r="AA73" i="45"/>
  <c r="M73" i="45"/>
  <c r="Y73" i="45" s="1"/>
  <c r="L73" i="45"/>
  <c r="AA72" i="45"/>
  <c r="M72" i="45"/>
  <c r="L72" i="45"/>
  <c r="AA71" i="45"/>
  <c r="M71" i="45"/>
  <c r="Z71" i="45" s="1"/>
  <c r="L71" i="45"/>
  <c r="AA70" i="45"/>
  <c r="M70" i="45"/>
  <c r="Y70" i="45" s="1"/>
  <c r="L70" i="45"/>
  <c r="AA69" i="45"/>
  <c r="M69" i="45"/>
  <c r="Z69" i="45" s="1"/>
  <c r="L69" i="45"/>
  <c r="AA68" i="45"/>
  <c r="M68" i="45"/>
  <c r="Y68" i="45" s="1"/>
  <c r="L68" i="45"/>
  <c r="AA67" i="45"/>
  <c r="M67" i="45"/>
  <c r="L67" i="45"/>
  <c r="AA66" i="45"/>
  <c r="M66" i="45"/>
  <c r="Y66" i="45" s="1"/>
  <c r="L66" i="45"/>
  <c r="AA65" i="45"/>
  <c r="Z65" i="45"/>
  <c r="M65" i="45"/>
  <c r="Y65" i="45" s="1"/>
  <c r="L65" i="45"/>
  <c r="AA64" i="45"/>
  <c r="M64" i="45"/>
  <c r="L64" i="45"/>
  <c r="AA63" i="45"/>
  <c r="Z63" i="45"/>
  <c r="M63" i="45"/>
  <c r="Y63" i="45" s="1"/>
  <c r="L63" i="45"/>
  <c r="AA62" i="45"/>
  <c r="Z62" i="45"/>
  <c r="M62" i="45"/>
  <c r="Y62" i="45" s="1"/>
  <c r="L62" i="45"/>
  <c r="AA61" i="45"/>
  <c r="M61" i="45"/>
  <c r="Z61" i="45" s="1"/>
  <c r="L61" i="45"/>
  <c r="AA60" i="45"/>
  <c r="M60" i="45"/>
  <c r="Y60" i="45" s="1"/>
  <c r="L60" i="45"/>
  <c r="AA59" i="45"/>
  <c r="M59" i="45"/>
  <c r="Y59" i="45" s="1"/>
  <c r="L59" i="45"/>
  <c r="AA58" i="45"/>
  <c r="M58" i="45"/>
  <c r="L58" i="45"/>
  <c r="AA57" i="45"/>
  <c r="M57" i="45"/>
  <c r="Z57" i="45" s="1"/>
  <c r="L57" i="45"/>
  <c r="AA56" i="45"/>
  <c r="M56" i="45"/>
  <c r="L56" i="45"/>
  <c r="AA55" i="45"/>
  <c r="M55" i="45"/>
  <c r="Z55" i="45" s="1"/>
  <c r="L55" i="45"/>
  <c r="AA54" i="45"/>
  <c r="M54" i="45"/>
  <c r="L54" i="45"/>
  <c r="AA53" i="45"/>
  <c r="Z53" i="45"/>
  <c r="M53" i="45"/>
  <c r="Y53" i="45" s="1"/>
  <c r="L53" i="45"/>
  <c r="AA52" i="45"/>
  <c r="Z52" i="45"/>
  <c r="M52" i="45"/>
  <c r="Y52" i="45" s="1"/>
  <c r="L52" i="45"/>
  <c r="AA51" i="45"/>
  <c r="M51" i="45"/>
  <c r="Z51" i="45" s="1"/>
  <c r="L51" i="45"/>
  <c r="AA50" i="45"/>
  <c r="M50" i="45"/>
  <c r="Y50" i="45" s="1"/>
  <c r="L50" i="45"/>
  <c r="AA49" i="45"/>
  <c r="M49" i="45"/>
  <c r="Y49" i="45" s="1"/>
  <c r="L49" i="45"/>
  <c r="AA48" i="45"/>
  <c r="M48" i="45"/>
  <c r="Y48" i="45" s="1"/>
  <c r="L48" i="45"/>
  <c r="AA47" i="45"/>
  <c r="M47" i="45"/>
  <c r="L47" i="45"/>
  <c r="AA46" i="45"/>
  <c r="L46" i="45"/>
  <c r="M46" i="45"/>
  <c r="AA45" i="45"/>
  <c r="L45" i="45"/>
  <c r="M45" i="45"/>
  <c r="AA44" i="45"/>
  <c r="M44" i="45"/>
  <c r="Y44" i="45" s="1"/>
  <c r="L44" i="45"/>
  <c r="AA43" i="45"/>
  <c r="L43" i="45"/>
  <c r="M43" i="45"/>
  <c r="Y43" i="45" s="1"/>
  <c r="AA42" i="45"/>
  <c r="M42" i="45"/>
  <c r="Y42" i="45" s="1"/>
  <c r="L42" i="45"/>
  <c r="AA41" i="45"/>
  <c r="M41" i="45"/>
  <c r="Y41" i="45" s="1"/>
  <c r="L41" i="45"/>
  <c r="AA40" i="45"/>
  <c r="M40" i="45"/>
  <c r="Y40" i="45" s="1"/>
  <c r="L40" i="45"/>
  <c r="AA39" i="45"/>
  <c r="M39" i="45"/>
  <c r="L39" i="45"/>
  <c r="AA38" i="45"/>
  <c r="L38" i="45"/>
  <c r="M38" i="45"/>
  <c r="Y38" i="45" s="1"/>
  <c r="AA37" i="45"/>
  <c r="M37" i="45"/>
  <c r="Y37" i="45" s="1"/>
  <c r="L37" i="45"/>
  <c r="AA36" i="45"/>
  <c r="M36" i="45"/>
  <c r="Y36" i="45" s="1"/>
  <c r="L36" i="45"/>
  <c r="AA35" i="45"/>
  <c r="L35" i="45"/>
  <c r="M35" i="45"/>
  <c r="AA34" i="45"/>
  <c r="L34" i="45"/>
  <c r="M34" i="45"/>
  <c r="Y34" i="45" s="1"/>
  <c r="AA33" i="45"/>
  <c r="L33" i="45"/>
  <c r="M33" i="45"/>
  <c r="AA32" i="45"/>
  <c r="M32" i="45"/>
  <c r="Y32" i="45" s="1"/>
  <c r="L32" i="45"/>
  <c r="AA31" i="45"/>
  <c r="M31" i="45"/>
  <c r="Z31" i="45" s="1"/>
  <c r="L31" i="45"/>
  <c r="AA30" i="45"/>
  <c r="M30" i="45"/>
  <c r="Z30" i="45" s="1"/>
  <c r="L30" i="45"/>
  <c r="AA29" i="45"/>
  <c r="L29" i="45"/>
  <c r="AA28" i="45"/>
  <c r="M28" i="45"/>
  <c r="Z28" i="45" s="1"/>
  <c r="L28" i="45"/>
  <c r="AA27" i="45"/>
  <c r="M27" i="45"/>
  <c r="Z27" i="45" s="1"/>
  <c r="L27" i="45"/>
  <c r="AA26" i="45"/>
  <c r="Y26" i="45"/>
  <c r="M26" i="45"/>
  <c r="Z26" i="45" s="1"/>
  <c r="L26" i="45"/>
  <c r="AA25" i="45"/>
  <c r="L25" i="45"/>
  <c r="M25" i="45"/>
  <c r="Y25" i="45" s="1"/>
  <c r="AA24" i="45"/>
  <c r="L24" i="45"/>
  <c r="M24" i="45"/>
  <c r="Z24" i="45" s="1"/>
  <c r="AA23" i="45"/>
  <c r="L23" i="45"/>
  <c r="M23" i="45"/>
  <c r="Y23" i="45" s="1"/>
  <c r="AA22" i="45"/>
  <c r="L22" i="45"/>
  <c r="M22" i="45"/>
  <c r="Z22" i="45" s="1"/>
  <c r="AA21" i="45"/>
  <c r="L21" i="45"/>
  <c r="M21" i="45"/>
  <c r="Y21" i="45" s="1"/>
  <c r="AA20" i="45"/>
  <c r="M20" i="45"/>
  <c r="Y20" i="45" s="1"/>
  <c r="L20" i="45"/>
  <c r="AA19" i="45"/>
  <c r="L19" i="45"/>
  <c r="M19" i="45"/>
  <c r="AA18" i="45"/>
  <c r="M18" i="45"/>
  <c r="Y18" i="45" s="1"/>
  <c r="L18" i="45"/>
  <c r="AA17" i="45"/>
  <c r="M17" i="45"/>
  <c r="Z17" i="45" s="1"/>
  <c r="L17" i="45"/>
  <c r="AA16" i="45"/>
  <c r="M16" i="45"/>
  <c r="Y16" i="45" s="1"/>
  <c r="L16" i="45"/>
  <c r="AA15" i="45"/>
  <c r="AA14" i="45"/>
  <c r="Z14" i="45"/>
  <c r="M14" i="45"/>
  <c r="Y14" i="45" s="1"/>
  <c r="L14" i="45"/>
  <c r="AA13" i="45"/>
  <c r="U13" i="45"/>
  <c r="S15" i="45" s="1"/>
  <c r="L13" i="45"/>
  <c r="M13" i="45"/>
  <c r="AA12" i="45"/>
  <c r="L12" i="45"/>
  <c r="M12" i="45"/>
  <c r="AA11" i="45"/>
  <c r="L11" i="45"/>
  <c r="M11" i="45"/>
  <c r="AA10" i="45"/>
  <c r="L10" i="45"/>
  <c r="M10" i="45"/>
  <c r="AA9" i="45"/>
  <c r="L9" i="45"/>
  <c r="M9" i="45"/>
  <c r="AA8" i="45"/>
  <c r="L8" i="45"/>
  <c r="M8" i="45"/>
  <c r="AA7" i="45"/>
  <c r="L7" i="45"/>
  <c r="M7" i="45"/>
  <c r="B7" i="45"/>
  <c r="B8" i="45" s="1"/>
  <c r="B9" i="45" s="1"/>
  <c r="B10" i="45" s="1"/>
  <c r="B11" i="45" s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69" i="45" s="1"/>
  <c r="B70" i="45" s="1"/>
  <c r="B71" i="45" s="1"/>
  <c r="B72" i="45" s="1"/>
  <c r="B73" i="45" s="1"/>
  <c r="B74" i="45" s="1"/>
  <c r="B75" i="45" s="1"/>
  <c r="B76" i="45" s="1"/>
  <c r="B77" i="45" s="1"/>
  <c r="B78" i="45" s="1"/>
  <c r="B79" i="45" s="1"/>
  <c r="B80" i="45" s="1"/>
  <c r="B81" i="45" s="1"/>
  <c r="B82" i="45" s="1"/>
  <c r="B83" i="45" s="1"/>
  <c r="B84" i="45" s="1"/>
  <c r="B85" i="45" s="1"/>
  <c r="B86" i="45" s="1"/>
  <c r="B87" i="45" s="1"/>
  <c r="B88" i="45" s="1"/>
  <c r="B89" i="45" s="1"/>
  <c r="B90" i="45" s="1"/>
  <c r="B91" i="45" s="1"/>
  <c r="B92" i="45" s="1"/>
  <c r="B93" i="45" s="1"/>
  <c r="B94" i="45" s="1"/>
  <c r="B95" i="45" s="1"/>
  <c r="B96" i="45" s="1"/>
  <c r="B97" i="45" s="1"/>
  <c r="B98" i="45" s="1"/>
  <c r="B99" i="45" s="1"/>
  <c r="B100" i="45" s="1"/>
  <c r="B101" i="45" s="1"/>
  <c r="B102" i="45" s="1"/>
  <c r="B103" i="45" s="1"/>
  <c r="B104" i="45" s="1"/>
  <c r="B105" i="45" s="1"/>
  <c r="B106" i="45" s="1"/>
  <c r="B107" i="45" s="1"/>
  <c r="B108" i="45" s="1"/>
  <c r="B109" i="45" s="1"/>
  <c r="B110" i="45" s="1"/>
  <c r="B111" i="45" s="1"/>
  <c r="B112" i="45" s="1"/>
  <c r="B113" i="45" s="1"/>
  <c r="B114" i="45" s="1"/>
  <c r="B115" i="45" s="1"/>
  <c r="B116" i="45" s="1"/>
  <c r="B117" i="45" s="1"/>
  <c r="B118" i="45" s="1"/>
  <c r="B119" i="45" s="1"/>
  <c r="B120" i="45" s="1"/>
  <c r="B121" i="45" s="1"/>
  <c r="B122" i="45" s="1"/>
  <c r="B123" i="45" s="1"/>
  <c r="B124" i="45" s="1"/>
  <c r="B125" i="45" s="1"/>
  <c r="B126" i="45" s="1"/>
  <c r="B127" i="45" s="1"/>
  <c r="B128" i="45" s="1"/>
  <c r="B129" i="45" s="1"/>
  <c r="B130" i="45" s="1"/>
  <c r="B131" i="45" s="1"/>
  <c r="B132" i="45" s="1"/>
  <c r="B133" i="45" s="1"/>
  <c r="B134" i="45" s="1"/>
  <c r="B135" i="45" s="1"/>
  <c r="B136" i="45" s="1"/>
  <c r="B137" i="45" s="1"/>
  <c r="B138" i="45" s="1"/>
  <c r="B139" i="45" s="1"/>
  <c r="B140" i="45" s="1"/>
  <c r="B141" i="45" s="1"/>
  <c r="B142" i="45" s="1"/>
  <c r="B143" i="45" s="1"/>
  <c r="B144" i="45" s="1"/>
  <c r="B145" i="45" s="1"/>
  <c r="B146" i="45" s="1"/>
  <c r="B147" i="45" s="1"/>
  <c r="B148" i="45" s="1"/>
  <c r="B149" i="45" s="1"/>
  <c r="B150" i="45" s="1"/>
  <c r="B151" i="45" s="1"/>
  <c r="B152" i="45" s="1"/>
  <c r="B153" i="45" s="1"/>
  <c r="B154" i="45" s="1"/>
  <c r="B155" i="45" s="1"/>
  <c r="B156" i="45" s="1"/>
  <c r="B157" i="45" s="1"/>
  <c r="B158" i="45" s="1"/>
  <c r="B159" i="45" s="1"/>
  <c r="B160" i="45" s="1"/>
  <c r="B161" i="45" s="1"/>
  <c r="B162" i="45" s="1"/>
  <c r="B163" i="45" s="1"/>
  <c r="B164" i="45" s="1"/>
  <c r="B165" i="45" s="1"/>
  <c r="B166" i="45" s="1"/>
  <c r="B167" i="45" s="1"/>
  <c r="B168" i="45" s="1"/>
  <c r="B169" i="45" s="1"/>
  <c r="B170" i="45" s="1"/>
  <c r="B171" i="45" s="1"/>
  <c r="B172" i="45" s="1"/>
  <c r="B173" i="45" s="1"/>
  <c r="B174" i="45" s="1"/>
  <c r="B175" i="45" s="1"/>
  <c r="B176" i="45" s="1"/>
  <c r="B177" i="45" s="1"/>
  <c r="B178" i="45" s="1"/>
  <c r="B179" i="45" s="1"/>
  <c r="B180" i="45" s="1"/>
  <c r="B181" i="45" s="1"/>
  <c r="B182" i="45" s="1"/>
  <c r="B183" i="45" s="1"/>
  <c r="B184" i="45" s="1"/>
  <c r="B185" i="45" s="1"/>
  <c r="B186" i="45" s="1"/>
  <c r="B187" i="45" s="1"/>
  <c r="B188" i="45" s="1"/>
  <c r="B189" i="45" s="1"/>
  <c r="B190" i="45" s="1"/>
  <c r="B191" i="45" s="1"/>
  <c r="AA6" i="45"/>
  <c r="L6" i="45"/>
  <c r="K6" i="45"/>
  <c r="J6" i="45"/>
  <c r="K48" i="44"/>
  <c r="J48" i="44"/>
  <c r="K46" i="44"/>
  <c r="J46" i="44"/>
  <c r="K45" i="44"/>
  <c r="J45" i="44"/>
  <c r="J43" i="44"/>
  <c r="K43" i="44"/>
  <c r="K42" i="44"/>
  <c r="J42" i="44"/>
  <c r="J39" i="44"/>
  <c r="K39" i="44"/>
  <c r="J32" i="44"/>
  <c r="K32" i="44"/>
  <c r="J33" i="44"/>
  <c r="K33" i="44"/>
  <c r="J34" i="44"/>
  <c r="K34" i="44"/>
  <c r="J35" i="44"/>
  <c r="K35" i="44"/>
  <c r="J36" i="44"/>
  <c r="K36" i="44"/>
  <c r="J37" i="44"/>
  <c r="K37" i="44"/>
  <c r="J38" i="44"/>
  <c r="K38" i="44"/>
  <c r="K31" i="44"/>
  <c r="J31" i="44"/>
  <c r="K29" i="44"/>
  <c r="J29" i="44"/>
  <c r="K27" i="44"/>
  <c r="J27" i="44"/>
  <c r="J22" i="44"/>
  <c r="K22" i="44"/>
  <c r="J23" i="44"/>
  <c r="K23" i="44"/>
  <c r="J24" i="44"/>
  <c r="K24" i="44"/>
  <c r="J25" i="44"/>
  <c r="K25" i="44"/>
  <c r="K21" i="44"/>
  <c r="J21" i="44"/>
  <c r="K19" i="44"/>
  <c r="J19" i="44"/>
  <c r="K15" i="44"/>
  <c r="J15" i="44"/>
  <c r="J8" i="44"/>
  <c r="K8" i="44"/>
  <c r="J9" i="44"/>
  <c r="K9" i="44"/>
  <c r="J10" i="44"/>
  <c r="K10" i="44"/>
  <c r="J11" i="44"/>
  <c r="K11" i="44"/>
  <c r="J12" i="44"/>
  <c r="K12" i="44"/>
  <c r="J13" i="44"/>
  <c r="K13" i="44"/>
  <c r="J7" i="44"/>
  <c r="Y22" i="45" l="1"/>
  <c r="Z114" i="45"/>
  <c r="Z142" i="45"/>
  <c r="Z34" i="45"/>
  <c r="Z49" i="45"/>
  <c r="Y81" i="45"/>
  <c r="Y121" i="45"/>
  <c r="Z123" i="45"/>
  <c r="Y137" i="45"/>
  <c r="Y145" i="45"/>
  <c r="Z148" i="45"/>
  <c r="Z150" i="45"/>
  <c r="Y151" i="45"/>
  <c r="Y161" i="45"/>
  <c r="Z166" i="45"/>
  <c r="Y55" i="45"/>
  <c r="Y57" i="45"/>
  <c r="Z59" i="45"/>
  <c r="Z68" i="45"/>
  <c r="Y69" i="45"/>
  <c r="Z70" i="45"/>
  <c r="Y71" i="45"/>
  <c r="Z73" i="45"/>
  <c r="Z78" i="45"/>
  <c r="Z79" i="45"/>
  <c r="Z82" i="45"/>
  <c r="Y105" i="45"/>
  <c r="Z107" i="45"/>
  <c r="Y113" i="45"/>
  <c r="Z116" i="45"/>
  <c r="Y117" i="45"/>
  <c r="Z118" i="45"/>
  <c r="Y119" i="45"/>
  <c r="Y129" i="45"/>
  <c r="Z132" i="45"/>
  <c r="Y133" i="45"/>
  <c r="Z134" i="45"/>
  <c r="Y135" i="45"/>
  <c r="Z146" i="45"/>
  <c r="Z153" i="45"/>
  <c r="Z162" i="45"/>
  <c r="Z174" i="45"/>
  <c r="Z190" i="45"/>
  <c r="Y191" i="45"/>
  <c r="Z40" i="45"/>
  <c r="Z94" i="45"/>
  <c r="Z95" i="45"/>
  <c r="Z139" i="45"/>
  <c r="Y149" i="45"/>
  <c r="Z155" i="45"/>
  <c r="Z164" i="45"/>
  <c r="Y165" i="45"/>
  <c r="Y167" i="45"/>
  <c r="Z178" i="45"/>
  <c r="Y28" i="45"/>
  <c r="Z44" i="45"/>
  <c r="Y24" i="45"/>
  <c r="Z18" i="45"/>
  <c r="Z16" i="45"/>
  <c r="M15" i="45"/>
  <c r="Z15" i="45" s="1"/>
  <c r="M6" i="45"/>
  <c r="Z6" i="45" s="1"/>
  <c r="Y7" i="45"/>
  <c r="Z7" i="45"/>
  <c r="Z8" i="45"/>
  <c r="Y8" i="45"/>
  <c r="Z9" i="45"/>
  <c r="Y9" i="45"/>
  <c r="Z10" i="45"/>
  <c r="Y10" i="45"/>
  <c r="Y11" i="45"/>
  <c r="Z11" i="45"/>
  <c r="Z12" i="45"/>
  <c r="Y12" i="45"/>
  <c r="Z13" i="45"/>
  <c r="Y13" i="45"/>
  <c r="Y35" i="45"/>
  <c r="Z35" i="45"/>
  <c r="Y45" i="45"/>
  <c r="Z45" i="45"/>
  <c r="Y46" i="45"/>
  <c r="Z46" i="45"/>
  <c r="Y19" i="45"/>
  <c r="Z19" i="45"/>
  <c r="Y33" i="45"/>
  <c r="Z33" i="45"/>
  <c r="Z21" i="45"/>
  <c r="Z23" i="45"/>
  <c r="Z25" i="45"/>
  <c r="Y47" i="45"/>
  <c r="Z47" i="45"/>
  <c r="Y64" i="45"/>
  <c r="Z64" i="45"/>
  <c r="Y96" i="45"/>
  <c r="Z96" i="45"/>
  <c r="Y115" i="45"/>
  <c r="Z115" i="45"/>
  <c r="Y122" i="45"/>
  <c r="Z122" i="45"/>
  <c r="Y124" i="45"/>
  <c r="Z124" i="45"/>
  <c r="Y128" i="45"/>
  <c r="Z128" i="45"/>
  <c r="Y17" i="45"/>
  <c r="Z32" i="45"/>
  <c r="Z37" i="45"/>
  <c r="Z42" i="45"/>
  <c r="Y51" i="45"/>
  <c r="Y56" i="45"/>
  <c r="Z56" i="45"/>
  <c r="Y58" i="45"/>
  <c r="Z58" i="45"/>
  <c r="Z77" i="45"/>
  <c r="Y77" i="45"/>
  <c r="Z141" i="45"/>
  <c r="Y141" i="45"/>
  <c r="Y154" i="45"/>
  <c r="Z154" i="45"/>
  <c r="Y156" i="45"/>
  <c r="Z156" i="45"/>
  <c r="Z159" i="45"/>
  <c r="Y160" i="45"/>
  <c r="Z160" i="45"/>
  <c r="Y179" i="45"/>
  <c r="Z179" i="45"/>
  <c r="Z20" i="45"/>
  <c r="Z38" i="45"/>
  <c r="Y67" i="45"/>
  <c r="Z67" i="45"/>
  <c r="Z74" i="45"/>
  <c r="Y76" i="45"/>
  <c r="Z76" i="45"/>
  <c r="Z98" i="45"/>
  <c r="Y138" i="45"/>
  <c r="Z138" i="45"/>
  <c r="Z143" i="45"/>
  <c r="Z173" i="45"/>
  <c r="Y173" i="45"/>
  <c r="Y186" i="45"/>
  <c r="Z186" i="45"/>
  <c r="Y188" i="45"/>
  <c r="Z188" i="45"/>
  <c r="Y39" i="45"/>
  <c r="Z39" i="45"/>
  <c r="Y54" i="45"/>
  <c r="Z54" i="45"/>
  <c r="Y80" i="45"/>
  <c r="Z80" i="45"/>
  <c r="Y147" i="45"/>
  <c r="Z147" i="45"/>
  <c r="Z157" i="45"/>
  <c r="Y157" i="45"/>
  <c r="Z50" i="45"/>
  <c r="Y88" i="45"/>
  <c r="Z88" i="45"/>
  <c r="Y90" i="45"/>
  <c r="Z90" i="45"/>
  <c r="Z109" i="45"/>
  <c r="Y109" i="45"/>
  <c r="Z189" i="45"/>
  <c r="Y189" i="45"/>
  <c r="AA192" i="45"/>
  <c r="Y31" i="45"/>
  <c r="Z36" i="45"/>
  <c r="Z41" i="45"/>
  <c r="Z43" i="45"/>
  <c r="Z66" i="45"/>
  <c r="Z75" i="45"/>
  <c r="Y99" i="45"/>
  <c r="Z99" i="45"/>
  <c r="Y106" i="45"/>
  <c r="Z106" i="45"/>
  <c r="Y108" i="45"/>
  <c r="Z108" i="45"/>
  <c r="Z111" i="45"/>
  <c r="Y112" i="45"/>
  <c r="Z112" i="45"/>
  <c r="Y131" i="45"/>
  <c r="Z131" i="45"/>
  <c r="Y140" i="45"/>
  <c r="Z140" i="45"/>
  <c r="Y144" i="45"/>
  <c r="Z144" i="45"/>
  <c r="Y27" i="45"/>
  <c r="M29" i="45"/>
  <c r="Y30" i="45"/>
  <c r="Z48" i="45"/>
  <c r="Z60" i="45"/>
  <c r="Y61" i="45"/>
  <c r="Z83" i="45"/>
  <c r="Z84" i="45"/>
  <c r="Y85" i="45"/>
  <c r="Z92" i="45"/>
  <c r="Y93" i="45"/>
  <c r="Z125" i="45"/>
  <c r="Y125" i="45"/>
  <c r="Y163" i="45"/>
  <c r="Z163" i="45"/>
  <c r="Y170" i="45"/>
  <c r="Z170" i="45"/>
  <c r="Y172" i="45"/>
  <c r="Z172" i="45"/>
  <c r="Z175" i="45"/>
  <c r="Y176" i="45"/>
  <c r="Z176" i="45"/>
  <c r="Y72" i="45"/>
  <c r="Z72" i="45"/>
  <c r="Y104" i="45"/>
  <c r="Z104" i="45"/>
  <c r="Y136" i="45"/>
  <c r="Z136" i="45"/>
  <c r="Y168" i="45"/>
  <c r="Z168" i="45"/>
  <c r="Y120" i="45"/>
  <c r="Z120" i="45"/>
  <c r="Y152" i="45"/>
  <c r="Z152" i="45"/>
  <c r="Y184" i="45"/>
  <c r="Z184" i="45"/>
  <c r="Y15" i="45" l="1"/>
  <c r="Y6" i="45"/>
  <c r="Z29" i="45"/>
  <c r="Z192" i="45" s="1"/>
  <c r="S13" i="45" s="1"/>
  <c r="Y29" i="45"/>
  <c r="Y192" i="45" s="1"/>
  <c r="M192" i="45"/>
  <c r="L8" i="44"/>
  <c r="M8" i="44"/>
  <c r="L9" i="44"/>
  <c r="M9" i="44"/>
  <c r="Y9" i="44" s="1"/>
  <c r="L10" i="44"/>
  <c r="M10" i="44"/>
  <c r="L11" i="44"/>
  <c r="M11" i="44"/>
  <c r="Z11" i="44" s="1"/>
  <c r="L12" i="44"/>
  <c r="M12" i="44"/>
  <c r="J6" i="44"/>
  <c r="J31" i="43"/>
  <c r="K6" i="44"/>
  <c r="K7" i="44"/>
  <c r="M7" i="44" s="1"/>
  <c r="Z7" i="44" s="1"/>
  <c r="AA191" i="44"/>
  <c r="M191" i="44"/>
  <c r="Z191" i="44" s="1"/>
  <c r="L191" i="44"/>
  <c r="AA190" i="44"/>
  <c r="M190" i="44"/>
  <c r="Z190" i="44" s="1"/>
  <c r="L190" i="44"/>
  <c r="AA189" i="44"/>
  <c r="M189" i="44"/>
  <c r="Z189" i="44" s="1"/>
  <c r="L189" i="44"/>
  <c r="AA188" i="44"/>
  <c r="M188" i="44"/>
  <c r="Y188" i="44" s="1"/>
  <c r="L188" i="44"/>
  <c r="AA187" i="44"/>
  <c r="M187" i="44"/>
  <c r="Z187" i="44" s="1"/>
  <c r="L187" i="44"/>
  <c r="AA186" i="44"/>
  <c r="M186" i="44"/>
  <c r="Z186" i="44" s="1"/>
  <c r="L186" i="44"/>
  <c r="AA185" i="44"/>
  <c r="M185" i="44"/>
  <c r="Z185" i="44" s="1"/>
  <c r="L185" i="44"/>
  <c r="AA184" i="44"/>
  <c r="M184" i="44"/>
  <c r="Z184" i="44" s="1"/>
  <c r="L184" i="44"/>
  <c r="AA183" i="44"/>
  <c r="M183" i="44"/>
  <c r="Z183" i="44" s="1"/>
  <c r="L183" i="44"/>
  <c r="AA182" i="44"/>
  <c r="M182" i="44"/>
  <c r="Z182" i="44" s="1"/>
  <c r="L182" i="44"/>
  <c r="AA181" i="44"/>
  <c r="M181" i="44"/>
  <c r="Z181" i="44" s="1"/>
  <c r="L181" i="44"/>
  <c r="AA180" i="44"/>
  <c r="M180" i="44"/>
  <c r="Y180" i="44" s="1"/>
  <c r="L180" i="44"/>
  <c r="AA179" i="44"/>
  <c r="M179" i="44"/>
  <c r="Z179" i="44" s="1"/>
  <c r="L179" i="44"/>
  <c r="AA178" i="44"/>
  <c r="M178" i="44"/>
  <c r="Z178" i="44" s="1"/>
  <c r="L178" i="44"/>
  <c r="AA177" i="44"/>
  <c r="M177" i="44"/>
  <c r="Z177" i="44" s="1"/>
  <c r="L177" i="44"/>
  <c r="AA176" i="44"/>
  <c r="M176" i="44"/>
  <c r="Z176" i="44" s="1"/>
  <c r="L176" i="44"/>
  <c r="AA175" i="44"/>
  <c r="M175" i="44"/>
  <c r="Z175" i="44" s="1"/>
  <c r="L175" i="44"/>
  <c r="AA174" i="44"/>
  <c r="M174" i="44"/>
  <c r="Z174" i="44" s="1"/>
  <c r="L174" i="44"/>
  <c r="AA173" i="44"/>
  <c r="M173" i="44"/>
  <c r="Z173" i="44" s="1"/>
  <c r="L173" i="44"/>
  <c r="AA172" i="44"/>
  <c r="M172" i="44"/>
  <c r="Y172" i="44" s="1"/>
  <c r="L172" i="44"/>
  <c r="AA171" i="44"/>
  <c r="M171" i="44"/>
  <c r="Z171" i="44" s="1"/>
  <c r="L171" i="44"/>
  <c r="AA170" i="44"/>
  <c r="M170" i="44"/>
  <c r="Z170" i="44" s="1"/>
  <c r="L170" i="44"/>
  <c r="AA169" i="44"/>
  <c r="M169" i="44"/>
  <c r="Z169" i="44" s="1"/>
  <c r="L169" i="44"/>
  <c r="AA168" i="44"/>
  <c r="M168" i="44"/>
  <c r="Z168" i="44" s="1"/>
  <c r="L168" i="44"/>
  <c r="AA167" i="44"/>
  <c r="M167" i="44"/>
  <c r="Z167" i="44" s="1"/>
  <c r="L167" i="44"/>
  <c r="AA166" i="44"/>
  <c r="M166" i="44"/>
  <c r="Z166" i="44" s="1"/>
  <c r="L166" i="44"/>
  <c r="AA165" i="44"/>
  <c r="M165" i="44"/>
  <c r="Z165" i="44" s="1"/>
  <c r="L165" i="44"/>
  <c r="AA164" i="44"/>
  <c r="M164" i="44"/>
  <c r="Y164" i="44" s="1"/>
  <c r="L164" i="44"/>
  <c r="AA163" i="44"/>
  <c r="M163" i="44"/>
  <c r="L163" i="44"/>
  <c r="AA162" i="44"/>
  <c r="M162" i="44"/>
  <c r="Y162" i="44" s="1"/>
  <c r="L162" i="44"/>
  <c r="AA161" i="44"/>
  <c r="M161" i="44"/>
  <c r="Z161" i="44" s="1"/>
  <c r="L161" i="44"/>
  <c r="AA160" i="44"/>
  <c r="Z160" i="44"/>
  <c r="M160" i="44"/>
  <c r="Y160" i="44" s="1"/>
  <c r="L160" i="44"/>
  <c r="AA159" i="44"/>
  <c r="M159" i="44"/>
  <c r="L159" i="44"/>
  <c r="AA158" i="44"/>
  <c r="M158" i="44"/>
  <c r="Y158" i="44" s="1"/>
  <c r="L158" i="44"/>
  <c r="AA157" i="44"/>
  <c r="M157" i="44"/>
  <c r="Z157" i="44" s="1"/>
  <c r="L157" i="44"/>
  <c r="AA156" i="44"/>
  <c r="M156" i="44"/>
  <c r="Y156" i="44" s="1"/>
  <c r="L156" i="44"/>
  <c r="AA155" i="44"/>
  <c r="M155" i="44"/>
  <c r="L155" i="44"/>
  <c r="AA154" i="44"/>
  <c r="M154" i="44"/>
  <c r="Y154" i="44" s="1"/>
  <c r="L154" i="44"/>
  <c r="AA153" i="44"/>
  <c r="M153" i="44"/>
  <c r="Z153" i="44" s="1"/>
  <c r="L153" i="44"/>
  <c r="AA152" i="44"/>
  <c r="M152" i="44"/>
  <c r="Y152" i="44" s="1"/>
  <c r="L152" i="44"/>
  <c r="AA151" i="44"/>
  <c r="M151" i="44"/>
  <c r="L151" i="44"/>
  <c r="AA150" i="44"/>
  <c r="M150" i="44"/>
  <c r="Y150" i="44" s="1"/>
  <c r="L150" i="44"/>
  <c r="AA149" i="44"/>
  <c r="M149" i="44"/>
  <c r="Z149" i="44" s="1"/>
  <c r="L149" i="44"/>
  <c r="AA148" i="44"/>
  <c r="M148" i="44"/>
  <c r="Y148" i="44" s="1"/>
  <c r="L148" i="44"/>
  <c r="AA147" i="44"/>
  <c r="M147" i="44"/>
  <c r="L147" i="44"/>
  <c r="AA146" i="44"/>
  <c r="M146" i="44"/>
  <c r="Y146" i="44" s="1"/>
  <c r="L146" i="44"/>
  <c r="AA145" i="44"/>
  <c r="M145" i="44"/>
  <c r="Z145" i="44" s="1"/>
  <c r="L145" i="44"/>
  <c r="AA144" i="44"/>
  <c r="M144" i="44"/>
  <c r="Y144" i="44" s="1"/>
  <c r="L144" i="44"/>
  <c r="AA143" i="44"/>
  <c r="M143" i="44"/>
  <c r="L143" i="44"/>
  <c r="AA142" i="44"/>
  <c r="M142" i="44"/>
  <c r="Y142" i="44" s="1"/>
  <c r="L142" i="44"/>
  <c r="AA141" i="44"/>
  <c r="M141" i="44"/>
  <c r="Z141" i="44" s="1"/>
  <c r="L141" i="44"/>
  <c r="AA140" i="44"/>
  <c r="M140" i="44"/>
  <c r="Y140" i="44" s="1"/>
  <c r="L140" i="44"/>
  <c r="AA139" i="44"/>
  <c r="M139" i="44"/>
  <c r="L139" i="44"/>
  <c r="AA138" i="44"/>
  <c r="M138" i="44"/>
  <c r="Y138" i="44" s="1"/>
  <c r="L138" i="44"/>
  <c r="AA137" i="44"/>
  <c r="M137" i="44"/>
  <c r="Z137" i="44" s="1"/>
  <c r="L137" i="44"/>
  <c r="AA136" i="44"/>
  <c r="Z136" i="44"/>
  <c r="M136" i="44"/>
  <c r="Y136" i="44" s="1"/>
  <c r="L136" i="44"/>
  <c r="AA135" i="44"/>
  <c r="M135" i="44"/>
  <c r="L135" i="44"/>
  <c r="AA134" i="44"/>
  <c r="M134" i="44"/>
  <c r="Y134" i="44" s="1"/>
  <c r="L134" i="44"/>
  <c r="AA133" i="44"/>
  <c r="M133" i="44"/>
  <c r="Z133" i="44" s="1"/>
  <c r="L133" i="44"/>
  <c r="AA132" i="44"/>
  <c r="M132" i="44"/>
  <c r="Y132" i="44" s="1"/>
  <c r="L132" i="44"/>
  <c r="AA131" i="44"/>
  <c r="M131" i="44"/>
  <c r="L131" i="44"/>
  <c r="AA130" i="44"/>
  <c r="M130" i="44"/>
  <c r="Y130" i="44" s="1"/>
  <c r="L130" i="44"/>
  <c r="AA129" i="44"/>
  <c r="M129" i="44"/>
  <c r="Z129" i="44" s="1"/>
  <c r="L129" i="44"/>
  <c r="AA128" i="44"/>
  <c r="Z128" i="44"/>
  <c r="M128" i="44"/>
  <c r="Y128" i="44" s="1"/>
  <c r="L128" i="44"/>
  <c r="AA127" i="44"/>
  <c r="M127" i="44"/>
  <c r="L127" i="44"/>
  <c r="AA126" i="44"/>
  <c r="M126" i="44"/>
  <c r="Y126" i="44" s="1"/>
  <c r="L126" i="44"/>
  <c r="AA125" i="44"/>
  <c r="M125" i="44"/>
  <c r="Z125" i="44" s="1"/>
  <c r="L125" i="44"/>
  <c r="AA124" i="44"/>
  <c r="M124" i="44"/>
  <c r="Y124" i="44" s="1"/>
  <c r="L124" i="44"/>
  <c r="AA123" i="44"/>
  <c r="M123" i="44"/>
  <c r="L123" i="44"/>
  <c r="AA122" i="44"/>
  <c r="M122" i="44"/>
  <c r="Y122" i="44" s="1"/>
  <c r="L122" i="44"/>
  <c r="AA121" i="44"/>
  <c r="M121" i="44"/>
  <c r="Z121" i="44" s="1"/>
  <c r="L121" i="44"/>
  <c r="AA120" i="44"/>
  <c r="M120" i="44"/>
  <c r="Y120" i="44" s="1"/>
  <c r="L120" i="44"/>
  <c r="AA119" i="44"/>
  <c r="M119" i="44"/>
  <c r="L119" i="44"/>
  <c r="AA118" i="44"/>
  <c r="M118" i="44"/>
  <c r="Y118" i="44" s="1"/>
  <c r="L118" i="44"/>
  <c r="AA117" i="44"/>
  <c r="M117" i="44"/>
  <c r="L117" i="44"/>
  <c r="AA116" i="44"/>
  <c r="M116" i="44"/>
  <c r="Y116" i="44" s="1"/>
  <c r="L116" i="44"/>
  <c r="AA115" i="44"/>
  <c r="M115" i="44"/>
  <c r="L115" i="44"/>
  <c r="AA114" i="44"/>
  <c r="M114" i="44"/>
  <c r="Y114" i="44" s="1"/>
  <c r="L114" i="44"/>
  <c r="AA113" i="44"/>
  <c r="M113" i="44"/>
  <c r="L113" i="44"/>
  <c r="AA112" i="44"/>
  <c r="M112" i="44"/>
  <c r="Y112" i="44" s="1"/>
  <c r="L112" i="44"/>
  <c r="AA111" i="44"/>
  <c r="M111" i="44"/>
  <c r="L111" i="44"/>
  <c r="AA110" i="44"/>
  <c r="M110" i="44"/>
  <c r="Y110" i="44" s="1"/>
  <c r="L110" i="44"/>
  <c r="AA109" i="44"/>
  <c r="M109" i="44"/>
  <c r="L109" i="44"/>
  <c r="AA108" i="44"/>
  <c r="M108" i="44"/>
  <c r="Z108" i="44" s="1"/>
  <c r="L108" i="44"/>
  <c r="AA107" i="44"/>
  <c r="M107" i="44"/>
  <c r="Y107" i="44" s="1"/>
  <c r="L107" i="44"/>
  <c r="AA106" i="44"/>
  <c r="M106" i="44"/>
  <c r="Z106" i="44" s="1"/>
  <c r="L106" i="44"/>
  <c r="AA105" i="44"/>
  <c r="M105" i="44"/>
  <c r="Z105" i="44" s="1"/>
  <c r="L105" i="44"/>
  <c r="AA104" i="44"/>
  <c r="M104" i="44"/>
  <c r="Z104" i="44" s="1"/>
  <c r="L104" i="44"/>
  <c r="AA103" i="44"/>
  <c r="M103" i="44"/>
  <c r="Z103" i="44" s="1"/>
  <c r="L103" i="44"/>
  <c r="AA102" i="44"/>
  <c r="M102" i="44"/>
  <c r="Z102" i="44" s="1"/>
  <c r="L102" i="44"/>
  <c r="AA101" i="44"/>
  <c r="M101" i="44"/>
  <c r="Z101" i="44" s="1"/>
  <c r="L101" i="44"/>
  <c r="AA100" i="44"/>
  <c r="M100" i="44"/>
  <c r="Z100" i="44" s="1"/>
  <c r="L100" i="44"/>
  <c r="AA99" i="44"/>
  <c r="M99" i="44"/>
  <c r="Y99" i="44" s="1"/>
  <c r="L99" i="44"/>
  <c r="AA98" i="44"/>
  <c r="M98" i="44"/>
  <c r="Z98" i="44" s="1"/>
  <c r="L98" i="44"/>
  <c r="AA97" i="44"/>
  <c r="M97" i="44"/>
  <c r="Z97" i="44" s="1"/>
  <c r="L97" i="44"/>
  <c r="AA96" i="44"/>
  <c r="M96" i="44"/>
  <c r="Z96" i="44" s="1"/>
  <c r="L96" i="44"/>
  <c r="AA95" i="44"/>
  <c r="M95" i="44"/>
  <c r="Z95" i="44" s="1"/>
  <c r="L95" i="44"/>
  <c r="AA94" i="44"/>
  <c r="M94" i="44"/>
  <c r="Z94" i="44" s="1"/>
  <c r="L94" i="44"/>
  <c r="AA93" i="44"/>
  <c r="M93" i="44"/>
  <c r="Z93" i="44" s="1"/>
  <c r="L93" i="44"/>
  <c r="AA92" i="44"/>
  <c r="M92" i="44"/>
  <c r="Z92" i="44" s="1"/>
  <c r="L92" i="44"/>
  <c r="AA91" i="44"/>
  <c r="M91" i="44"/>
  <c r="Y91" i="44" s="1"/>
  <c r="L91" i="44"/>
  <c r="AA90" i="44"/>
  <c r="M90" i="44"/>
  <c r="Z90" i="44" s="1"/>
  <c r="L90" i="44"/>
  <c r="AA89" i="44"/>
  <c r="M89" i="44"/>
  <c r="Z89" i="44" s="1"/>
  <c r="L89" i="44"/>
  <c r="AA88" i="44"/>
  <c r="M88" i="44"/>
  <c r="Z88" i="44" s="1"/>
  <c r="L88" i="44"/>
  <c r="AA87" i="44"/>
  <c r="M87" i="44"/>
  <c r="Z87" i="44" s="1"/>
  <c r="L87" i="44"/>
  <c r="AA86" i="44"/>
  <c r="M86" i="44"/>
  <c r="Z86" i="44" s="1"/>
  <c r="L86" i="44"/>
  <c r="AA85" i="44"/>
  <c r="M85" i="44"/>
  <c r="Z85" i="44" s="1"/>
  <c r="L85" i="44"/>
  <c r="AA84" i="44"/>
  <c r="M84" i="44"/>
  <c r="Z84" i="44" s="1"/>
  <c r="L84" i="44"/>
  <c r="AA83" i="44"/>
  <c r="M83" i="44"/>
  <c r="Y83" i="44" s="1"/>
  <c r="L83" i="44"/>
  <c r="AA82" i="44"/>
  <c r="M82" i="44"/>
  <c r="Z82" i="44" s="1"/>
  <c r="L82" i="44"/>
  <c r="AA81" i="44"/>
  <c r="M81" i="44"/>
  <c r="Z81" i="44" s="1"/>
  <c r="L81" i="44"/>
  <c r="AA80" i="44"/>
  <c r="M80" i="44"/>
  <c r="Z80" i="44" s="1"/>
  <c r="L80" i="44"/>
  <c r="AA79" i="44"/>
  <c r="M79" i="44"/>
  <c r="Z79" i="44" s="1"/>
  <c r="L79" i="44"/>
  <c r="AA78" i="44"/>
  <c r="M78" i="44"/>
  <c r="Z78" i="44" s="1"/>
  <c r="L78" i="44"/>
  <c r="AA77" i="44"/>
  <c r="M77" i="44"/>
  <c r="Z77" i="44" s="1"/>
  <c r="L77" i="44"/>
  <c r="AA76" i="44"/>
  <c r="M76" i="44"/>
  <c r="Z76" i="44" s="1"/>
  <c r="L76" i="44"/>
  <c r="AA75" i="44"/>
  <c r="M75" i="44"/>
  <c r="Y75" i="44" s="1"/>
  <c r="L75" i="44"/>
  <c r="AA74" i="44"/>
  <c r="M74" i="44"/>
  <c r="Z74" i="44" s="1"/>
  <c r="L74" i="44"/>
  <c r="AA73" i="44"/>
  <c r="M73" i="44"/>
  <c r="Z73" i="44" s="1"/>
  <c r="L73" i="44"/>
  <c r="AA72" i="44"/>
  <c r="M72" i="44"/>
  <c r="Z72" i="44" s="1"/>
  <c r="L72" i="44"/>
  <c r="AA71" i="44"/>
  <c r="M71" i="44"/>
  <c r="Z71" i="44" s="1"/>
  <c r="L71" i="44"/>
  <c r="AA70" i="44"/>
  <c r="M70" i="44"/>
  <c r="Z70" i="44" s="1"/>
  <c r="L70" i="44"/>
  <c r="AA69" i="44"/>
  <c r="M69" i="44"/>
  <c r="Z69" i="44" s="1"/>
  <c r="L69" i="44"/>
  <c r="AA68" i="44"/>
  <c r="M68" i="44"/>
  <c r="Z68" i="44" s="1"/>
  <c r="L68" i="44"/>
  <c r="AA67" i="44"/>
  <c r="M67" i="44"/>
  <c r="Y67" i="44" s="1"/>
  <c r="L67" i="44"/>
  <c r="AA66" i="44"/>
  <c r="M66" i="44"/>
  <c r="Z66" i="44" s="1"/>
  <c r="L66" i="44"/>
  <c r="AA65" i="44"/>
  <c r="M65" i="44"/>
  <c r="Z65" i="44" s="1"/>
  <c r="L65" i="44"/>
  <c r="AA64" i="44"/>
  <c r="M64" i="44"/>
  <c r="Z64" i="44" s="1"/>
  <c r="L64" i="44"/>
  <c r="AA63" i="44"/>
  <c r="M63" i="44"/>
  <c r="Z63" i="44" s="1"/>
  <c r="L63" i="44"/>
  <c r="AA62" i="44"/>
  <c r="M62" i="44"/>
  <c r="Z62" i="44" s="1"/>
  <c r="L62" i="44"/>
  <c r="AA61" i="44"/>
  <c r="M61" i="44"/>
  <c r="Z61" i="44" s="1"/>
  <c r="L61" i="44"/>
  <c r="AA60" i="44"/>
  <c r="M60" i="44"/>
  <c r="Z60" i="44" s="1"/>
  <c r="L60" i="44"/>
  <c r="AA59" i="44"/>
  <c r="M59" i="44"/>
  <c r="Y59" i="44" s="1"/>
  <c r="L59" i="44"/>
  <c r="AA58" i="44"/>
  <c r="M58" i="44"/>
  <c r="Z58" i="44" s="1"/>
  <c r="L58" i="44"/>
  <c r="AA57" i="44"/>
  <c r="M57" i="44"/>
  <c r="Z57" i="44" s="1"/>
  <c r="L57" i="44"/>
  <c r="AA56" i="44"/>
  <c r="M56" i="44"/>
  <c r="Z56" i="44" s="1"/>
  <c r="L56" i="44"/>
  <c r="AA55" i="44"/>
  <c r="M55" i="44"/>
  <c r="Z55" i="44" s="1"/>
  <c r="L55" i="44"/>
  <c r="AA54" i="44"/>
  <c r="M54" i="44"/>
  <c r="Z54" i="44" s="1"/>
  <c r="L54" i="44"/>
  <c r="AA53" i="44"/>
  <c r="M53" i="44"/>
  <c r="Z53" i="44" s="1"/>
  <c r="L53" i="44"/>
  <c r="AA52" i="44"/>
  <c r="M52" i="44"/>
  <c r="Z52" i="44" s="1"/>
  <c r="L52" i="44"/>
  <c r="AA51" i="44"/>
  <c r="M51" i="44"/>
  <c r="Y51" i="44" s="1"/>
  <c r="L51" i="44"/>
  <c r="AA50" i="44"/>
  <c r="M50" i="44"/>
  <c r="Z50" i="44" s="1"/>
  <c r="L50" i="44"/>
  <c r="AA49" i="44"/>
  <c r="M49" i="44"/>
  <c r="Y49" i="44" s="1"/>
  <c r="L49" i="44"/>
  <c r="AA48" i="44"/>
  <c r="M48" i="44"/>
  <c r="Z48" i="44" s="1"/>
  <c r="L48" i="44"/>
  <c r="AA47" i="44"/>
  <c r="M47" i="44"/>
  <c r="Y47" i="44" s="1"/>
  <c r="L47" i="44"/>
  <c r="AA46" i="44"/>
  <c r="M46" i="44"/>
  <c r="Z46" i="44" s="1"/>
  <c r="L46" i="44"/>
  <c r="AA45" i="44"/>
  <c r="M45" i="44"/>
  <c r="Y45" i="44" s="1"/>
  <c r="L45" i="44"/>
  <c r="AA44" i="44"/>
  <c r="M44" i="44"/>
  <c r="Z44" i="44" s="1"/>
  <c r="L44" i="44"/>
  <c r="AA43" i="44"/>
  <c r="M43" i="44"/>
  <c r="Y43" i="44" s="1"/>
  <c r="L43" i="44"/>
  <c r="AA42" i="44"/>
  <c r="M42" i="44"/>
  <c r="Z42" i="44" s="1"/>
  <c r="L42" i="44"/>
  <c r="AA41" i="44"/>
  <c r="M41" i="44"/>
  <c r="Y41" i="44" s="1"/>
  <c r="L41" i="44"/>
  <c r="AA40" i="44"/>
  <c r="M40" i="44"/>
  <c r="Z40" i="44" s="1"/>
  <c r="L40" i="44"/>
  <c r="AA39" i="44"/>
  <c r="M39" i="44"/>
  <c r="Y39" i="44" s="1"/>
  <c r="L39" i="44"/>
  <c r="AA38" i="44"/>
  <c r="M38" i="44"/>
  <c r="Z38" i="44" s="1"/>
  <c r="L38" i="44"/>
  <c r="AA37" i="44"/>
  <c r="M37" i="44"/>
  <c r="Y37" i="44" s="1"/>
  <c r="L37" i="44"/>
  <c r="AA36" i="44"/>
  <c r="M36" i="44"/>
  <c r="Z36" i="44" s="1"/>
  <c r="L36" i="44"/>
  <c r="AA35" i="44"/>
  <c r="M35" i="44"/>
  <c r="Y35" i="44" s="1"/>
  <c r="L35" i="44"/>
  <c r="AA34" i="44"/>
  <c r="M34" i="44"/>
  <c r="Z34" i="44" s="1"/>
  <c r="L34" i="44"/>
  <c r="AA33" i="44"/>
  <c r="M33" i="44"/>
  <c r="Y33" i="44" s="1"/>
  <c r="L33" i="44"/>
  <c r="AA32" i="44"/>
  <c r="M32" i="44"/>
  <c r="Z32" i="44" s="1"/>
  <c r="L32" i="44"/>
  <c r="AA31" i="44"/>
  <c r="L31" i="44"/>
  <c r="M31" i="44"/>
  <c r="AA30" i="44"/>
  <c r="L30" i="44"/>
  <c r="M30" i="44"/>
  <c r="AA29" i="44"/>
  <c r="M29" i="44"/>
  <c r="Z29" i="44" s="1"/>
  <c r="L29" i="44"/>
  <c r="AA28" i="44"/>
  <c r="M28" i="44"/>
  <c r="Z28" i="44" s="1"/>
  <c r="L28" i="44"/>
  <c r="AA27" i="44"/>
  <c r="L27" i="44"/>
  <c r="M27" i="44"/>
  <c r="AA26" i="44"/>
  <c r="L26" i="44"/>
  <c r="M26" i="44"/>
  <c r="AA25" i="44"/>
  <c r="L25" i="44"/>
  <c r="M25" i="44"/>
  <c r="AA24" i="44"/>
  <c r="L24" i="44"/>
  <c r="M24" i="44"/>
  <c r="AA23" i="44"/>
  <c r="L23" i="44"/>
  <c r="M23" i="44"/>
  <c r="AA22" i="44"/>
  <c r="L22" i="44"/>
  <c r="M22" i="44"/>
  <c r="AA21" i="44"/>
  <c r="L21" i="44"/>
  <c r="M21" i="44"/>
  <c r="AA20" i="44"/>
  <c r="L20" i="44"/>
  <c r="M20" i="44"/>
  <c r="AA19" i="44"/>
  <c r="L19" i="44"/>
  <c r="M19" i="44"/>
  <c r="AA18" i="44"/>
  <c r="L18" i="44"/>
  <c r="M18" i="44"/>
  <c r="AA17" i="44"/>
  <c r="L17" i="44"/>
  <c r="M17" i="44"/>
  <c r="AA16" i="44"/>
  <c r="L16" i="44"/>
  <c r="M16" i="44"/>
  <c r="AA15" i="44"/>
  <c r="L15" i="44"/>
  <c r="M15" i="44"/>
  <c r="AA14" i="44"/>
  <c r="L14" i="44"/>
  <c r="M14" i="44"/>
  <c r="AA13" i="44"/>
  <c r="U13" i="44"/>
  <c r="S15" i="44" s="1"/>
  <c r="L13" i="44"/>
  <c r="M13" i="44"/>
  <c r="AA12" i="44"/>
  <c r="AA11" i="44"/>
  <c r="AA10" i="44"/>
  <c r="Z10" i="44"/>
  <c r="AA9" i="44"/>
  <c r="AA8" i="44"/>
  <c r="Z8" i="44"/>
  <c r="AA7" i="44"/>
  <c r="L7" i="44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57" i="44" s="1"/>
  <c r="B58" i="44" s="1"/>
  <c r="B59" i="44" s="1"/>
  <c r="B60" i="44" s="1"/>
  <c r="B61" i="44" s="1"/>
  <c r="B62" i="44" s="1"/>
  <c r="B63" i="44" s="1"/>
  <c r="B64" i="44" s="1"/>
  <c r="B65" i="44" s="1"/>
  <c r="B66" i="44" s="1"/>
  <c r="B67" i="44" s="1"/>
  <c r="B68" i="44" s="1"/>
  <c r="B69" i="44" s="1"/>
  <c r="B70" i="44" s="1"/>
  <c r="B71" i="44" s="1"/>
  <c r="B72" i="44" s="1"/>
  <c r="B73" i="44" s="1"/>
  <c r="B74" i="44" s="1"/>
  <c r="B75" i="44" s="1"/>
  <c r="B76" i="44" s="1"/>
  <c r="B77" i="44" s="1"/>
  <c r="B78" i="44" s="1"/>
  <c r="B79" i="44" s="1"/>
  <c r="B80" i="44" s="1"/>
  <c r="B81" i="44" s="1"/>
  <c r="B82" i="44" s="1"/>
  <c r="B83" i="44" s="1"/>
  <c r="B84" i="44" s="1"/>
  <c r="B85" i="44" s="1"/>
  <c r="B86" i="44" s="1"/>
  <c r="B87" i="44" s="1"/>
  <c r="B88" i="44" s="1"/>
  <c r="B89" i="44" s="1"/>
  <c r="B90" i="44" s="1"/>
  <c r="B91" i="44" s="1"/>
  <c r="B92" i="44" s="1"/>
  <c r="B93" i="44" s="1"/>
  <c r="B94" i="44" s="1"/>
  <c r="B95" i="44" s="1"/>
  <c r="B96" i="44" s="1"/>
  <c r="B97" i="44" s="1"/>
  <c r="B98" i="44" s="1"/>
  <c r="B99" i="44" s="1"/>
  <c r="B100" i="44" s="1"/>
  <c r="B101" i="44" s="1"/>
  <c r="B102" i="44" s="1"/>
  <c r="B103" i="44" s="1"/>
  <c r="B104" i="44" s="1"/>
  <c r="B105" i="44" s="1"/>
  <c r="B106" i="44" s="1"/>
  <c r="B107" i="44" s="1"/>
  <c r="B108" i="44" s="1"/>
  <c r="B109" i="44" s="1"/>
  <c r="B110" i="44" s="1"/>
  <c r="B111" i="44" s="1"/>
  <c r="B112" i="44" s="1"/>
  <c r="B113" i="44" s="1"/>
  <c r="B114" i="44" s="1"/>
  <c r="B115" i="44" s="1"/>
  <c r="B116" i="44" s="1"/>
  <c r="B117" i="44" s="1"/>
  <c r="B118" i="44" s="1"/>
  <c r="B119" i="44" s="1"/>
  <c r="B120" i="44" s="1"/>
  <c r="B121" i="44" s="1"/>
  <c r="B122" i="44" s="1"/>
  <c r="B123" i="44" s="1"/>
  <c r="B124" i="44" s="1"/>
  <c r="B125" i="44" s="1"/>
  <c r="B126" i="44" s="1"/>
  <c r="B127" i="44" s="1"/>
  <c r="B128" i="44" s="1"/>
  <c r="B129" i="44" s="1"/>
  <c r="B130" i="44" s="1"/>
  <c r="B131" i="44" s="1"/>
  <c r="B132" i="44" s="1"/>
  <c r="B133" i="44" s="1"/>
  <c r="B134" i="44" s="1"/>
  <c r="B135" i="44" s="1"/>
  <c r="B136" i="44" s="1"/>
  <c r="B137" i="44" s="1"/>
  <c r="B138" i="44" s="1"/>
  <c r="B139" i="44" s="1"/>
  <c r="B140" i="44" s="1"/>
  <c r="B141" i="44" s="1"/>
  <c r="B142" i="44" s="1"/>
  <c r="B143" i="44" s="1"/>
  <c r="B144" i="44" s="1"/>
  <c r="B145" i="44" s="1"/>
  <c r="B146" i="44" s="1"/>
  <c r="B147" i="44" s="1"/>
  <c r="B148" i="44" s="1"/>
  <c r="B149" i="44" s="1"/>
  <c r="B150" i="44" s="1"/>
  <c r="B151" i="44" s="1"/>
  <c r="B152" i="44" s="1"/>
  <c r="B153" i="44" s="1"/>
  <c r="B154" i="44" s="1"/>
  <c r="B155" i="44" s="1"/>
  <c r="B156" i="44" s="1"/>
  <c r="B157" i="44" s="1"/>
  <c r="B158" i="44" s="1"/>
  <c r="B159" i="44" s="1"/>
  <c r="B160" i="44" s="1"/>
  <c r="B161" i="44" s="1"/>
  <c r="B162" i="44" s="1"/>
  <c r="B163" i="44" s="1"/>
  <c r="B164" i="44" s="1"/>
  <c r="B165" i="44" s="1"/>
  <c r="B166" i="44" s="1"/>
  <c r="B167" i="44" s="1"/>
  <c r="B168" i="44" s="1"/>
  <c r="B169" i="44" s="1"/>
  <c r="B170" i="44" s="1"/>
  <c r="B171" i="44" s="1"/>
  <c r="B172" i="44" s="1"/>
  <c r="B173" i="44" s="1"/>
  <c r="B174" i="44" s="1"/>
  <c r="B175" i="44" s="1"/>
  <c r="B176" i="44" s="1"/>
  <c r="B177" i="44" s="1"/>
  <c r="B178" i="44" s="1"/>
  <c r="B179" i="44" s="1"/>
  <c r="B180" i="44" s="1"/>
  <c r="B181" i="44" s="1"/>
  <c r="B182" i="44" s="1"/>
  <c r="B183" i="44" s="1"/>
  <c r="B184" i="44" s="1"/>
  <c r="B185" i="44" s="1"/>
  <c r="B186" i="44" s="1"/>
  <c r="B187" i="44" s="1"/>
  <c r="B188" i="44" s="1"/>
  <c r="B189" i="44" s="1"/>
  <c r="B190" i="44" s="1"/>
  <c r="B191" i="44" s="1"/>
  <c r="AA6" i="44"/>
  <c r="L6" i="44"/>
  <c r="M6" i="44"/>
  <c r="Z39" i="44" l="1"/>
  <c r="Z112" i="44"/>
  <c r="Z144" i="44"/>
  <c r="Z120" i="44"/>
  <c r="Z152" i="44"/>
  <c r="Z41" i="44"/>
  <c r="Z47" i="44"/>
  <c r="Z110" i="44"/>
  <c r="Z118" i="44"/>
  <c r="Z126" i="44"/>
  <c r="Z134" i="44"/>
  <c r="Z142" i="44"/>
  <c r="Z150" i="44"/>
  <c r="Z158" i="44"/>
  <c r="Z51" i="44"/>
  <c r="Y52" i="44"/>
  <c r="Y53" i="44"/>
  <c r="Z59" i="44"/>
  <c r="Y60" i="44"/>
  <c r="Y61" i="44"/>
  <c r="Z67" i="44"/>
  <c r="Y68" i="44"/>
  <c r="Y69" i="44"/>
  <c r="Z75" i="44"/>
  <c r="Y76" i="44"/>
  <c r="Y77" i="44"/>
  <c r="Z83" i="44"/>
  <c r="Y84" i="44"/>
  <c r="Y85" i="44"/>
  <c r="Z91" i="44"/>
  <c r="Y92" i="44"/>
  <c r="Y93" i="44"/>
  <c r="Z99" i="44"/>
  <c r="Y100" i="44"/>
  <c r="Y101" i="44"/>
  <c r="Z107" i="44"/>
  <c r="Y108" i="44"/>
  <c r="Z116" i="44"/>
  <c r="Z124" i="44"/>
  <c r="Z132" i="44"/>
  <c r="Z140" i="44"/>
  <c r="Z148" i="44"/>
  <c r="Z156" i="44"/>
  <c r="Z164" i="44"/>
  <c r="Y165" i="44"/>
  <c r="Y166" i="44"/>
  <c r="Z172" i="44"/>
  <c r="Y173" i="44"/>
  <c r="Y174" i="44"/>
  <c r="Z180" i="44"/>
  <c r="Y181" i="44"/>
  <c r="Y182" i="44"/>
  <c r="Z188" i="44"/>
  <c r="Y189" i="44"/>
  <c r="Y190" i="44"/>
  <c r="Z49" i="44"/>
  <c r="Z114" i="44"/>
  <c r="Z122" i="44"/>
  <c r="Z130" i="44"/>
  <c r="Z138" i="44"/>
  <c r="Z146" i="44"/>
  <c r="Z154" i="44"/>
  <c r="Z162" i="44"/>
  <c r="Z45" i="44"/>
  <c r="Z43" i="44"/>
  <c r="Z35" i="44"/>
  <c r="Z33" i="44"/>
  <c r="Z37" i="44"/>
  <c r="Y54" i="44"/>
  <c r="Y55" i="44"/>
  <c r="Y63" i="44"/>
  <c r="Y78" i="44"/>
  <c r="Y79" i="44"/>
  <c r="Y86" i="44"/>
  <c r="Y87" i="44"/>
  <c r="Y94" i="44"/>
  <c r="Y95" i="44"/>
  <c r="Y102" i="44"/>
  <c r="Y103" i="44"/>
  <c r="Y167" i="44"/>
  <c r="Y168" i="44"/>
  <c r="Y175" i="44"/>
  <c r="Y176" i="44"/>
  <c r="Y183" i="44"/>
  <c r="Y184" i="44"/>
  <c r="Y56" i="44"/>
  <c r="Y57" i="44"/>
  <c r="Y72" i="44"/>
  <c r="Y89" i="44"/>
  <c r="Y96" i="44"/>
  <c r="Y97" i="44"/>
  <c r="Y104" i="44"/>
  <c r="Y105" i="44"/>
  <c r="Y169" i="44"/>
  <c r="Y170" i="44"/>
  <c r="Y177" i="44"/>
  <c r="Y178" i="44"/>
  <c r="Y185" i="44"/>
  <c r="Y186" i="44"/>
  <c r="Y62" i="44"/>
  <c r="Y70" i="44"/>
  <c r="Y71" i="44"/>
  <c r="Y64" i="44"/>
  <c r="Y65" i="44"/>
  <c r="Y73" i="44"/>
  <c r="Y80" i="44"/>
  <c r="Y81" i="44"/>
  <c r="Y88" i="44"/>
  <c r="Y58" i="44"/>
  <c r="Y66" i="44"/>
  <c r="Y74" i="44"/>
  <c r="Y82" i="44"/>
  <c r="Y90" i="44"/>
  <c r="Y98" i="44"/>
  <c r="Y106" i="44"/>
  <c r="Y171" i="44"/>
  <c r="Y179" i="44"/>
  <c r="Y187" i="44"/>
  <c r="Y29" i="44"/>
  <c r="Z13" i="44"/>
  <c r="Y13" i="44"/>
  <c r="Z18" i="44"/>
  <c r="Y18" i="44"/>
  <c r="Z19" i="44"/>
  <c r="Y19" i="44"/>
  <c r="Z20" i="44"/>
  <c r="Y20" i="44"/>
  <c r="Z21" i="44"/>
  <c r="Y21" i="44"/>
  <c r="Z22" i="44"/>
  <c r="Y22" i="44"/>
  <c r="Z23" i="44"/>
  <c r="Y23" i="44"/>
  <c r="Z24" i="44"/>
  <c r="Y24" i="44"/>
  <c r="Z25" i="44"/>
  <c r="Y25" i="44"/>
  <c r="Z26" i="44"/>
  <c r="Y26" i="44"/>
  <c r="Z27" i="44"/>
  <c r="Y27" i="44"/>
  <c r="Y12" i="44"/>
  <c r="Z12" i="44"/>
  <c r="Z14" i="44"/>
  <c r="Y14" i="44"/>
  <c r="Y15" i="44"/>
  <c r="Z15" i="44"/>
  <c r="Z16" i="44"/>
  <c r="Y16" i="44"/>
  <c r="Z30" i="44"/>
  <c r="Y30" i="44"/>
  <c r="Y31" i="44"/>
  <c r="Z31" i="44"/>
  <c r="Z17" i="44"/>
  <c r="Y17" i="44"/>
  <c r="M192" i="44"/>
  <c r="Y7" i="44"/>
  <c r="Y8" i="44"/>
  <c r="Y10" i="44"/>
  <c r="Y11" i="44"/>
  <c r="Z6" i="44"/>
  <c r="Z9" i="44"/>
  <c r="Y28" i="44"/>
  <c r="Y32" i="44"/>
  <c r="Y34" i="44"/>
  <c r="Y36" i="44"/>
  <c r="Y38" i="44"/>
  <c r="Y40" i="44"/>
  <c r="Y42" i="44"/>
  <c r="Y44" i="44"/>
  <c r="Y46" i="44"/>
  <c r="Y48" i="44"/>
  <c r="Y50" i="44"/>
  <c r="Z109" i="44"/>
  <c r="Y109" i="44"/>
  <c r="Z111" i="44"/>
  <c r="Y111" i="44"/>
  <c r="Z113" i="44"/>
  <c r="Y113" i="44"/>
  <c r="Z115" i="44"/>
  <c r="Y115" i="44"/>
  <c r="Z117" i="44"/>
  <c r="Y117" i="44"/>
  <c r="Z119" i="44"/>
  <c r="Y119" i="44"/>
  <c r="Z123" i="44"/>
  <c r="Y123" i="44"/>
  <c r="Z127" i="44"/>
  <c r="Y127" i="44"/>
  <c r="Z131" i="44"/>
  <c r="Y131" i="44"/>
  <c r="Z135" i="44"/>
  <c r="Y135" i="44"/>
  <c r="Z139" i="44"/>
  <c r="Y139" i="44"/>
  <c r="Z143" i="44"/>
  <c r="Y143" i="44"/>
  <c r="Z147" i="44"/>
  <c r="Y147" i="44"/>
  <c r="Z151" i="44"/>
  <c r="Y151" i="44"/>
  <c r="Z155" i="44"/>
  <c r="Y155" i="44"/>
  <c r="Z159" i="44"/>
  <c r="Y159" i="44"/>
  <c r="Z163" i="44"/>
  <c r="Y163" i="44"/>
  <c r="Y6" i="44"/>
  <c r="AA192" i="44"/>
  <c r="Y121" i="44"/>
  <c r="Y125" i="44"/>
  <c r="Y129" i="44"/>
  <c r="Y133" i="44"/>
  <c r="Y137" i="44"/>
  <c r="Y141" i="44"/>
  <c r="Y145" i="44"/>
  <c r="Y149" i="44"/>
  <c r="Y153" i="44"/>
  <c r="Y157" i="44"/>
  <c r="Y161" i="44"/>
  <c r="Y191" i="44"/>
  <c r="J30" i="43"/>
  <c r="J27" i="43"/>
  <c r="J26" i="43"/>
  <c r="J25" i="43"/>
  <c r="J24" i="43"/>
  <c r="M24" i="43" s="1"/>
  <c r="J23" i="43"/>
  <c r="J22" i="43"/>
  <c r="J21" i="43"/>
  <c r="J20" i="43"/>
  <c r="M20" i="43" s="1"/>
  <c r="J19" i="43"/>
  <c r="J18" i="43"/>
  <c r="J17" i="43"/>
  <c r="J15" i="43"/>
  <c r="J14" i="43"/>
  <c r="J13" i="43"/>
  <c r="J11" i="43"/>
  <c r="K31" i="43"/>
  <c r="K30" i="43"/>
  <c r="K29" i="43"/>
  <c r="K28" i="43"/>
  <c r="K27" i="43"/>
  <c r="K26" i="43"/>
  <c r="M26" i="43" s="1"/>
  <c r="K25" i="43"/>
  <c r="K24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J7" i="43"/>
  <c r="K7" i="43"/>
  <c r="J8" i="43"/>
  <c r="K8" i="43"/>
  <c r="J9" i="43"/>
  <c r="M9" i="43" s="1"/>
  <c r="Z9" i="43" s="1"/>
  <c r="K9" i="43"/>
  <c r="J10" i="43"/>
  <c r="K10" i="43"/>
  <c r="K6" i="43"/>
  <c r="J6" i="43"/>
  <c r="AA191" i="43"/>
  <c r="M191" i="43"/>
  <c r="L191" i="43"/>
  <c r="AA190" i="43"/>
  <c r="M190" i="43"/>
  <c r="Z190" i="43" s="1"/>
  <c r="L190" i="43"/>
  <c r="AA189" i="43"/>
  <c r="M189" i="43"/>
  <c r="L189" i="43"/>
  <c r="AA188" i="43"/>
  <c r="M188" i="43"/>
  <c r="Z188" i="43" s="1"/>
  <c r="L188" i="43"/>
  <c r="AA187" i="43"/>
  <c r="M187" i="43"/>
  <c r="L187" i="43"/>
  <c r="AA186" i="43"/>
  <c r="M186" i="43"/>
  <c r="Z186" i="43" s="1"/>
  <c r="L186" i="43"/>
  <c r="AA185" i="43"/>
  <c r="M185" i="43"/>
  <c r="L185" i="43"/>
  <c r="AA184" i="43"/>
  <c r="M184" i="43"/>
  <c r="Z184" i="43" s="1"/>
  <c r="L184" i="43"/>
  <c r="AA183" i="43"/>
  <c r="M183" i="43"/>
  <c r="L183" i="43"/>
  <c r="AA182" i="43"/>
  <c r="M182" i="43"/>
  <c r="Z182" i="43" s="1"/>
  <c r="L182" i="43"/>
  <c r="AA181" i="43"/>
  <c r="M181" i="43"/>
  <c r="L181" i="43"/>
  <c r="AA180" i="43"/>
  <c r="M180" i="43"/>
  <c r="Z180" i="43" s="1"/>
  <c r="L180" i="43"/>
  <c r="AA179" i="43"/>
  <c r="M179" i="43"/>
  <c r="L179" i="43"/>
  <c r="AA178" i="43"/>
  <c r="M178" i="43"/>
  <c r="Z178" i="43" s="1"/>
  <c r="L178" i="43"/>
  <c r="AA177" i="43"/>
  <c r="M177" i="43"/>
  <c r="L177" i="43"/>
  <c r="AA176" i="43"/>
  <c r="M176" i="43"/>
  <c r="Z176" i="43" s="1"/>
  <c r="L176" i="43"/>
  <c r="AA175" i="43"/>
  <c r="M175" i="43"/>
  <c r="L175" i="43"/>
  <c r="AA174" i="43"/>
  <c r="M174" i="43"/>
  <c r="Z174" i="43" s="1"/>
  <c r="L174" i="43"/>
  <c r="AA173" i="43"/>
  <c r="M173" i="43"/>
  <c r="L173" i="43"/>
  <c r="AA172" i="43"/>
  <c r="M172" i="43"/>
  <c r="Z172" i="43" s="1"/>
  <c r="L172" i="43"/>
  <c r="AA171" i="43"/>
  <c r="M171" i="43"/>
  <c r="Z171" i="43" s="1"/>
  <c r="L171" i="43"/>
  <c r="AA170" i="43"/>
  <c r="M170" i="43"/>
  <c r="Z170" i="43" s="1"/>
  <c r="L170" i="43"/>
  <c r="AA169" i="43"/>
  <c r="M169" i="43"/>
  <c r="L169" i="43"/>
  <c r="AA168" i="43"/>
  <c r="M168" i="43"/>
  <c r="Z168" i="43" s="1"/>
  <c r="L168" i="43"/>
  <c r="AA167" i="43"/>
  <c r="M167" i="43"/>
  <c r="Z167" i="43" s="1"/>
  <c r="L167" i="43"/>
  <c r="AA166" i="43"/>
  <c r="M166" i="43"/>
  <c r="Z166" i="43" s="1"/>
  <c r="L166" i="43"/>
  <c r="AA165" i="43"/>
  <c r="M165" i="43"/>
  <c r="L165" i="43"/>
  <c r="AA164" i="43"/>
  <c r="M164" i="43"/>
  <c r="Z164" i="43" s="1"/>
  <c r="L164" i="43"/>
  <c r="AA163" i="43"/>
  <c r="M163" i="43"/>
  <c r="Z163" i="43" s="1"/>
  <c r="L163" i="43"/>
  <c r="AA162" i="43"/>
  <c r="M162" i="43"/>
  <c r="Z162" i="43" s="1"/>
  <c r="L162" i="43"/>
  <c r="AA161" i="43"/>
  <c r="M161" i="43"/>
  <c r="L161" i="43"/>
  <c r="AA160" i="43"/>
  <c r="M160" i="43"/>
  <c r="Z160" i="43" s="1"/>
  <c r="L160" i="43"/>
  <c r="AA159" i="43"/>
  <c r="M159" i="43"/>
  <c r="Z159" i="43" s="1"/>
  <c r="L159" i="43"/>
  <c r="AA158" i="43"/>
  <c r="M158" i="43"/>
  <c r="Z158" i="43" s="1"/>
  <c r="L158" i="43"/>
  <c r="AA157" i="43"/>
  <c r="M157" i="43"/>
  <c r="L157" i="43"/>
  <c r="AA156" i="43"/>
  <c r="M156" i="43"/>
  <c r="Z156" i="43" s="1"/>
  <c r="L156" i="43"/>
  <c r="AA155" i="43"/>
  <c r="M155" i="43"/>
  <c r="Z155" i="43" s="1"/>
  <c r="L155" i="43"/>
  <c r="AA154" i="43"/>
  <c r="M154" i="43"/>
  <c r="Z154" i="43" s="1"/>
  <c r="L154" i="43"/>
  <c r="AA153" i="43"/>
  <c r="M153" i="43"/>
  <c r="L153" i="43"/>
  <c r="AA152" i="43"/>
  <c r="M152" i="43"/>
  <c r="Z152" i="43" s="1"/>
  <c r="L152" i="43"/>
  <c r="AA151" i="43"/>
  <c r="M151" i="43"/>
  <c r="Z151" i="43" s="1"/>
  <c r="L151" i="43"/>
  <c r="AA150" i="43"/>
  <c r="M150" i="43"/>
  <c r="Z150" i="43" s="1"/>
  <c r="L150" i="43"/>
  <c r="AA149" i="43"/>
  <c r="M149" i="43"/>
  <c r="L149" i="43"/>
  <c r="AA148" i="43"/>
  <c r="M148" i="43"/>
  <c r="Z148" i="43" s="1"/>
  <c r="L148" i="43"/>
  <c r="AA147" i="43"/>
  <c r="M147" i="43"/>
  <c r="Z147" i="43" s="1"/>
  <c r="L147" i="43"/>
  <c r="AA146" i="43"/>
  <c r="M146" i="43"/>
  <c r="Z146" i="43" s="1"/>
  <c r="L146" i="43"/>
  <c r="AA145" i="43"/>
  <c r="M145" i="43"/>
  <c r="L145" i="43"/>
  <c r="AA144" i="43"/>
  <c r="M144" i="43"/>
  <c r="Z144" i="43" s="1"/>
  <c r="L144" i="43"/>
  <c r="AA143" i="43"/>
  <c r="M143" i="43"/>
  <c r="Z143" i="43" s="1"/>
  <c r="L143" i="43"/>
  <c r="AA142" i="43"/>
  <c r="M142" i="43"/>
  <c r="Z142" i="43" s="1"/>
  <c r="L142" i="43"/>
  <c r="AA141" i="43"/>
  <c r="M141" i="43"/>
  <c r="L141" i="43"/>
  <c r="AA140" i="43"/>
  <c r="M140" i="43"/>
  <c r="Z140" i="43" s="1"/>
  <c r="L140" i="43"/>
  <c r="AA139" i="43"/>
  <c r="M139" i="43"/>
  <c r="Z139" i="43" s="1"/>
  <c r="L139" i="43"/>
  <c r="AA138" i="43"/>
  <c r="M138" i="43"/>
  <c r="Z138" i="43" s="1"/>
  <c r="L138" i="43"/>
  <c r="AA137" i="43"/>
  <c r="M137" i="43"/>
  <c r="L137" i="43"/>
  <c r="AA136" i="43"/>
  <c r="M136" i="43"/>
  <c r="Z136" i="43" s="1"/>
  <c r="L136" i="43"/>
  <c r="AA135" i="43"/>
  <c r="M135" i="43"/>
  <c r="Z135" i="43" s="1"/>
  <c r="L135" i="43"/>
  <c r="AA134" i="43"/>
  <c r="M134" i="43"/>
  <c r="Z134" i="43" s="1"/>
  <c r="L134" i="43"/>
  <c r="AA133" i="43"/>
  <c r="M133" i="43"/>
  <c r="L133" i="43"/>
  <c r="AA132" i="43"/>
  <c r="M132" i="43"/>
  <c r="Z132" i="43" s="1"/>
  <c r="L132" i="43"/>
  <c r="AA131" i="43"/>
  <c r="M131" i="43"/>
  <c r="Z131" i="43" s="1"/>
  <c r="L131" i="43"/>
  <c r="AA130" i="43"/>
  <c r="M130" i="43"/>
  <c r="Z130" i="43" s="1"/>
  <c r="L130" i="43"/>
  <c r="AA129" i="43"/>
  <c r="M129" i="43"/>
  <c r="L129" i="43"/>
  <c r="AA128" i="43"/>
  <c r="M128" i="43"/>
  <c r="Z128" i="43" s="1"/>
  <c r="L128" i="43"/>
  <c r="AA127" i="43"/>
  <c r="M127" i="43"/>
  <c r="Z127" i="43" s="1"/>
  <c r="L127" i="43"/>
  <c r="AA126" i="43"/>
  <c r="M126" i="43"/>
  <c r="Z126" i="43" s="1"/>
  <c r="L126" i="43"/>
  <c r="AA125" i="43"/>
  <c r="M125" i="43"/>
  <c r="L125" i="43"/>
  <c r="AA124" i="43"/>
  <c r="M124" i="43"/>
  <c r="Z124" i="43" s="1"/>
  <c r="L124" i="43"/>
  <c r="AA123" i="43"/>
  <c r="M123" i="43"/>
  <c r="Z123" i="43" s="1"/>
  <c r="L123" i="43"/>
  <c r="AA122" i="43"/>
  <c r="M122" i="43"/>
  <c r="Z122" i="43" s="1"/>
  <c r="L122" i="43"/>
  <c r="AA121" i="43"/>
  <c r="M121" i="43"/>
  <c r="L121" i="43"/>
  <c r="AA120" i="43"/>
  <c r="M120" i="43"/>
  <c r="Z120" i="43" s="1"/>
  <c r="L120" i="43"/>
  <c r="AA119" i="43"/>
  <c r="M119" i="43"/>
  <c r="Z119" i="43" s="1"/>
  <c r="L119" i="43"/>
  <c r="AA118" i="43"/>
  <c r="M118" i="43"/>
  <c r="Z118" i="43" s="1"/>
  <c r="L118" i="43"/>
  <c r="AA117" i="43"/>
  <c r="M117" i="43"/>
  <c r="L117" i="43"/>
  <c r="AA116" i="43"/>
  <c r="M116" i="43"/>
  <c r="Z116" i="43" s="1"/>
  <c r="L116" i="43"/>
  <c r="AA115" i="43"/>
  <c r="M115" i="43"/>
  <c r="Z115" i="43" s="1"/>
  <c r="L115" i="43"/>
  <c r="AA114" i="43"/>
  <c r="M114" i="43"/>
  <c r="Z114" i="43" s="1"/>
  <c r="L114" i="43"/>
  <c r="AA113" i="43"/>
  <c r="M113" i="43"/>
  <c r="L113" i="43"/>
  <c r="AA112" i="43"/>
  <c r="M112" i="43"/>
  <c r="Z112" i="43" s="1"/>
  <c r="L112" i="43"/>
  <c r="AA111" i="43"/>
  <c r="M111" i="43"/>
  <c r="Z111" i="43" s="1"/>
  <c r="L111" i="43"/>
  <c r="AA110" i="43"/>
  <c r="M110" i="43"/>
  <c r="Z110" i="43" s="1"/>
  <c r="L110" i="43"/>
  <c r="AA109" i="43"/>
  <c r="M109" i="43"/>
  <c r="L109" i="43"/>
  <c r="AA108" i="43"/>
  <c r="M108" i="43"/>
  <c r="Z108" i="43" s="1"/>
  <c r="L108" i="43"/>
  <c r="AA107" i="43"/>
  <c r="M107" i="43"/>
  <c r="Z107" i="43" s="1"/>
  <c r="L107" i="43"/>
  <c r="AA106" i="43"/>
  <c r="M106" i="43"/>
  <c r="Z106" i="43" s="1"/>
  <c r="L106" i="43"/>
  <c r="AA105" i="43"/>
  <c r="Y105" i="43"/>
  <c r="M105" i="43"/>
  <c r="Z105" i="43" s="1"/>
  <c r="L105" i="43"/>
  <c r="AA104" i="43"/>
  <c r="Y104" i="43"/>
  <c r="M104" i="43"/>
  <c r="Z104" i="43" s="1"/>
  <c r="L104" i="43"/>
  <c r="AA103" i="43"/>
  <c r="Z103" i="43"/>
  <c r="Y103" i="43"/>
  <c r="M103" i="43"/>
  <c r="L103" i="43"/>
  <c r="AA102" i="43"/>
  <c r="Y102" i="43"/>
  <c r="M102" i="43"/>
  <c r="Z102" i="43" s="1"/>
  <c r="L102" i="43"/>
  <c r="AA101" i="43"/>
  <c r="Z101" i="43"/>
  <c r="M101" i="43"/>
  <c r="Y101" i="43" s="1"/>
  <c r="L101" i="43"/>
  <c r="AA100" i="43"/>
  <c r="M100" i="43"/>
  <c r="Z100" i="43" s="1"/>
  <c r="L100" i="43"/>
  <c r="AA99" i="43"/>
  <c r="M99" i="43"/>
  <c r="Z99" i="43" s="1"/>
  <c r="L99" i="43"/>
  <c r="AA98" i="43"/>
  <c r="M98" i="43"/>
  <c r="Z98" i="43" s="1"/>
  <c r="L98" i="43"/>
  <c r="AA97" i="43"/>
  <c r="Y97" i="43"/>
  <c r="M97" i="43"/>
  <c r="Z97" i="43" s="1"/>
  <c r="L97" i="43"/>
  <c r="AA96" i="43"/>
  <c r="Y96" i="43"/>
  <c r="M96" i="43"/>
  <c r="Z96" i="43" s="1"/>
  <c r="L96" i="43"/>
  <c r="AA95" i="43"/>
  <c r="Z95" i="43"/>
  <c r="Y95" i="43"/>
  <c r="M95" i="43"/>
  <c r="L95" i="43"/>
  <c r="AA94" i="43"/>
  <c r="Y94" i="43"/>
  <c r="M94" i="43"/>
  <c r="Z94" i="43" s="1"/>
  <c r="L94" i="43"/>
  <c r="AA93" i="43"/>
  <c r="Z93" i="43"/>
  <c r="M93" i="43"/>
  <c r="Y93" i="43" s="1"/>
  <c r="L93" i="43"/>
  <c r="AA92" i="43"/>
  <c r="M92" i="43"/>
  <c r="Z92" i="43" s="1"/>
  <c r="L92" i="43"/>
  <c r="AA91" i="43"/>
  <c r="M91" i="43"/>
  <c r="Z91" i="43" s="1"/>
  <c r="L91" i="43"/>
  <c r="AA90" i="43"/>
  <c r="M90" i="43"/>
  <c r="Z90" i="43" s="1"/>
  <c r="L90" i="43"/>
  <c r="AA89" i="43"/>
  <c r="Y89" i="43"/>
  <c r="M89" i="43"/>
  <c r="Z89" i="43" s="1"/>
  <c r="L89" i="43"/>
  <c r="AA88" i="43"/>
  <c r="Y88" i="43"/>
  <c r="M88" i="43"/>
  <c r="Z88" i="43" s="1"/>
  <c r="L88" i="43"/>
  <c r="AA87" i="43"/>
  <c r="Z87" i="43"/>
  <c r="Y87" i="43"/>
  <c r="M87" i="43"/>
  <c r="L87" i="43"/>
  <c r="AA86" i="43"/>
  <c r="Y86" i="43"/>
  <c r="M86" i="43"/>
  <c r="Z86" i="43" s="1"/>
  <c r="L86" i="43"/>
  <c r="AA85" i="43"/>
  <c r="Z85" i="43"/>
  <c r="M85" i="43"/>
  <c r="Y85" i="43" s="1"/>
  <c r="L85" i="43"/>
  <c r="AA84" i="43"/>
  <c r="M84" i="43"/>
  <c r="Z84" i="43" s="1"/>
  <c r="L84" i="43"/>
  <c r="AA83" i="43"/>
  <c r="M83" i="43"/>
  <c r="Z83" i="43" s="1"/>
  <c r="L83" i="43"/>
  <c r="AA82" i="43"/>
  <c r="M82" i="43"/>
  <c r="Z82" i="43" s="1"/>
  <c r="L82" i="43"/>
  <c r="AA81" i="43"/>
  <c r="Y81" i="43"/>
  <c r="M81" i="43"/>
  <c r="Z81" i="43" s="1"/>
  <c r="L81" i="43"/>
  <c r="AA80" i="43"/>
  <c r="Y80" i="43"/>
  <c r="M80" i="43"/>
  <c r="Z80" i="43" s="1"/>
  <c r="L80" i="43"/>
  <c r="AA79" i="43"/>
  <c r="Z79" i="43"/>
  <c r="Y79" i="43"/>
  <c r="M79" i="43"/>
  <c r="L79" i="43"/>
  <c r="AA78" i="43"/>
  <c r="Y78" i="43"/>
  <c r="M78" i="43"/>
  <c r="Z78" i="43" s="1"/>
  <c r="L78" i="43"/>
  <c r="AA77" i="43"/>
  <c r="Z77" i="43"/>
  <c r="M77" i="43"/>
  <c r="Y77" i="43" s="1"/>
  <c r="L77" i="43"/>
  <c r="AA76" i="43"/>
  <c r="M76" i="43"/>
  <c r="Z76" i="43" s="1"/>
  <c r="L76" i="43"/>
  <c r="AA75" i="43"/>
  <c r="M75" i="43"/>
  <c r="Z75" i="43" s="1"/>
  <c r="L75" i="43"/>
  <c r="AA74" i="43"/>
  <c r="M74" i="43"/>
  <c r="Z74" i="43" s="1"/>
  <c r="L74" i="43"/>
  <c r="AA73" i="43"/>
  <c r="Y73" i="43"/>
  <c r="M73" i="43"/>
  <c r="Z73" i="43" s="1"/>
  <c r="L73" i="43"/>
  <c r="AA72" i="43"/>
  <c r="Y72" i="43"/>
  <c r="M72" i="43"/>
  <c r="Z72" i="43" s="1"/>
  <c r="L72" i="43"/>
  <c r="AA71" i="43"/>
  <c r="Z71" i="43"/>
  <c r="Y71" i="43"/>
  <c r="M71" i="43"/>
  <c r="L71" i="43"/>
  <c r="AA70" i="43"/>
  <c r="Y70" i="43"/>
  <c r="M70" i="43"/>
  <c r="Z70" i="43" s="1"/>
  <c r="L70" i="43"/>
  <c r="AA69" i="43"/>
  <c r="Z69" i="43"/>
  <c r="M69" i="43"/>
  <c r="Y69" i="43" s="1"/>
  <c r="L69" i="43"/>
  <c r="AA68" i="43"/>
  <c r="M68" i="43"/>
  <c r="Z68" i="43" s="1"/>
  <c r="L68" i="43"/>
  <c r="AA67" i="43"/>
  <c r="M67" i="43"/>
  <c r="Z67" i="43" s="1"/>
  <c r="L67" i="43"/>
  <c r="AA66" i="43"/>
  <c r="M66" i="43"/>
  <c r="Z66" i="43" s="1"/>
  <c r="L66" i="43"/>
  <c r="AA65" i="43"/>
  <c r="Y65" i="43"/>
  <c r="M65" i="43"/>
  <c r="Z65" i="43" s="1"/>
  <c r="L65" i="43"/>
  <c r="AA64" i="43"/>
  <c r="Y64" i="43"/>
  <c r="M64" i="43"/>
  <c r="Z64" i="43" s="1"/>
  <c r="L64" i="43"/>
  <c r="AA63" i="43"/>
  <c r="Z63" i="43"/>
  <c r="Y63" i="43"/>
  <c r="M63" i="43"/>
  <c r="L63" i="43"/>
  <c r="AA62" i="43"/>
  <c r="Y62" i="43"/>
  <c r="M62" i="43"/>
  <c r="Z62" i="43" s="1"/>
  <c r="L62" i="43"/>
  <c r="AA61" i="43"/>
  <c r="Z61" i="43"/>
  <c r="M61" i="43"/>
  <c r="Y61" i="43" s="1"/>
  <c r="L61" i="43"/>
  <c r="AA60" i="43"/>
  <c r="M60" i="43"/>
  <c r="Z60" i="43" s="1"/>
  <c r="L60" i="43"/>
  <c r="AA59" i="43"/>
  <c r="M59" i="43"/>
  <c r="Z59" i="43" s="1"/>
  <c r="L59" i="43"/>
  <c r="AA58" i="43"/>
  <c r="M58" i="43"/>
  <c r="Z58" i="43" s="1"/>
  <c r="L58" i="43"/>
  <c r="AA57" i="43"/>
  <c r="M57" i="43"/>
  <c r="Z57" i="43" s="1"/>
  <c r="L57" i="43"/>
  <c r="AA56" i="43"/>
  <c r="Y56" i="43"/>
  <c r="M56" i="43"/>
  <c r="Z56" i="43" s="1"/>
  <c r="L56" i="43"/>
  <c r="AA55" i="43"/>
  <c r="Y55" i="43"/>
  <c r="M55" i="43"/>
  <c r="Z55" i="43" s="1"/>
  <c r="L55" i="43"/>
  <c r="AA54" i="43"/>
  <c r="Z54" i="43"/>
  <c r="Y54" i="43"/>
  <c r="M54" i="43"/>
  <c r="L54" i="43"/>
  <c r="AA53" i="43"/>
  <c r="Y53" i="43"/>
  <c r="M53" i="43"/>
  <c r="Z53" i="43" s="1"/>
  <c r="L53" i="43"/>
  <c r="AA52" i="43"/>
  <c r="Z52" i="43"/>
  <c r="M52" i="43"/>
  <c r="Y52" i="43" s="1"/>
  <c r="L52" i="43"/>
  <c r="AA51" i="43"/>
  <c r="M51" i="43"/>
  <c r="Z51" i="43" s="1"/>
  <c r="L51" i="43"/>
  <c r="AA50" i="43"/>
  <c r="M50" i="43"/>
  <c r="Z50" i="43" s="1"/>
  <c r="L50" i="43"/>
  <c r="AA49" i="43"/>
  <c r="M49" i="43"/>
  <c r="Z49" i="43" s="1"/>
  <c r="L49" i="43"/>
  <c r="AA48" i="43"/>
  <c r="Y48" i="43"/>
  <c r="M48" i="43"/>
  <c r="Z48" i="43" s="1"/>
  <c r="L48" i="43"/>
  <c r="AA47" i="43"/>
  <c r="Y47" i="43"/>
  <c r="M47" i="43"/>
  <c r="Z47" i="43" s="1"/>
  <c r="L47" i="43"/>
  <c r="AA46" i="43"/>
  <c r="Z46" i="43"/>
  <c r="Y46" i="43"/>
  <c r="M46" i="43"/>
  <c r="L46" i="43"/>
  <c r="AA45" i="43"/>
  <c r="M45" i="43"/>
  <c r="Z45" i="43" s="1"/>
  <c r="L45" i="43"/>
  <c r="AA44" i="43"/>
  <c r="M44" i="43"/>
  <c r="Z44" i="43" s="1"/>
  <c r="L44" i="43"/>
  <c r="AA43" i="43"/>
  <c r="M43" i="43"/>
  <c r="Z43" i="43" s="1"/>
  <c r="L43" i="43"/>
  <c r="AA42" i="43"/>
  <c r="M42" i="43"/>
  <c r="Z42" i="43" s="1"/>
  <c r="L42" i="43"/>
  <c r="AA41" i="43"/>
  <c r="L41" i="43"/>
  <c r="M41" i="43"/>
  <c r="AA40" i="43"/>
  <c r="L40" i="43"/>
  <c r="M40" i="43"/>
  <c r="AA39" i="43"/>
  <c r="L39" i="43"/>
  <c r="M39" i="43"/>
  <c r="AA38" i="43"/>
  <c r="L38" i="43"/>
  <c r="M38" i="43"/>
  <c r="AA37" i="43"/>
  <c r="L37" i="43"/>
  <c r="M37" i="43"/>
  <c r="AA36" i="43"/>
  <c r="L36" i="43"/>
  <c r="M36" i="43"/>
  <c r="AA35" i="43"/>
  <c r="L35" i="43"/>
  <c r="M35" i="43"/>
  <c r="AA34" i="43"/>
  <c r="L34" i="43"/>
  <c r="M34" i="43"/>
  <c r="AA33" i="43"/>
  <c r="L33" i="43"/>
  <c r="M33" i="43"/>
  <c r="AA32" i="43"/>
  <c r="L32" i="43"/>
  <c r="M32" i="43"/>
  <c r="AA31" i="43"/>
  <c r="L31" i="43"/>
  <c r="M31" i="43"/>
  <c r="AA30" i="43"/>
  <c r="L30" i="43"/>
  <c r="M30" i="43"/>
  <c r="AA29" i="43"/>
  <c r="L29" i="43"/>
  <c r="M29" i="43"/>
  <c r="AA28" i="43"/>
  <c r="L28" i="43"/>
  <c r="M28" i="43"/>
  <c r="AA27" i="43"/>
  <c r="L27" i="43"/>
  <c r="M27" i="43"/>
  <c r="AA26" i="43"/>
  <c r="L26" i="43"/>
  <c r="AA25" i="43"/>
  <c r="L25" i="43"/>
  <c r="M25" i="43"/>
  <c r="AA24" i="43"/>
  <c r="L24" i="43"/>
  <c r="AA23" i="43"/>
  <c r="L23" i="43"/>
  <c r="M23" i="43"/>
  <c r="AA22" i="43"/>
  <c r="L22" i="43"/>
  <c r="M22" i="43"/>
  <c r="AA21" i="43"/>
  <c r="L21" i="43"/>
  <c r="M21" i="43"/>
  <c r="AA20" i="43"/>
  <c r="L20" i="43"/>
  <c r="AA19" i="43"/>
  <c r="L19" i="43"/>
  <c r="M19" i="43"/>
  <c r="AA18" i="43"/>
  <c r="L18" i="43"/>
  <c r="M18" i="43"/>
  <c r="AA17" i="43"/>
  <c r="L17" i="43"/>
  <c r="M17" i="43"/>
  <c r="AA16" i="43"/>
  <c r="L16" i="43"/>
  <c r="M16" i="43"/>
  <c r="AA15" i="43"/>
  <c r="L15" i="43"/>
  <c r="M15" i="43"/>
  <c r="AA14" i="43"/>
  <c r="L14" i="43"/>
  <c r="M14" i="43"/>
  <c r="AA13" i="43"/>
  <c r="Q13" i="43"/>
  <c r="U13" i="43" s="1"/>
  <c r="S15" i="43" s="1"/>
  <c r="L13" i="43"/>
  <c r="AA12" i="43"/>
  <c r="L12" i="43"/>
  <c r="AA11" i="43"/>
  <c r="L11" i="43"/>
  <c r="AA10" i="43"/>
  <c r="L10" i="43"/>
  <c r="AA9" i="43"/>
  <c r="L9" i="43"/>
  <c r="AA8" i="43"/>
  <c r="L8" i="43"/>
  <c r="AA7" i="43"/>
  <c r="L7" i="43"/>
  <c r="B7" i="43"/>
  <c r="B8" i="43" s="1"/>
  <c r="B9" i="43" s="1"/>
  <c r="B10" i="43" s="1"/>
  <c r="B11" i="43" s="1"/>
  <c r="B12" i="43" s="1"/>
  <c r="B13" i="43" s="1"/>
  <c r="B14" i="43" s="1"/>
  <c r="B15" i="43" s="1"/>
  <c r="B16" i="43" s="1"/>
  <c r="B17" i="43" s="1"/>
  <c r="B18" i="43" s="1"/>
  <c r="B19" i="43" s="1"/>
  <c r="B20" i="43" s="1"/>
  <c r="B21" i="43" s="1"/>
  <c r="B22" i="43" s="1"/>
  <c r="B23" i="43" s="1"/>
  <c r="B24" i="43" s="1"/>
  <c r="B25" i="43" s="1"/>
  <c r="B26" i="43" s="1"/>
  <c r="B27" i="43" s="1"/>
  <c r="B28" i="43" s="1"/>
  <c r="B29" i="43" s="1"/>
  <c r="B30" i="43" s="1"/>
  <c r="B31" i="43" s="1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B42" i="43" s="1"/>
  <c r="B43" i="43" s="1"/>
  <c r="B44" i="43" s="1"/>
  <c r="B45" i="43" s="1"/>
  <c r="B46" i="43" s="1"/>
  <c r="B47" i="43" s="1"/>
  <c r="B48" i="43" s="1"/>
  <c r="B49" i="43" s="1"/>
  <c r="B50" i="43" s="1"/>
  <c r="B51" i="43" s="1"/>
  <c r="B52" i="43" s="1"/>
  <c r="B53" i="43" s="1"/>
  <c r="B54" i="43" s="1"/>
  <c r="B55" i="43" s="1"/>
  <c r="B56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69" i="43" s="1"/>
  <c r="B70" i="43" s="1"/>
  <c r="B71" i="43" s="1"/>
  <c r="B72" i="43" s="1"/>
  <c r="B73" i="43" s="1"/>
  <c r="B74" i="43" s="1"/>
  <c r="B75" i="43" s="1"/>
  <c r="B76" i="43" s="1"/>
  <c r="B77" i="43" s="1"/>
  <c r="B78" i="43" s="1"/>
  <c r="B79" i="43" s="1"/>
  <c r="B80" i="43" s="1"/>
  <c r="B81" i="43" s="1"/>
  <c r="B82" i="43" s="1"/>
  <c r="B83" i="43" s="1"/>
  <c r="B84" i="43" s="1"/>
  <c r="B85" i="43" s="1"/>
  <c r="B86" i="43" s="1"/>
  <c r="B87" i="43" s="1"/>
  <c r="B88" i="43" s="1"/>
  <c r="B89" i="43" s="1"/>
  <c r="B90" i="43" s="1"/>
  <c r="B91" i="43" s="1"/>
  <c r="B92" i="43" s="1"/>
  <c r="B93" i="43" s="1"/>
  <c r="B94" i="43" s="1"/>
  <c r="B95" i="43" s="1"/>
  <c r="B96" i="43" s="1"/>
  <c r="B97" i="43" s="1"/>
  <c r="B98" i="43" s="1"/>
  <c r="B99" i="43" s="1"/>
  <c r="B100" i="43" s="1"/>
  <c r="B101" i="43" s="1"/>
  <c r="B102" i="43" s="1"/>
  <c r="B103" i="43" s="1"/>
  <c r="B104" i="43" s="1"/>
  <c r="B105" i="43" s="1"/>
  <c r="B106" i="43" s="1"/>
  <c r="B107" i="43" s="1"/>
  <c r="B108" i="43" s="1"/>
  <c r="B109" i="43" s="1"/>
  <c r="B110" i="43" s="1"/>
  <c r="B111" i="43" s="1"/>
  <c r="B112" i="43" s="1"/>
  <c r="B113" i="43" s="1"/>
  <c r="B114" i="43" s="1"/>
  <c r="B115" i="43" s="1"/>
  <c r="B116" i="43" s="1"/>
  <c r="B117" i="43" s="1"/>
  <c r="B118" i="43" s="1"/>
  <c r="B119" i="43" s="1"/>
  <c r="B120" i="43" s="1"/>
  <c r="B121" i="43" s="1"/>
  <c r="B122" i="43" s="1"/>
  <c r="B123" i="43" s="1"/>
  <c r="B124" i="43" s="1"/>
  <c r="B125" i="43" s="1"/>
  <c r="B126" i="43" s="1"/>
  <c r="B127" i="43" s="1"/>
  <c r="B128" i="43" s="1"/>
  <c r="B129" i="43" s="1"/>
  <c r="B130" i="43" s="1"/>
  <c r="B131" i="43" s="1"/>
  <c r="B132" i="43" s="1"/>
  <c r="B133" i="43" s="1"/>
  <c r="B134" i="43" s="1"/>
  <c r="B135" i="43" s="1"/>
  <c r="B136" i="43" s="1"/>
  <c r="B137" i="43" s="1"/>
  <c r="B138" i="43" s="1"/>
  <c r="B139" i="43" s="1"/>
  <c r="B140" i="43" s="1"/>
  <c r="B141" i="43" s="1"/>
  <c r="B142" i="43" s="1"/>
  <c r="B143" i="43" s="1"/>
  <c r="B144" i="43" s="1"/>
  <c r="B145" i="43" s="1"/>
  <c r="B146" i="43" s="1"/>
  <c r="B147" i="43" s="1"/>
  <c r="B148" i="43" s="1"/>
  <c r="B149" i="43" s="1"/>
  <c r="B150" i="43" s="1"/>
  <c r="B151" i="43" s="1"/>
  <c r="B152" i="43" s="1"/>
  <c r="B153" i="43" s="1"/>
  <c r="B154" i="43" s="1"/>
  <c r="B155" i="43" s="1"/>
  <c r="B156" i="43" s="1"/>
  <c r="B157" i="43" s="1"/>
  <c r="B158" i="43" s="1"/>
  <c r="B159" i="43" s="1"/>
  <c r="B160" i="43" s="1"/>
  <c r="B161" i="43" s="1"/>
  <c r="B162" i="43" s="1"/>
  <c r="B163" i="43" s="1"/>
  <c r="B164" i="43" s="1"/>
  <c r="B165" i="43" s="1"/>
  <c r="B166" i="43" s="1"/>
  <c r="B167" i="43" s="1"/>
  <c r="B168" i="43" s="1"/>
  <c r="B169" i="43" s="1"/>
  <c r="B170" i="43" s="1"/>
  <c r="B171" i="43" s="1"/>
  <c r="B172" i="43" s="1"/>
  <c r="B173" i="43" s="1"/>
  <c r="B174" i="43" s="1"/>
  <c r="B175" i="43" s="1"/>
  <c r="B176" i="43" s="1"/>
  <c r="B177" i="43" s="1"/>
  <c r="B178" i="43" s="1"/>
  <c r="B179" i="43" s="1"/>
  <c r="B180" i="43" s="1"/>
  <c r="B181" i="43" s="1"/>
  <c r="B182" i="43" s="1"/>
  <c r="B183" i="43" s="1"/>
  <c r="B184" i="43" s="1"/>
  <c r="B185" i="43" s="1"/>
  <c r="B186" i="43" s="1"/>
  <c r="B187" i="43" s="1"/>
  <c r="B188" i="43" s="1"/>
  <c r="B189" i="43" s="1"/>
  <c r="B190" i="43" s="1"/>
  <c r="B191" i="43" s="1"/>
  <c r="AA6" i="43"/>
  <c r="L6" i="43"/>
  <c r="Y49" i="43" l="1"/>
  <c r="Y50" i="43"/>
  <c r="Y57" i="43"/>
  <c r="Y58" i="43"/>
  <c r="Y66" i="43"/>
  <c r="Y67" i="43"/>
  <c r="Y74" i="43"/>
  <c r="Y75" i="43"/>
  <c r="Y82" i="43"/>
  <c r="Y83" i="43"/>
  <c r="Y90" i="43"/>
  <c r="Y91" i="43"/>
  <c r="Y98" i="43"/>
  <c r="Y99" i="43"/>
  <c r="Y106" i="43"/>
  <c r="Y107" i="43"/>
  <c r="Y110" i="43"/>
  <c r="Y112" i="43"/>
  <c r="Y114" i="43"/>
  <c r="Y116" i="43"/>
  <c r="Y118" i="43"/>
  <c r="Y120" i="43"/>
  <c r="Y122" i="43"/>
  <c r="Y124" i="43"/>
  <c r="Y126" i="43"/>
  <c r="Y128" i="43"/>
  <c r="Y130" i="43"/>
  <c r="Y132" i="43"/>
  <c r="Y134" i="43"/>
  <c r="Y136" i="43"/>
  <c r="Y138" i="43"/>
  <c r="Y140" i="43"/>
  <c r="Y142" i="43"/>
  <c r="Y144" i="43"/>
  <c r="Y146" i="43"/>
  <c r="Y148" i="43"/>
  <c r="Y150" i="43"/>
  <c r="Y152" i="43"/>
  <c r="Y154" i="43"/>
  <c r="Y156" i="43"/>
  <c r="Y158" i="43"/>
  <c r="Y160" i="43"/>
  <c r="Y162" i="43"/>
  <c r="Y164" i="43"/>
  <c r="Y166" i="43"/>
  <c r="Y168" i="43"/>
  <c r="Y170" i="43"/>
  <c r="Y172" i="43"/>
  <c r="Y174" i="43"/>
  <c r="Y176" i="43"/>
  <c r="Y178" i="43"/>
  <c r="Y180" i="43"/>
  <c r="Y182" i="43"/>
  <c r="Y184" i="43"/>
  <c r="Y186" i="43"/>
  <c r="Y188" i="43"/>
  <c r="Y190" i="43"/>
  <c r="Y43" i="43"/>
  <c r="Y51" i="43"/>
  <c r="Y59" i="43"/>
  <c r="Y60" i="43"/>
  <c r="Y68" i="43"/>
  <c r="Y76" i="43"/>
  <c r="Y84" i="43"/>
  <c r="Y92" i="43"/>
  <c r="Y100" i="43"/>
  <c r="Y108" i="43"/>
  <c r="Z192" i="44"/>
  <c r="S13" i="44" s="1"/>
  <c r="Y192" i="44"/>
  <c r="Y44" i="43"/>
  <c r="Y45" i="43"/>
  <c r="M8" i="43"/>
  <c r="Z8" i="43" s="1"/>
  <c r="Y42" i="43"/>
  <c r="M7" i="43"/>
  <c r="Y9" i="43"/>
  <c r="M6" i="43"/>
  <c r="Y6" i="43" s="1"/>
  <c r="M10" i="43"/>
  <c r="Z10" i="43" s="1"/>
  <c r="M11" i="43"/>
  <c r="M12" i="43"/>
  <c r="Z12" i="43" s="1"/>
  <c r="M13" i="43"/>
  <c r="Z16" i="43"/>
  <c r="Y16" i="43"/>
  <c r="Z18" i="43"/>
  <c r="Y18" i="43"/>
  <c r="Z19" i="43"/>
  <c r="Y19" i="43"/>
  <c r="Y21" i="43"/>
  <c r="Z21" i="43"/>
  <c r="Z23" i="43"/>
  <c r="Y23" i="43"/>
  <c r="Z25" i="43"/>
  <c r="Y25" i="43"/>
  <c r="Z27" i="43"/>
  <c r="Y27" i="43"/>
  <c r="Z29" i="43"/>
  <c r="Y29" i="43"/>
  <c r="Y31" i="43"/>
  <c r="Z31" i="43"/>
  <c r="Y33" i="43"/>
  <c r="Z33" i="43"/>
  <c r="Y35" i="43"/>
  <c r="Z35" i="43"/>
  <c r="Y37" i="43"/>
  <c r="Z37" i="43"/>
  <c r="Y39" i="43"/>
  <c r="Z39" i="43"/>
  <c r="Z41" i="43"/>
  <c r="Y41" i="43"/>
  <c r="Y14" i="43"/>
  <c r="Z14" i="43"/>
  <c r="Z15" i="43"/>
  <c r="Y15" i="43"/>
  <c r="Z17" i="43"/>
  <c r="Y17" i="43"/>
  <c r="Z20" i="43"/>
  <c r="Y20" i="43"/>
  <c r="Y22" i="43"/>
  <c r="Z22" i="43"/>
  <c r="Z24" i="43"/>
  <c r="Y24" i="43"/>
  <c r="Z26" i="43"/>
  <c r="Y26" i="43"/>
  <c r="Z28" i="43"/>
  <c r="Y28" i="43"/>
  <c r="Y30" i="43"/>
  <c r="Z30" i="43"/>
  <c r="Y32" i="43"/>
  <c r="Z32" i="43"/>
  <c r="Y34" i="43"/>
  <c r="Z34" i="43"/>
  <c r="Y36" i="43"/>
  <c r="Z36" i="43"/>
  <c r="Y38" i="43"/>
  <c r="Z38" i="43"/>
  <c r="Y40" i="43"/>
  <c r="Z40" i="43"/>
  <c r="Y11" i="43"/>
  <c r="Z11" i="43"/>
  <c r="Z109" i="43"/>
  <c r="Y109" i="43"/>
  <c r="Z113" i="43"/>
  <c r="Y113" i="43"/>
  <c r="Z117" i="43"/>
  <c r="Y117" i="43"/>
  <c r="Z121" i="43"/>
  <c r="Y121" i="43"/>
  <c r="Z125" i="43"/>
  <c r="Y125" i="43"/>
  <c r="Z129" i="43"/>
  <c r="Y129" i="43"/>
  <c r="Z133" i="43"/>
  <c r="Y133" i="43"/>
  <c r="Z137" i="43"/>
  <c r="Y137" i="43"/>
  <c r="Z141" i="43"/>
  <c r="Y141" i="43"/>
  <c r="Z145" i="43"/>
  <c r="Y145" i="43"/>
  <c r="Z149" i="43"/>
  <c r="Y149" i="43"/>
  <c r="Z153" i="43"/>
  <c r="Y153" i="43"/>
  <c r="Z157" i="43"/>
  <c r="Y157" i="43"/>
  <c r="Z161" i="43"/>
  <c r="Y161" i="43"/>
  <c r="Z165" i="43"/>
  <c r="Y165" i="43"/>
  <c r="Z169" i="43"/>
  <c r="Y169" i="43"/>
  <c r="Z173" i="43"/>
  <c r="Y173" i="43"/>
  <c r="Z181" i="43"/>
  <c r="Y181" i="43"/>
  <c r="AA192" i="43"/>
  <c r="Z189" i="43"/>
  <c r="Y189" i="43"/>
  <c r="Z175" i="43"/>
  <c r="Y175" i="43"/>
  <c r="Z183" i="43"/>
  <c r="Y183" i="43"/>
  <c r="Z191" i="43"/>
  <c r="Y191" i="43"/>
  <c r="Z177" i="43"/>
  <c r="Y177" i="43"/>
  <c r="Z185" i="43"/>
  <c r="Y185" i="43"/>
  <c r="Y111" i="43"/>
  <c r="Y115" i="43"/>
  <c r="Y119" i="43"/>
  <c r="Y123" i="43"/>
  <c r="Y127" i="43"/>
  <c r="Y131" i="43"/>
  <c r="Y135" i="43"/>
  <c r="Y139" i="43"/>
  <c r="Y143" i="43"/>
  <c r="Y147" i="43"/>
  <c r="Y151" i="43"/>
  <c r="Y155" i="43"/>
  <c r="Y159" i="43"/>
  <c r="Y163" i="43"/>
  <c r="Y167" i="43"/>
  <c r="Y171" i="43"/>
  <c r="Z179" i="43"/>
  <c r="Y179" i="43"/>
  <c r="Z187" i="43"/>
  <c r="Y187" i="43"/>
  <c r="K41" i="42"/>
  <c r="J39" i="42"/>
  <c r="J40" i="42"/>
  <c r="J41" i="42"/>
  <c r="J23" i="42"/>
  <c r="J24" i="42"/>
  <c r="J25" i="42"/>
  <c r="J26" i="42"/>
  <c r="J27" i="42"/>
  <c r="J28" i="42"/>
  <c r="J29" i="42"/>
  <c r="J30" i="42"/>
  <c r="J31" i="42"/>
  <c r="J32" i="42"/>
  <c r="J33" i="42"/>
  <c r="J34" i="42"/>
  <c r="J35" i="42"/>
  <c r="J36" i="42"/>
  <c r="J37" i="42"/>
  <c r="J38" i="42"/>
  <c r="J21" i="42"/>
  <c r="J22" i="42"/>
  <c r="J20" i="42"/>
  <c r="J19" i="42"/>
  <c r="J18" i="42"/>
  <c r="J17" i="42"/>
  <c r="K40" i="42"/>
  <c r="K39" i="42"/>
  <c r="K38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K22" i="42"/>
  <c r="K21" i="42"/>
  <c r="K20" i="42"/>
  <c r="K19" i="42"/>
  <c r="K18" i="42"/>
  <c r="J7" i="42"/>
  <c r="K7" i="42"/>
  <c r="J8" i="42"/>
  <c r="K8" i="42"/>
  <c r="J9" i="42"/>
  <c r="K9" i="42"/>
  <c r="J10" i="42"/>
  <c r="K10" i="42"/>
  <c r="J11" i="42"/>
  <c r="K11" i="42"/>
  <c r="J12" i="42"/>
  <c r="K12" i="42"/>
  <c r="J13" i="42"/>
  <c r="K13" i="42"/>
  <c r="J14" i="42"/>
  <c r="K14" i="42"/>
  <c r="J15" i="42"/>
  <c r="K15" i="42"/>
  <c r="J16" i="42"/>
  <c r="K16" i="42"/>
  <c r="K17" i="42"/>
  <c r="Y12" i="43" l="1"/>
  <c r="Y8" i="43"/>
  <c r="M192" i="43"/>
  <c r="Z13" i="43"/>
  <c r="Y13" i="43"/>
  <c r="Y10" i="43"/>
  <c r="Z6" i="43"/>
  <c r="Z7" i="43"/>
  <c r="Y7" i="43"/>
  <c r="K6" i="42"/>
  <c r="J6" i="42"/>
  <c r="AA191" i="42"/>
  <c r="M191" i="42"/>
  <c r="Y191" i="42" s="1"/>
  <c r="L191" i="42"/>
  <c r="AA190" i="42"/>
  <c r="M190" i="42"/>
  <c r="Z190" i="42" s="1"/>
  <c r="L190" i="42"/>
  <c r="AA189" i="42"/>
  <c r="M189" i="42"/>
  <c r="Z189" i="42" s="1"/>
  <c r="L189" i="42"/>
  <c r="AA188" i="42"/>
  <c r="M188" i="42"/>
  <c r="Z188" i="42" s="1"/>
  <c r="L188" i="42"/>
  <c r="AA187" i="42"/>
  <c r="M187" i="42"/>
  <c r="Z187" i="42" s="1"/>
  <c r="L187" i="42"/>
  <c r="AA186" i="42"/>
  <c r="M186" i="42"/>
  <c r="Z186" i="42" s="1"/>
  <c r="L186" i="42"/>
  <c r="AA185" i="42"/>
  <c r="M185" i="42"/>
  <c r="Y185" i="42" s="1"/>
  <c r="L185" i="42"/>
  <c r="AA184" i="42"/>
  <c r="M184" i="42"/>
  <c r="Z184" i="42" s="1"/>
  <c r="L184" i="42"/>
  <c r="AA183" i="42"/>
  <c r="M183" i="42"/>
  <c r="Z183" i="42" s="1"/>
  <c r="L183" i="42"/>
  <c r="AA182" i="42"/>
  <c r="M182" i="42"/>
  <c r="Z182" i="42" s="1"/>
  <c r="L182" i="42"/>
  <c r="AA181" i="42"/>
  <c r="M181" i="42"/>
  <c r="Z181" i="42" s="1"/>
  <c r="L181" i="42"/>
  <c r="AA180" i="42"/>
  <c r="M180" i="42"/>
  <c r="Z180" i="42" s="1"/>
  <c r="L180" i="42"/>
  <c r="AA179" i="42"/>
  <c r="Z179" i="42"/>
  <c r="M179" i="42"/>
  <c r="Y179" i="42" s="1"/>
  <c r="L179" i="42"/>
  <c r="AA178" i="42"/>
  <c r="M178" i="42"/>
  <c r="Z178" i="42" s="1"/>
  <c r="L178" i="42"/>
  <c r="AA177" i="42"/>
  <c r="M177" i="42"/>
  <c r="Y177" i="42" s="1"/>
  <c r="L177" i="42"/>
  <c r="AA176" i="42"/>
  <c r="M176" i="42"/>
  <c r="Z176" i="42" s="1"/>
  <c r="L176" i="42"/>
  <c r="AA175" i="42"/>
  <c r="M175" i="42"/>
  <c r="Z175" i="42" s="1"/>
  <c r="L175" i="42"/>
  <c r="AA174" i="42"/>
  <c r="M174" i="42"/>
  <c r="Z174" i="42" s="1"/>
  <c r="L174" i="42"/>
  <c r="AA173" i="42"/>
  <c r="M173" i="42"/>
  <c r="Z173" i="42" s="1"/>
  <c r="L173" i="42"/>
  <c r="AA172" i="42"/>
  <c r="M172" i="42"/>
  <c r="Z172" i="42" s="1"/>
  <c r="L172" i="42"/>
  <c r="AA171" i="42"/>
  <c r="Y171" i="42"/>
  <c r="M171" i="42"/>
  <c r="Z171" i="42" s="1"/>
  <c r="L171" i="42"/>
  <c r="AA170" i="42"/>
  <c r="Y170" i="42"/>
  <c r="M170" i="42"/>
  <c r="Z170" i="42" s="1"/>
  <c r="L170" i="42"/>
  <c r="AA169" i="42"/>
  <c r="Z169" i="42"/>
  <c r="M169" i="42"/>
  <c r="Y169" i="42" s="1"/>
  <c r="L169" i="42"/>
  <c r="AA168" i="42"/>
  <c r="M168" i="42"/>
  <c r="Z168" i="42" s="1"/>
  <c r="L168" i="42"/>
  <c r="AA167" i="42"/>
  <c r="Y167" i="42"/>
  <c r="M167" i="42"/>
  <c r="Z167" i="42" s="1"/>
  <c r="L167" i="42"/>
  <c r="AA166" i="42"/>
  <c r="Y166" i="42"/>
  <c r="M166" i="42"/>
  <c r="Z166" i="42" s="1"/>
  <c r="L166" i="42"/>
  <c r="AA165" i="42"/>
  <c r="M165" i="42"/>
  <c r="Z165" i="42" s="1"/>
  <c r="L165" i="42"/>
  <c r="AA164" i="42"/>
  <c r="M164" i="42"/>
  <c r="Z164" i="42" s="1"/>
  <c r="L164" i="42"/>
  <c r="AA163" i="42"/>
  <c r="Z163" i="42"/>
  <c r="M163" i="42"/>
  <c r="Y163" i="42" s="1"/>
  <c r="L163" i="42"/>
  <c r="AA162" i="42"/>
  <c r="M162" i="42"/>
  <c r="Z162" i="42" s="1"/>
  <c r="L162" i="42"/>
  <c r="AA161" i="42"/>
  <c r="M161" i="42"/>
  <c r="Y161" i="42" s="1"/>
  <c r="L161" i="42"/>
  <c r="AA160" i="42"/>
  <c r="M160" i="42"/>
  <c r="Z160" i="42" s="1"/>
  <c r="L160" i="42"/>
  <c r="AA159" i="42"/>
  <c r="Z159" i="42"/>
  <c r="M159" i="42"/>
  <c r="Y159" i="42" s="1"/>
  <c r="L159" i="42"/>
  <c r="AA158" i="42"/>
  <c r="M158" i="42"/>
  <c r="Z158" i="42" s="1"/>
  <c r="L158" i="42"/>
  <c r="AA157" i="42"/>
  <c r="M157" i="42"/>
  <c r="Z157" i="42" s="1"/>
  <c r="L157" i="42"/>
  <c r="AA156" i="42"/>
  <c r="M156" i="42"/>
  <c r="Z156" i="42" s="1"/>
  <c r="L156" i="42"/>
  <c r="AA155" i="42"/>
  <c r="Z155" i="42"/>
  <c r="Y155" i="42"/>
  <c r="M155" i="42"/>
  <c r="L155" i="42"/>
  <c r="AA154" i="42"/>
  <c r="Y154" i="42"/>
  <c r="M154" i="42"/>
  <c r="Z154" i="42" s="1"/>
  <c r="L154" i="42"/>
  <c r="AA153" i="42"/>
  <c r="Z153" i="42"/>
  <c r="M153" i="42"/>
  <c r="Y153" i="42" s="1"/>
  <c r="L153" i="42"/>
  <c r="AA152" i="42"/>
  <c r="M152" i="42"/>
  <c r="Z152" i="42" s="1"/>
  <c r="L152" i="42"/>
  <c r="AA151" i="42"/>
  <c r="Y151" i="42"/>
  <c r="M151" i="42"/>
  <c r="Z151" i="42" s="1"/>
  <c r="L151" i="42"/>
  <c r="AA150" i="42"/>
  <c r="Y150" i="42"/>
  <c r="M150" i="42"/>
  <c r="Z150" i="42" s="1"/>
  <c r="L150" i="42"/>
  <c r="AA149" i="42"/>
  <c r="M149" i="42"/>
  <c r="Z149" i="42" s="1"/>
  <c r="L149" i="42"/>
  <c r="AA148" i="42"/>
  <c r="M148" i="42"/>
  <c r="Z148" i="42" s="1"/>
  <c r="L148" i="42"/>
  <c r="AA147" i="42"/>
  <c r="Y147" i="42"/>
  <c r="M147" i="42"/>
  <c r="Z147" i="42" s="1"/>
  <c r="L147" i="42"/>
  <c r="AA146" i="42"/>
  <c r="Y146" i="42"/>
  <c r="M146" i="42"/>
  <c r="Z146" i="42" s="1"/>
  <c r="L146" i="42"/>
  <c r="AA145" i="42"/>
  <c r="Z145" i="42"/>
  <c r="M145" i="42"/>
  <c r="Y145" i="42" s="1"/>
  <c r="L145" i="42"/>
  <c r="AA144" i="42"/>
  <c r="M144" i="42"/>
  <c r="Z144" i="42" s="1"/>
  <c r="L144" i="42"/>
  <c r="AA143" i="42"/>
  <c r="Y143" i="42"/>
  <c r="M143" i="42"/>
  <c r="Z143" i="42" s="1"/>
  <c r="L143" i="42"/>
  <c r="AA142" i="42"/>
  <c r="Y142" i="42"/>
  <c r="M142" i="42"/>
  <c r="Z142" i="42" s="1"/>
  <c r="L142" i="42"/>
  <c r="AA141" i="42"/>
  <c r="M141" i="42"/>
  <c r="Z141" i="42" s="1"/>
  <c r="L141" i="42"/>
  <c r="AA140" i="42"/>
  <c r="M140" i="42"/>
  <c r="Z140" i="42" s="1"/>
  <c r="L140" i="42"/>
  <c r="AA139" i="42"/>
  <c r="M139" i="42"/>
  <c r="Z139" i="42" s="1"/>
  <c r="L139" i="42"/>
  <c r="AA138" i="42"/>
  <c r="M138" i="42"/>
  <c r="Z138" i="42" s="1"/>
  <c r="L138" i="42"/>
  <c r="AA137" i="42"/>
  <c r="M137" i="42"/>
  <c r="Y137" i="42" s="1"/>
  <c r="L137" i="42"/>
  <c r="AA136" i="42"/>
  <c r="M136" i="42"/>
  <c r="Z136" i="42" s="1"/>
  <c r="L136" i="42"/>
  <c r="AA135" i="42"/>
  <c r="Y135" i="42"/>
  <c r="M135" i="42"/>
  <c r="Z135" i="42" s="1"/>
  <c r="L135" i="42"/>
  <c r="AA134" i="42"/>
  <c r="Y134" i="42"/>
  <c r="M134" i="42"/>
  <c r="Z134" i="42" s="1"/>
  <c r="L134" i="42"/>
  <c r="AA133" i="42"/>
  <c r="M133" i="42"/>
  <c r="Z133" i="42" s="1"/>
  <c r="L133" i="42"/>
  <c r="AA132" i="42"/>
  <c r="M132" i="42"/>
  <c r="Z132" i="42" s="1"/>
  <c r="L132" i="42"/>
  <c r="AA131" i="42"/>
  <c r="Z131" i="42"/>
  <c r="M131" i="42"/>
  <c r="Y131" i="42" s="1"/>
  <c r="L131" i="42"/>
  <c r="AA130" i="42"/>
  <c r="M130" i="42"/>
  <c r="Z130" i="42" s="1"/>
  <c r="L130" i="42"/>
  <c r="AA129" i="42"/>
  <c r="M129" i="42"/>
  <c r="Y129" i="42" s="1"/>
  <c r="L129" i="42"/>
  <c r="AA128" i="42"/>
  <c r="M128" i="42"/>
  <c r="Z128" i="42" s="1"/>
  <c r="L128" i="42"/>
  <c r="AA127" i="42"/>
  <c r="Y127" i="42"/>
  <c r="M127" i="42"/>
  <c r="Z127" i="42" s="1"/>
  <c r="L127" i="42"/>
  <c r="AA126" i="42"/>
  <c r="Y126" i="42"/>
  <c r="M126" i="42"/>
  <c r="Z126" i="42" s="1"/>
  <c r="L126" i="42"/>
  <c r="AA125" i="42"/>
  <c r="M125" i="42"/>
  <c r="Z125" i="42" s="1"/>
  <c r="L125" i="42"/>
  <c r="AA124" i="42"/>
  <c r="M124" i="42"/>
  <c r="Z124" i="42" s="1"/>
  <c r="L124" i="42"/>
  <c r="AA123" i="42"/>
  <c r="M123" i="42"/>
  <c r="Z123" i="42" s="1"/>
  <c r="L123" i="42"/>
  <c r="AA122" i="42"/>
  <c r="M122" i="42"/>
  <c r="Z122" i="42" s="1"/>
  <c r="L122" i="42"/>
  <c r="AA121" i="42"/>
  <c r="M121" i="42"/>
  <c r="Y121" i="42" s="1"/>
  <c r="L121" i="42"/>
  <c r="AA120" i="42"/>
  <c r="M120" i="42"/>
  <c r="Z120" i="42" s="1"/>
  <c r="L120" i="42"/>
  <c r="AA119" i="42"/>
  <c r="Y119" i="42"/>
  <c r="M119" i="42"/>
  <c r="Z119" i="42" s="1"/>
  <c r="L119" i="42"/>
  <c r="AA118" i="42"/>
  <c r="Y118" i="42"/>
  <c r="M118" i="42"/>
  <c r="Z118" i="42" s="1"/>
  <c r="L118" i="42"/>
  <c r="AA117" i="42"/>
  <c r="M117" i="42"/>
  <c r="Z117" i="42" s="1"/>
  <c r="L117" i="42"/>
  <c r="AA116" i="42"/>
  <c r="M116" i="42"/>
  <c r="Z116" i="42" s="1"/>
  <c r="L116" i="42"/>
  <c r="AA115" i="42"/>
  <c r="Z115" i="42"/>
  <c r="M115" i="42"/>
  <c r="Y115" i="42" s="1"/>
  <c r="L115" i="42"/>
  <c r="AA114" i="42"/>
  <c r="M114" i="42"/>
  <c r="Z114" i="42" s="1"/>
  <c r="L114" i="42"/>
  <c r="AA113" i="42"/>
  <c r="Z113" i="42"/>
  <c r="M113" i="42"/>
  <c r="Y113" i="42" s="1"/>
  <c r="L113" i="42"/>
  <c r="AA112" i="42"/>
  <c r="M112" i="42"/>
  <c r="Z112" i="42" s="1"/>
  <c r="L112" i="42"/>
  <c r="AA111" i="42"/>
  <c r="M111" i="42"/>
  <c r="Y111" i="42" s="1"/>
  <c r="L111" i="42"/>
  <c r="AA110" i="42"/>
  <c r="M110" i="42"/>
  <c r="Z110" i="42" s="1"/>
  <c r="L110" i="42"/>
  <c r="AA109" i="42"/>
  <c r="M109" i="42"/>
  <c r="Z109" i="42" s="1"/>
  <c r="L109" i="42"/>
  <c r="AA108" i="42"/>
  <c r="M108" i="42"/>
  <c r="Z108" i="42" s="1"/>
  <c r="L108" i="42"/>
  <c r="AA107" i="42"/>
  <c r="Y107" i="42"/>
  <c r="M107" i="42"/>
  <c r="Z107" i="42" s="1"/>
  <c r="L107" i="42"/>
  <c r="AA106" i="42"/>
  <c r="M106" i="42"/>
  <c r="L106" i="42"/>
  <c r="AA105" i="42"/>
  <c r="Y105" i="42"/>
  <c r="M105" i="42"/>
  <c r="Z105" i="42" s="1"/>
  <c r="L105" i="42"/>
  <c r="AA104" i="42"/>
  <c r="M104" i="42"/>
  <c r="L104" i="42"/>
  <c r="AA103" i="42"/>
  <c r="Y103" i="42"/>
  <c r="M103" i="42"/>
  <c r="Z103" i="42" s="1"/>
  <c r="L103" i="42"/>
  <c r="AA102" i="42"/>
  <c r="M102" i="42"/>
  <c r="L102" i="42"/>
  <c r="AA101" i="42"/>
  <c r="Y101" i="42"/>
  <c r="M101" i="42"/>
  <c r="Z101" i="42" s="1"/>
  <c r="L101" i="42"/>
  <c r="AA100" i="42"/>
  <c r="M100" i="42"/>
  <c r="L100" i="42"/>
  <c r="AA99" i="42"/>
  <c r="Y99" i="42"/>
  <c r="M99" i="42"/>
  <c r="Z99" i="42" s="1"/>
  <c r="L99" i="42"/>
  <c r="AA98" i="42"/>
  <c r="M98" i="42"/>
  <c r="L98" i="42"/>
  <c r="AA97" i="42"/>
  <c r="Y97" i="42"/>
  <c r="M97" i="42"/>
  <c r="Z97" i="42" s="1"/>
  <c r="L97" i="42"/>
  <c r="AA96" i="42"/>
  <c r="M96" i="42"/>
  <c r="L96" i="42"/>
  <c r="AA95" i="42"/>
  <c r="M95" i="42"/>
  <c r="Z95" i="42" s="1"/>
  <c r="L95" i="42"/>
  <c r="AA94" i="42"/>
  <c r="M94" i="42"/>
  <c r="L94" i="42"/>
  <c r="AA93" i="42"/>
  <c r="Y93" i="42"/>
  <c r="M93" i="42"/>
  <c r="Z93" i="42" s="1"/>
  <c r="L93" i="42"/>
  <c r="AA92" i="42"/>
  <c r="M92" i="42"/>
  <c r="L92" i="42"/>
  <c r="AA91" i="42"/>
  <c r="M91" i="42"/>
  <c r="Z91" i="42" s="1"/>
  <c r="L91" i="42"/>
  <c r="AA90" i="42"/>
  <c r="M90" i="42"/>
  <c r="L90" i="42"/>
  <c r="AA89" i="42"/>
  <c r="Y89" i="42"/>
  <c r="M89" i="42"/>
  <c r="Z89" i="42" s="1"/>
  <c r="L89" i="42"/>
  <c r="AA88" i="42"/>
  <c r="M88" i="42"/>
  <c r="L88" i="42"/>
  <c r="AA87" i="42"/>
  <c r="M87" i="42"/>
  <c r="Z87" i="42" s="1"/>
  <c r="L87" i="42"/>
  <c r="AA86" i="42"/>
  <c r="M86" i="42"/>
  <c r="L86" i="42"/>
  <c r="AA85" i="42"/>
  <c r="Y85" i="42"/>
  <c r="M85" i="42"/>
  <c r="Z85" i="42" s="1"/>
  <c r="L85" i="42"/>
  <c r="AA84" i="42"/>
  <c r="M84" i="42"/>
  <c r="L84" i="42"/>
  <c r="AA83" i="42"/>
  <c r="Z83" i="42"/>
  <c r="Y83" i="42"/>
  <c r="M83" i="42"/>
  <c r="L83" i="42"/>
  <c r="AA82" i="42"/>
  <c r="M82" i="42"/>
  <c r="L82" i="42"/>
  <c r="AA81" i="42"/>
  <c r="Z81" i="42"/>
  <c r="Y81" i="42"/>
  <c r="M81" i="42"/>
  <c r="L81" i="42"/>
  <c r="AA80" i="42"/>
  <c r="M80" i="42"/>
  <c r="L80" i="42"/>
  <c r="AA79" i="42"/>
  <c r="Z79" i="42"/>
  <c r="Y79" i="42"/>
  <c r="M79" i="42"/>
  <c r="L79" i="42"/>
  <c r="AA78" i="42"/>
  <c r="M78" i="42"/>
  <c r="L78" i="42"/>
  <c r="AA77" i="42"/>
  <c r="Z77" i="42"/>
  <c r="Y77" i="42"/>
  <c r="M77" i="42"/>
  <c r="L77" i="42"/>
  <c r="AA76" i="42"/>
  <c r="M76" i="42"/>
  <c r="Z76" i="42" s="1"/>
  <c r="L76" i="42"/>
  <c r="AA75" i="42"/>
  <c r="M75" i="42"/>
  <c r="Z75" i="42" s="1"/>
  <c r="L75" i="42"/>
  <c r="AA74" i="42"/>
  <c r="M74" i="42"/>
  <c r="Z74" i="42" s="1"/>
  <c r="L74" i="42"/>
  <c r="AA73" i="42"/>
  <c r="M73" i="42"/>
  <c r="Z73" i="42" s="1"/>
  <c r="L73" i="42"/>
  <c r="AA72" i="42"/>
  <c r="M72" i="42"/>
  <c r="Z72" i="42" s="1"/>
  <c r="L72" i="42"/>
  <c r="AA71" i="42"/>
  <c r="M71" i="42"/>
  <c r="Z71" i="42" s="1"/>
  <c r="L71" i="42"/>
  <c r="AA70" i="42"/>
  <c r="M70" i="42"/>
  <c r="Z70" i="42" s="1"/>
  <c r="L70" i="42"/>
  <c r="AA69" i="42"/>
  <c r="Z69" i="42"/>
  <c r="Y69" i="42"/>
  <c r="M69" i="42"/>
  <c r="L69" i="42"/>
  <c r="AA68" i="42"/>
  <c r="M68" i="42"/>
  <c r="Z68" i="42" s="1"/>
  <c r="L68" i="42"/>
  <c r="AA67" i="42"/>
  <c r="Y67" i="42"/>
  <c r="M67" i="42"/>
  <c r="Z67" i="42" s="1"/>
  <c r="L67" i="42"/>
  <c r="AA66" i="42"/>
  <c r="Y66" i="42"/>
  <c r="M66" i="42"/>
  <c r="Z66" i="42" s="1"/>
  <c r="L66" i="42"/>
  <c r="AA65" i="42"/>
  <c r="Z65" i="42"/>
  <c r="M65" i="42"/>
  <c r="Y65" i="42" s="1"/>
  <c r="L65" i="42"/>
  <c r="AA64" i="42"/>
  <c r="M64" i="42"/>
  <c r="Z64" i="42" s="1"/>
  <c r="L64" i="42"/>
  <c r="AA63" i="42"/>
  <c r="M63" i="42"/>
  <c r="Y63" i="42" s="1"/>
  <c r="L63" i="42"/>
  <c r="AA62" i="42"/>
  <c r="M62" i="42"/>
  <c r="Z62" i="42" s="1"/>
  <c r="L62" i="42"/>
  <c r="AA61" i="42"/>
  <c r="Z61" i="42"/>
  <c r="M61" i="42"/>
  <c r="Y61" i="42" s="1"/>
  <c r="L61" i="42"/>
  <c r="AA60" i="42"/>
  <c r="M60" i="42"/>
  <c r="Z60" i="42" s="1"/>
  <c r="L60" i="42"/>
  <c r="AA59" i="42"/>
  <c r="Z59" i="42"/>
  <c r="M59" i="42"/>
  <c r="Y59" i="42" s="1"/>
  <c r="L59" i="42"/>
  <c r="AA58" i="42"/>
  <c r="M58" i="42"/>
  <c r="Z58" i="42" s="1"/>
  <c r="L58" i="42"/>
  <c r="AA57" i="42"/>
  <c r="M57" i="42"/>
  <c r="Z57" i="42" s="1"/>
  <c r="L57" i="42"/>
  <c r="AA56" i="42"/>
  <c r="M56" i="42"/>
  <c r="Z56" i="42" s="1"/>
  <c r="L56" i="42"/>
  <c r="AA55" i="42"/>
  <c r="M55" i="42"/>
  <c r="Z55" i="42" s="1"/>
  <c r="L55" i="42"/>
  <c r="AA54" i="42"/>
  <c r="M54" i="42"/>
  <c r="Z54" i="42" s="1"/>
  <c r="L54" i="42"/>
  <c r="AA53" i="42"/>
  <c r="Y53" i="42"/>
  <c r="M53" i="42"/>
  <c r="Z53" i="42" s="1"/>
  <c r="L53" i="42"/>
  <c r="AA52" i="42"/>
  <c r="M52" i="42"/>
  <c r="Z52" i="42" s="1"/>
  <c r="L52" i="42"/>
  <c r="AA51" i="42"/>
  <c r="Y51" i="42"/>
  <c r="M51" i="42"/>
  <c r="Z51" i="42" s="1"/>
  <c r="L51" i="42"/>
  <c r="AA50" i="42"/>
  <c r="Y50" i="42"/>
  <c r="M50" i="42"/>
  <c r="Z50" i="42" s="1"/>
  <c r="L50" i="42"/>
  <c r="AA49" i="42"/>
  <c r="Z49" i="42"/>
  <c r="M49" i="42"/>
  <c r="Y49" i="42" s="1"/>
  <c r="L49" i="42"/>
  <c r="AA48" i="42"/>
  <c r="M48" i="42"/>
  <c r="Z48" i="42" s="1"/>
  <c r="L48" i="42"/>
  <c r="AA47" i="42"/>
  <c r="Y47" i="42"/>
  <c r="M47" i="42"/>
  <c r="Z47" i="42" s="1"/>
  <c r="L47" i="42"/>
  <c r="AA46" i="42"/>
  <c r="Y46" i="42"/>
  <c r="M46" i="42"/>
  <c r="Z46" i="42" s="1"/>
  <c r="L46" i="42"/>
  <c r="AA45" i="42"/>
  <c r="L45" i="42"/>
  <c r="AA44" i="42"/>
  <c r="L44" i="42"/>
  <c r="AA43" i="42"/>
  <c r="L43" i="42"/>
  <c r="M43" i="42"/>
  <c r="Y43" i="42" s="1"/>
  <c r="AA42" i="42"/>
  <c r="L42" i="42"/>
  <c r="AA41" i="42"/>
  <c r="L41" i="42"/>
  <c r="M41" i="42"/>
  <c r="Y41" i="42" s="1"/>
  <c r="AA40" i="42"/>
  <c r="L40" i="42"/>
  <c r="AA39" i="42"/>
  <c r="L39" i="42"/>
  <c r="M39" i="42"/>
  <c r="Y39" i="42" s="1"/>
  <c r="AA38" i="42"/>
  <c r="L38" i="42"/>
  <c r="AA37" i="42"/>
  <c r="L37" i="42"/>
  <c r="M37" i="42"/>
  <c r="Y37" i="42" s="1"/>
  <c r="AA36" i="42"/>
  <c r="L36" i="42"/>
  <c r="M36" i="42"/>
  <c r="Z36" i="42" s="1"/>
  <c r="AA35" i="42"/>
  <c r="L35" i="42"/>
  <c r="M35" i="42"/>
  <c r="Z35" i="42" s="1"/>
  <c r="AA34" i="42"/>
  <c r="L34" i="42"/>
  <c r="M34" i="42"/>
  <c r="Z34" i="42" s="1"/>
  <c r="AA33" i="42"/>
  <c r="L33" i="42"/>
  <c r="M33" i="42"/>
  <c r="Z33" i="42" s="1"/>
  <c r="AA32" i="42"/>
  <c r="L32" i="42"/>
  <c r="M32" i="42"/>
  <c r="Z32" i="42" s="1"/>
  <c r="AA31" i="42"/>
  <c r="L31" i="42"/>
  <c r="M31" i="42"/>
  <c r="Z31" i="42" s="1"/>
  <c r="AA30" i="42"/>
  <c r="L30" i="42"/>
  <c r="M30" i="42"/>
  <c r="Z30" i="42" s="1"/>
  <c r="AA29" i="42"/>
  <c r="L29" i="42"/>
  <c r="M29" i="42"/>
  <c r="Z29" i="42" s="1"/>
  <c r="AA28" i="42"/>
  <c r="L28" i="42"/>
  <c r="M28" i="42"/>
  <c r="Z28" i="42" s="1"/>
  <c r="AA27" i="42"/>
  <c r="L27" i="42"/>
  <c r="M27" i="42"/>
  <c r="Z27" i="42" s="1"/>
  <c r="AA26" i="42"/>
  <c r="L26" i="42"/>
  <c r="M26" i="42"/>
  <c r="Z26" i="42" s="1"/>
  <c r="AA25" i="42"/>
  <c r="L25" i="42"/>
  <c r="M25" i="42"/>
  <c r="Z25" i="42" s="1"/>
  <c r="AA24" i="42"/>
  <c r="L24" i="42"/>
  <c r="M24" i="42"/>
  <c r="Z24" i="42" s="1"/>
  <c r="AA23" i="42"/>
  <c r="L23" i="42"/>
  <c r="M23" i="42"/>
  <c r="Z23" i="42" s="1"/>
  <c r="AA22" i="42"/>
  <c r="L22" i="42"/>
  <c r="M22" i="42"/>
  <c r="Z22" i="42" s="1"/>
  <c r="AA21" i="42"/>
  <c r="L21" i="42"/>
  <c r="M21" i="42"/>
  <c r="Z21" i="42" s="1"/>
  <c r="AA20" i="42"/>
  <c r="L20" i="42"/>
  <c r="M20" i="42"/>
  <c r="Z20" i="42" s="1"/>
  <c r="AA19" i="42"/>
  <c r="L19" i="42"/>
  <c r="M19" i="42"/>
  <c r="Z19" i="42" s="1"/>
  <c r="AA18" i="42"/>
  <c r="L18" i="42"/>
  <c r="M18" i="42"/>
  <c r="Z18" i="42" s="1"/>
  <c r="AA17" i="42"/>
  <c r="L17" i="42"/>
  <c r="M17" i="42"/>
  <c r="Z17" i="42" s="1"/>
  <c r="AA16" i="42"/>
  <c r="L16" i="42"/>
  <c r="M16" i="42"/>
  <c r="Z16" i="42" s="1"/>
  <c r="AA15" i="42"/>
  <c r="L15" i="42"/>
  <c r="M15" i="42"/>
  <c r="Z15" i="42" s="1"/>
  <c r="AA14" i="42"/>
  <c r="L14" i="42"/>
  <c r="M14" i="42"/>
  <c r="Y14" i="42" s="1"/>
  <c r="AA13" i="42"/>
  <c r="Q13" i="42"/>
  <c r="U13" i="42" s="1"/>
  <c r="S15" i="42" s="1"/>
  <c r="L13" i="42"/>
  <c r="M13" i="42"/>
  <c r="Y13" i="42" s="1"/>
  <c r="AA12" i="42"/>
  <c r="Y12" i="42"/>
  <c r="L12" i="42"/>
  <c r="M12" i="42"/>
  <c r="Z12" i="42" s="1"/>
  <c r="AA11" i="42"/>
  <c r="L11" i="42"/>
  <c r="M11" i="42"/>
  <c r="Z11" i="42" s="1"/>
  <c r="AA10" i="42"/>
  <c r="L10" i="42"/>
  <c r="M10" i="42"/>
  <c r="Z10" i="42" s="1"/>
  <c r="AA9" i="42"/>
  <c r="L9" i="42"/>
  <c r="AA8" i="42"/>
  <c r="Y8" i="42"/>
  <c r="L8" i="42"/>
  <c r="M8" i="42"/>
  <c r="Z8" i="42" s="1"/>
  <c r="AA7" i="42"/>
  <c r="L7" i="42"/>
  <c r="M7" i="42"/>
  <c r="Z7" i="42" s="1"/>
  <c r="B7" i="42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2" i="42" s="1"/>
  <c r="B63" i="42" s="1"/>
  <c r="B64" i="42" s="1"/>
  <c r="B65" i="42" s="1"/>
  <c r="B66" i="42" s="1"/>
  <c r="B67" i="42" s="1"/>
  <c r="B68" i="42" s="1"/>
  <c r="B69" i="42" s="1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B83" i="42" s="1"/>
  <c r="B84" i="42" s="1"/>
  <c r="B85" i="42" s="1"/>
  <c r="B86" i="42" s="1"/>
  <c r="B87" i="42" s="1"/>
  <c r="B88" i="42" s="1"/>
  <c r="B89" i="42" s="1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B101" i="42" s="1"/>
  <c r="B102" i="42" s="1"/>
  <c r="B103" i="42" s="1"/>
  <c r="B104" i="42" s="1"/>
  <c r="B105" i="42" s="1"/>
  <c r="B106" i="42" s="1"/>
  <c r="B107" i="42" s="1"/>
  <c r="B108" i="42" s="1"/>
  <c r="B109" i="42" s="1"/>
  <c r="B110" i="42" s="1"/>
  <c r="B111" i="42" s="1"/>
  <c r="B112" i="42" s="1"/>
  <c r="B113" i="42" s="1"/>
  <c r="B114" i="42" s="1"/>
  <c r="B115" i="42" s="1"/>
  <c r="B116" i="42" s="1"/>
  <c r="B117" i="42" s="1"/>
  <c r="B118" i="42" s="1"/>
  <c r="B119" i="42" s="1"/>
  <c r="B120" i="42" s="1"/>
  <c r="B121" i="42" s="1"/>
  <c r="B122" i="42" s="1"/>
  <c r="B123" i="42" s="1"/>
  <c r="B124" i="42" s="1"/>
  <c r="B125" i="42" s="1"/>
  <c r="B126" i="42" s="1"/>
  <c r="B127" i="42" s="1"/>
  <c r="B128" i="42" s="1"/>
  <c r="B129" i="42" s="1"/>
  <c r="B130" i="42" s="1"/>
  <c r="B131" i="42" s="1"/>
  <c r="B132" i="42" s="1"/>
  <c r="B133" i="42" s="1"/>
  <c r="B134" i="42" s="1"/>
  <c r="B135" i="42" s="1"/>
  <c r="B136" i="42" s="1"/>
  <c r="B137" i="42" s="1"/>
  <c r="B138" i="42" s="1"/>
  <c r="B139" i="42" s="1"/>
  <c r="B140" i="42" s="1"/>
  <c r="B141" i="42" s="1"/>
  <c r="B142" i="42" s="1"/>
  <c r="B143" i="42" s="1"/>
  <c r="B144" i="42" s="1"/>
  <c r="B145" i="42" s="1"/>
  <c r="B146" i="42" s="1"/>
  <c r="B147" i="42" s="1"/>
  <c r="B148" i="42" s="1"/>
  <c r="B149" i="42" s="1"/>
  <c r="B150" i="42" s="1"/>
  <c r="B151" i="42" s="1"/>
  <c r="B152" i="42" s="1"/>
  <c r="B153" i="42" s="1"/>
  <c r="B154" i="42" s="1"/>
  <c r="B155" i="42" s="1"/>
  <c r="B156" i="42" s="1"/>
  <c r="B157" i="42" s="1"/>
  <c r="B158" i="42" s="1"/>
  <c r="B159" i="42" s="1"/>
  <c r="B160" i="42" s="1"/>
  <c r="B161" i="42" s="1"/>
  <c r="B162" i="42" s="1"/>
  <c r="B163" i="42" s="1"/>
  <c r="B164" i="42" s="1"/>
  <c r="B165" i="42" s="1"/>
  <c r="B166" i="42" s="1"/>
  <c r="B167" i="42" s="1"/>
  <c r="B168" i="42" s="1"/>
  <c r="B169" i="42" s="1"/>
  <c r="B170" i="42" s="1"/>
  <c r="B171" i="42" s="1"/>
  <c r="B172" i="42" s="1"/>
  <c r="B173" i="42" s="1"/>
  <c r="B174" i="42" s="1"/>
  <c r="B175" i="42" s="1"/>
  <c r="B176" i="42" s="1"/>
  <c r="B177" i="42" s="1"/>
  <c r="B178" i="42" s="1"/>
  <c r="B179" i="42" s="1"/>
  <c r="B180" i="42" s="1"/>
  <c r="B181" i="42" s="1"/>
  <c r="B182" i="42" s="1"/>
  <c r="B183" i="42" s="1"/>
  <c r="B184" i="42" s="1"/>
  <c r="B185" i="42" s="1"/>
  <c r="B186" i="42" s="1"/>
  <c r="B187" i="42" s="1"/>
  <c r="B188" i="42" s="1"/>
  <c r="B189" i="42" s="1"/>
  <c r="B190" i="42" s="1"/>
  <c r="B191" i="42" s="1"/>
  <c r="AA6" i="42"/>
  <c r="L6" i="42"/>
  <c r="M6" i="42"/>
  <c r="Y6" i="42" s="1"/>
  <c r="Y87" i="42" l="1"/>
  <c r="Y95" i="42"/>
  <c r="Y108" i="42"/>
  <c r="Y109" i="42"/>
  <c r="Z111" i="42"/>
  <c r="Y112" i="42"/>
  <c r="Z129" i="42"/>
  <c r="Y130" i="42"/>
  <c r="Y174" i="42"/>
  <c r="Y175" i="42"/>
  <c r="Y58" i="42"/>
  <c r="Z63" i="42"/>
  <c r="Y74" i="42"/>
  <c r="Y75" i="42"/>
  <c r="Y91" i="42"/>
  <c r="Z121" i="42"/>
  <c r="Y122" i="42"/>
  <c r="Y123" i="42"/>
  <c r="Z137" i="42"/>
  <c r="Y138" i="42"/>
  <c r="Y139" i="42"/>
  <c r="Y158" i="42"/>
  <c r="Z161" i="42"/>
  <c r="Y162" i="42"/>
  <c r="Y182" i="42"/>
  <c r="Y183" i="42"/>
  <c r="Y184" i="42"/>
  <c r="Z185" i="42"/>
  <c r="Y186" i="42"/>
  <c r="Y187" i="42"/>
  <c r="Z177" i="42"/>
  <c r="Y178" i="42"/>
  <c r="Y192" i="43"/>
  <c r="Z192" i="43"/>
  <c r="S13" i="43" s="1"/>
  <c r="Y27" i="42"/>
  <c r="Y28" i="42"/>
  <c r="Y29" i="42"/>
  <c r="Y33" i="42"/>
  <c r="Y32" i="42"/>
  <c r="Y31" i="42"/>
  <c r="Y17" i="42"/>
  <c r="Y54" i="42"/>
  <c r="Y55" i="42"/>
  <c r="Y57" i="42"/>
  <c r="Y70" i="42"/>
  <c r="Y71" i="42"/>
  <c r="Y73" i="42"/>
  <c r="Y116" i="42"/>
  <c r="Y117" i="42"/>
  <c r="Y124" i="42"/>
  <c r="Y125" i="42"/>
  <c r="Y132" i="42"/>
  <c r="Y133" i="42"/>
  <c r="Y140" i="42"/>
  <c r="Y141" i="42"/>
  <c r="Y148" i="42"/>
  <c r="Y149" i="42"/>
  <c r="Y156" i="42"/>
  <c r="Y157" i="42"/>
  <c r="Y164" i="42"/>
  <c r="Y165" i="42"/>
  <c r="Y172" i="42"/>
  <c r="Y173" i="42"/>
  <c r="Y180" i="42"/>
  <c r="Y181" i="42"/>
  <c r="Y188" i="42"/>
  <c r="Y189" i="42"/>
  <c r="Y190" i="42"/>
  <c r="Z191" i="42"/>
  <c r="Y62" i="42"/>
  <c r="Y120" i="42"/>
  <c r="Y128" i="42"/>
  <c r="Y136" i="42"/>
  <c r="Y144" i="42"/>
  <c r="Y152" i="42"/>
  <c r="Y160" i="42"/>
  <c r="Y168" i="42"/>
  <c r="Y176" i="42"/>
  <c r="Y23" i="42"/>
  <c r="Y24" i="42"/>
  <c r="Y25" i="42"/>
  <c r="Z41" i="42"/>
  <c r="Y19" i="42"/>
  <c r="Y20" i="42"/>
  <c r="Y21" i="42"/>
  <c r="Y35" i="42"/>
  <c r="Y36" i="42"/>
  <c r="Z37" i="42"/>
  <c r="Z43" i="42"/>
  <c r="M45" i="42"/>
  <c r="Y15" i="42"/>
  <c r="M9" i="42"/>
  <c r="Y10" i="42"/>
  <c r="Y16" i="42"/>
  <c r="Z6" i="42"/>
  <c r="Z13" i="42"/>
  <c r="Y7" i="42"/>
  <c r="Y11" i="42"/>
  <c r="Z14" i="42"/>
  <c r="Y18" i="42"/>
  <c r="Y22" i="42"/>
  <c r="Y26" i="42"/>
  <c r="Y30" i="42"/>
  <c r="Y34" i="42"/>
  <c r="Z39" i="42"/>
  <c r="Z82" i="42"/>
  <c r="Y82" i="42"/>
  <c r="Z90" i="42"/>
  <c r="Y90" i="42"/>
  <c r="Z98" i="42"/>
  <c r="Y98" i="42"/>
  <c r="Z106" i="42"/>
  <c r="Y106" i="42"/>
  <c r="Z88" i="42"/>
  <c r="Y88" i="42"/>
  <c r="Z96" i="42"/>
  <c r="Y96" i="42"/>
  <c r="Z104" i="42"/>
  <c r="Y104" i="42"/>
  <c r="M38" i="42"/>
  <c r="M40" i="42"/>
  <c r="M42" i="42"/>
  <c r="M44" i="42"/>
  <c r="Y48" i="42"/>
  <c r="Y52" i="42"/>
  <c r="Y56" i="42"/>
  <c r="Y60" i="42"/>
  <c r="Y64" i="42"/>
  <c r="Y68" i="42"/>
  <c r="Y72" i="42"/>
  <c r="Y76" i="42"/>
  <c r="Z84" i="42"/>
  <c r="Y84" i="42"/>
  <c r="Z92" i="42"/>
  <c r="Y92" i="42"/>
  <c r="Z100" i="42"/>
  <c r="Y100" i="42"/>
  <c r="Z80" i="42"/>
  <c r="Y80" i="42"/>
  <c r="AA192" i="42"/>
  <c r="Z78" i="42"/>
  <c r="Y78" i="42"/>
  <c r="Z86" i="42"/>
  <c r="Y86" i="42"/>
  <c r="Z94" i="42"/>
  <c r="Y94" i="42"/>
  <c r="Z102" i="42"/>
  <c r="Y102" i="42"/>
  <c r="Y110" i="42"/>
  <c r="Y114" i="42"/>
  <c r="J27" i="39"/>
  <c r="Y45" i="42" l="1"/>
  <c r="Z45" i="42"/>
  <c r="Z9" i="42"/>
  <c r="Y9" i="42"/>
  <c r="Z38" i="42"/>
  <c r="Y38" i="42"/>
  <c r="Z44" i="42"/>
  <c r="Y44" i="42"/>
  <c r="Z42" i="42"/>
  <c r="Y42" i="42"/>
  <c r="Z40" i="42"/>
  <c r="Z192" i="42" s="1"/>
  <c r="S13" i="42" s="1"/>
  <c r="Y40" i="42"/>
  <c r="M192" i="42"/>
  <c r="J42" i="41"/>
  <c r="K42" i="41"/>
  <c r="J30" i="41"/>
  <c r="K30" i="41"/>
  <c r="Y192" i="42" l="1"/>
  <c r="J44" i="41"/>
  <c r="K44" i="41"/>
  <c r="J45" i="41"/>
  <c r="K45" i="41"/>
  <c r="K43" i="41"/>
  <c r="J43" i="41"/>
  <c r="J32" i="41"/>
  <c r="K32" i="41"/>
  <c r="J33" i="41"/>
  <c r="K33" i="41"/>
  <c r="M33" i="41" s="1"/>
  <c r="J34" i="41"/>
  <c r="M34" i="41" s="1"/>
  <c r="Z34" i="41" s="1"/>
  <c r="K34" i="41"/>
  <c r="J35" i="41"/>
  <c r="K35" i="41"/>
  <c r="M35" i="41" s="1"/>
  <c r="J36" i="41"/>
  <c r="K36" i="41"/>
  <c r="J37" i="41"/>
  <c r="K37" i="41"/>
  <c r="M37" i="41" s="1"/>
  <c r="J38" i="41"/>
  <c r="K38" i="41"/>
  <c r="J39" i="41"/>
  <c r="K39" i="41"/>
  <c r="M39" i="41" s="1"/>
  <c r="J40" i="41"/>
  <c r="M40" i="41" s="1"/>
  <c r="Z40" i="41" s="1"/>
  <c r="K40" i="41"/>
  <c r="J41" i="41"/>
  <c r="K41" i="41"/>
  <c r="M41" i="41" s="1"/>
  <c r="K31" i="41"/>
  <c r="J31" i="41"/>
  <c r="J9" i="41"/>
  <c r="K9" i="41"/>
  <c r="J10" i="41"/>
  <c r="K10" i="41"/>
  <c r="J11" i="41"/>
  <c r="K11" i="41"/>
  <c r="J12" i="41"/>
  <c r="K12" i="41"/>
  <c r="J13" i="41"/>
  <c r="K13" i="41"/>
  <c r="J14" i="41"/>
  <c r="K14" i="41"/>
  <c r="J15" i="41"/>
  <c r="K15" i="41"/>
  <c r="J16" i="41"/>
  <c r="K16" i="41"/>
  <c r="J17" i="41"/>
  <c r="K17" i="41"/>
  <c r="J18" i="41"/>
  <c r="K18" i="41"/>
  <c r="J19" i="41"/>
  <c r="K19" i="41"/>
  <c r="J20" i="41"/>
  <c r="K20" i="41"/>
  <c r="J21" i="41"/>
  <c r="K21" i="41"/>
  <c r="J22" i="41"/>
  <c r="K22" i="41"/>
  <c r="J23" i="41"/>
  <c r="K23" i="41"/>
  <c r="J24" i="41"/>
  <c r="K24" i="41"/>
  <c r="J25" i="41"/>
  <c r="K25" i="41"/>
  <c r="J26" i="41"/>
  <c r="K26" i="41"/>
  <c r="J27" i="41"/>
  <c r="K27" i="41"/>
  <c r="J28" i="41"/>
  <c r="K28" i="41"/>
  <c r="J29" i="41"/>
  <c r="K29" i="41"/>
  <c r="J8" i="41"/>
  <c r="K23" i="38"/>
  <c r="J23" i="38"/>
  <c r="K39" i="38"/>
  <c r="K37" i="38"/>
  <c r="J39" i="38"/>
  <c r="J37" i="38"/>
  <c r="J48" i="38"/>
  <c r="K48" i="38"/>
  <c r="K44" i="38"/>
  <c r="K45" i="38"/>
  <c r="K46" i="38"/>
  <c r="J46" i="38"/>
  <c r="J45" i="38"/>
  <c r="J44" i="38"/>
  <c r="J25" i="39"/>
  <c r="K19" i="39"/>
  <c r="J19" i="39"/>
  <c r="K13" i="39"/>
  <c r="K14" i="39"/>
  <c r="K15" i="39"/>
  <c r="J15" i="39"/>
  <c r="J14" i="39"/>
  <c r="J13" i="39"/>
  <c r="J12" i="40"/>
  <c r="AA191" i="41"/>
  <c r="M191" i="41"/>
  <c r="L191" i="41"/>
  <c r="AA190" i="41"/>
  <c r="M190" i="41"/>
  <c r="Z190" i="41" s="1"/>
  <c r="L190" i="41"/>
  <c r="AA189" i="41"/>
  <c r="M189" i="41"/>
  <c r="L189" i="41"/>
  <c r="AA188" i="41"/>
  <c r="M188" i="41"/>
  <c r="Z188" i="41" s="1"/>
  <c r="L188" i="41"/>
  <c r="AA187" i="41"/>
  <c r="M187" i="41"/>
  <c r="L187" i="41"/>
  <c r="AA186" i="41"/>
  <c r="M186" i="41"/>
  <c r="Z186" i="41" s="1"/>
  <c r="L186" i="41"/>
  <c r="AA185" i="41"/>
  <c r="M185" i="41"/>
  <c r="L185" i="41"/>
  <c r="AA184" i="41"/>
  <c r="M184" i="41"/>
  <c r="Z184" i="41" s="1"/>
  <c r="L184" i="41"/>
  <c r="AA183" i="41"/>
  <c r="M183" i="41"/>
  <c r="L183" i="41"/>
  <c r="AA182" i="41"/>
  <c r="M182" i="41"/>
  <c r="Z182" i="41" s="1"/>
  <c r="L182" i="41"/>
  <c r="AA181" i="41"/>
  <c r="M181" i="41"/>
  <c r="L181" i="41"/>
  <c r="AA180" i="41"/>
  <c r="M180" i="41"/>
  <c r="Z180" i="41" s="1"/>
  <c r="L180" i="41"/>
  <c r="AA179" i="41"/>
  <c r="M179" i="41"/>
  <c r="L179" i="41"/>
  <c r="AA178" i="41"/>
  <c r="M178" i="41"/>
  <c r="Z178" i="41" s="1"/>
  <c r="L178" i="41"/>
  <c r="AA177" i="41"/>
  <c r="M177" i="41"/>
  <c r="Z177" i="41" s="1"/>
  <c r="L177" i="41"/>
  <c r="AA176" i="41"/>
  <c r="M176" i="41"/>
  <c r="Z176" i="41" s="1"/>
  <c r="L176" i="41"/>
  <c r="AA175" i="41"/>
  <c r="M175" i="41"/>
  <c r="Z175" i="41" s="1"/>
  <c r="L175" i="41"/>
  <c r="AA174" i="41"/>
  <c r="M174" i="41"/>
  <c r="Y174" i="41" s="1"/>
  <c r="L174" i="41"/>
  <c r="AA173" i="41"/>
  <c r="M173" i="41"/>
  <c r="Z173" i="41" s="1"/>
  <c r="L173" i="41"/>
  <c r="AA172" i="41"/>
  <c r="M172" i="41"/>
  <c r="Z172" i="41" s="1"/>
  <c r="L172" i="41"/>
  <c r="AA171" i="41"/>
  <c r="M171" i="41"/>
  <c r="Z171" i="41" s="1"/>
  <c r="L171" i="41"/>
  <c r="AA170" i="41"/>
  <c r="M170" i="41"/>
  <c r="Z170" i="41" s="1"/>
  <c r="L170" i="41"/>
  <c r="AA169" i="41"/>
  <c r="M169" i="41"/>
  <c r="Z169" i="41" s="1"/>
  <c r="L169" i="41"/>
  <c r="AA168" i="41"/>
  <c r="M168" i="41"/>
  <c r="Z168" i="41" s="1"/>
  <c r="L168" i="41"/>
  <c r="AA167" i="41"/>
  <c r="M167" i="41"/>
  <c r="Z167" i="41" s="1"/>
  <c r="L167" i="41"/>
  <c r="AA166" i="41"/>
  <c r="M166" i="41"/>
  <c r="Z166" i="41" s="1"/>
  <c r="L166" i="41"/>
  <c r="AA165" i="41"/>
  <c r="M165" i="41"/>
  <c r="Z165" i="41" s="1"/>
  <c r="L165" i="41"/>
  <c r="AA164" i="41"/>
  <c r="M164" i="41"/>
  <c r="Z164" i="41" s="1"/>
  <c r="L164" i="41"/>
  <c r="AA163" i="41"/>
  <c r="M163" i="41"/>
  <c r="Z163" i="41" s="1"/>
  <c r="L163" i="41"/>
  <c r="AA162" i="41"/>
  <c r="M162" i="41"/>
  <c r="Z162" i="41" s="1"/>
  <c r="L162" i="41"/>
  <c r="AA161" i="41"/>
  <c r="M161" i="41"/>
  <c r="Z161" i="41" s="1"/>
  <c r="L161" i="41"/>
  <c r="AA160" i="41"/>
  <c r="M160" i="41"/>
  <c r="Z160" i="41" s="1"/>
  <c r="L160" i="41"/>
  <c r="AA159" i="41"/>
  <c r="M159" i="41"/>
  <c r="Z159" i="41" s="1"/>
  <c r="L159" i="41"/>
  <c r="AA158" i="41"/>
  <c r="M158" i="41"/>
  <c r="Y158" i="41" s="1"/>
  <c r="L158" i="41"/>
  <c r="AA157" i="41"/>
  <c r="M157" i="41"/>
  <c r="Z157" i="41" s="1"/>
  <c r="L157" i="41"/>
  <c r="AA156" i="41"/>
  <c r="M156" i="41"/>
  <c r="Z156" i="41" s="1"/>
  <c r="L156" i="41"/>
  <c r="AA155" i="41"/>
  <c r="M155" i="41"/>
  <c r="Z155" i="41" s="1"/>
  <c r="L155" i="41"/>
  <c r="AA154" i="41"/>
  <c r="M154" i="41"/>
  <c r="Z154" i="41" s="1"/>
  <c r="L154" i="41"/>
  <c r="AA153" i="41"/>
  <c r="M153" i="41"/>
  <c r="Z153" i="41" s="1"/>
  <c r="L153" i="41"/>
  <c r="AA152" i="41"/>
  <c r="M152" i="41"/>
  <c r="Z152" i="41" s="1"/>
  <c r="L152" i="41"/>
  <c r="AA151" i="41"/>
  <c r="M151" i="41"/>
  <c r="Z151" i="41" s="1"/>
  <c r="L151" i="41"/>
  <c r="AA150" i="41"/>
  <c r="M150" i="41"/>
  <c r="Z150" i="41" s="1"/>
  <c r="L150" i="41"/>
  <c r="AA149" i="41"/>
  <c r="M149" i="41"/>
  <c r="Z149" i="41" s="1"/>
  <c r="L149" i="41"/>
  <c r="AA148" i="41"/>
  <c r="M148" i="41"/>
  <c r="Z148" i="41" s="1"/>
  <c r="L148" i="41"/>
  <c r="AA147" i="41"/>
  <c r="M147" i="41"/>
  <c r="Z147" i="41" s="1"/>
  <c r="L147" i="41"/>
  <c r="AA146" i="41"/>
  <c r="M146" i="41"/>
  <c r="Z146" i="41" s="1"/>
  <c r="L146" i="41"/>
  <c r="AA145" i="41"/>
  <c r="M145" i="41"/>
  <c r="Z145" i="41" s="1"/>
  <c r="L145" i="41"/>
  <c r="AA144" i="41"/>
  <c r="M144" i="41"/>
  <c r="Z144" i="41" s="1"/>
  <c r="L144" i="41"/>
  <c r="AA143" i="41"/>
  <c r="M143" i="41"/>
  <c r="Z143" i="41" s="1"/>
  <c r="L143" i="41"/>
  <c r="AA142" i="41"/>
  <c r="M142" i="41"/>
  <c r="Z142" i="41" s="1"/>
  <c r="L142" i="41"/>
  <c r="AA141" i="41"/>
  <c r="M141" i="41"/>
  <c r="Z141" i="41" s="1"/>
  <c r="L141" i="41"/>
  <c r="AA140" i="41"/>
  <c r="M140" i="41"/>
  <c r="Z140" i="41" s="1"/>
  <c r="L140" i="41"/>
  <c r="AA139" i="41"/>
  <c r="M139" i="41"/>
  <c r="Z139" i="41" s="1"/>
  <c r="L139" i="41"/>
  <c r="AA138" i="41"/>
  <c r="M138" i="41"/>
  <c r="Z138" i="41" s="1"/>
  <c r="L138" i="41"/>
  <c r="AA137" i="41"/>
  <c r="M137" i="41"/>
  <c r="Z137" i="41" s="1"/>
  <c r="L137" i="41"/>
  <c r="AA136" i="41"/>
  <c r="M136" i="41"/>
  <c r="Z136" i="41" s="1"/>
  <c r="L136" i="41"/>
  <c r="AA135" i="41"/>
  <c r="M135" i="41"/>
  <c r="Z135" i="41" s="1"/>
  <c r="L135" i="41"/>
  <c r="AA134" i="41"/>
  <c r="M134" i="41"/>
  <c r="Z134" i="41" s="1"/>
  <c r="L134" i="41"/>
  <c r="AA133" i="41"/>
  <c r="M133" i="41"/>
  <c r="Z133" i="41" s="1"/>
  <c r="L133" i="41"/>
  <c r="AA132" i="41"/>
  <c r="M132" i="41"/>
  <c r="Z132" i="41" s="1"/>
  <c r="L132" i="41"/>
  <c r="AA131" i="41"/>
  <c r="M131" i="41"/>
  <c r="Z131" i="41" s="1"/>
  <c r="L131" i="41"/>
  <c r="AA130" i="41"/>
  <c r="M130" i="41"/>
  <c r="Y130" i="41" s="1"/>
  <c r="L130" i="41"/>
  <c r="AA129" i="41"/>
  <c r="M129" i="41"/>
  <c r="Z129" i="41" s="1"/>
  <c r="L129" i="41"/>
  <c r="AA128" i="41"/>
  <c r="Z128" i="41"/>
  <c r="M128" i="41"/>
  <c r="Y128" i="41" s="1"/>
  <c r="L128" i="41"/>
  <c r="AA127" i="41"/>
  <c r="M127" i="41"/>
  <c r="Z127" i="41" s="1"/>
  <c r="L127" i="41"/>
  <c r="AA126" i="41"/>
  <c r="M126" i="41"/>
  <c r="Z126" i="41" s="1"/>
  <c r="L126" i="41"/>
  <c r="AA125" i="41"/>
  <c r="M125" i="41"/>
  <c r="Z125" i="41" s="1"/>
  <c r="L125" i="41"/>
  <c r="AA124" i="41"/>
  <c r="M124" i="41"/>
  <c r="Z124" i="41" s="1"/>
  <c r="L124" i="41"/>
  <c r="AA123" i="41"/>
  <c r="M123" i="41"/>
  <c r="Z123" i="41" s="1"/>
  <c r="L123" i="41"/>
  <c r="AA122" i="41"/>
  <c r="M122" i="41"/>
  <c r="Z122" i="41" s="1"/>
  <c r="L122" i="41"/>
  <c r="AA121" i="41"/>
  <c r="M121" i="41"/>
  <c r="Z121" i="41" s="1"/>
  <c r="L121" i="41"/>
  <c r="AA120" i="41"/>
  <c r="M120" i="41"/>
  <c r="Z120" i="41" s="1"/>
  <c r="L120" i="41"/>
  <c r="AA119" i="41"/>
  <c r="M119" i="41"/>
  <c r="Z119" i="41" s="1"/>
  <c r="L119" i="41"/>
  <c r="AA118" i="41"/>
  <c r="M118" i="41"/>
  <c r="Z118" i="41" s="1"/>
  <c r="L118" i="41"/>
  <c r="AA117" i="41"/>
  <c r="M117" i="41"/>
  <c r="Z117" i="41" s="1"/>
  <c r="L117" i="41"/>
  <c r="AA116" i="41"/>
  <c r="M116" i="41"/>
  <c r="Y116" i="41" s="1"/>
  <c r="L116" i="41"/>
  <c r="AA115" i="41"/>
  <c r="M115" i="41"/>
  <c r="Z115" i="41" s="1"/>
  <c r="L115" i="41"/>
  <c r="AA114" i="41"/>
  <c r="M114" i="41"/>
  <c r="Z114" i="41" s="1"/>
  <c r="L114" i="41"/>
  <c r="AA113" i="41"/>
  <c r="M113" i="41"/>
  <c r="Z113" i="41" s="1"/>
  <c r="L113" i="41"/>
  <c r="AA112" i="41"/>
  <c r="M112" i="41"/>
  <c r="Z112" i="41" s="1"/>
  <c r="L112" i="41"/>
  <c r="AA111" i="41"/>
  <c r="M111" i="41"/>
  <c r="Z111" i="41" s="1"/>
  <c r="L111" i="41"/>
  <c r="AA110" i="41"/>
  <c r="M110" i="41"/>
  <c r="Z110" i="41" s="1"/>
  <c r="L110" i="41"/>
  <c r="AA109" i="41"/>
  <c r="M109" i="41"/>
  <c r="Z109" i="41" s="1"/>
  <c r="L109" i="41"/>
  <c r="AA108" i="41"/>
  <c r="M108" i="41"/>
  <c r="Z108" i="41" s="1"/>
  <c r="L108" i="41"/>
  <c r="AA107" i="41"/>
  <c r="M107" i="41"/>
  <c r="Z107" i="41" s="1"/>
  <c r="L107" i="41"/>
  <c r="AA106" i="41"/>
  <c r="M106" i="41"/>
  <c r="Z106" i="41" s="1"/>
  <c r="L106" i="41"/>
  <c r="AA105" i="41"/>
  <c r="M105" i="41"/>
  <c r="Z105" i="41" s="1"/>
  <c r="L105" i="41"/>
  <c r="AA104" i="41"/>
  <c r="M104" i="41"/>
  <c r="Z104" i="41" s="1"/>
  <c r="L104" i="41"/>
  <c r="AA103" i="41"/>
  <c r="M103" i="41"/>
  <c r="Z103" i="41" s="1"/>
  <c r="L103" i="41"/>
  <c r="AA102" i="41"/>
  <c r="M102" i="41"/>
  <c r="Z102" i="41" s="1"/>
  <c r="L102" i="41"/>
  <c r="AA101" i="41"/>
  <c r="M101" i="41"/>
  <c r="Z101" i="41" s="1"/>
  <c r="L101" i="41"/>
  <c r="AA100" i="41"/>
  <c r="M100" i="41"/>
  <c r="Z100" i="41" s="1"/>
  <c r="L100" i="41"/>
  <c r="AA99" i="41"/>
  <c r="M99" i="41"/>
  <c r="Z99" i="41" s="1"/>
  <c r="L99" i="41"/>
  <c r="AA98" i="41"/>
  <c r="M98" i="41"/>
  <c r="Z98" i="41" s="1"/>
  <c r="L98" i="41"/>
  <c r="AA97" i="41"/>
  <c r="M97" i="41"/>
  <c r="Z97" i="41" s="1"/>
  <c r="L97" i="41"/>
  <c r="AA96" i="41"/>
  <c r="M96" i="41"/>
  <c r="Z96" i="41" s="1"/>
  <c r="L96" i="41"/>
  <c r="AA95" i="41"/>
  <c r="M95" i="41"/>
  <c r="Z95" i="41" s="1"/>
  <c r="L95" i="41"/>
  <c r="AA94" i="41"/>
  <c r="M94" i="41"/>
  <c r="Z94" i="41" s="1"/>
  <c r="L94" i="41"/>
  <c r="AA93" i="41"/>
  <c r="M93" i="41"/>
  <c r="Z93" i="41" s="1"/>
  <c r="L93" i="41"/>
  <c r="AA92" i="41"/>
  <c r="M92" i="41"/>
  <c r="Z92" i="41" s="1"/>
  <c r="L92" i="41"/>
  <c r="AA91" i="41"/>
  <c r="M91" i="41"/>
  <c r="Z91" i="41" s="1"/>
  <c r="L91" i="41"/>
  <c r="AA90" i="41"/>
  <c r="M90" i="41"/>
  <c r="Z90" i="41" s="1"/>
  <c r="L90" i="41"/>
  <c r="AA89" i="41"/>
  <c r="M89" i="41"/>
  <c r="Z89" i="41" s="1"/>
  <c r="L89" i="41"/>
  <c r="AA88" i="41"/>
  <c r="M88" i="41"/>
  <c r="Z88" i="41" s="1"/>
  <c r="L88" i="41"/>
  <c r="AA87" i="41"/>
  <c r="M87" i="41"/>
  <c r="Z87" i="41" s="1"/>
  <c r="L87" i="41"/>
  <c r="AA86" i="41"/>
  <c r="M86" i="41"/>
  <c r="Z86" i="41" s="1"/>
  <c r="L86" i="41"/>
  <c r="AA85" i="41"/>
  <c r="M85" i="41"/>
  <c r="Z85" i="41" s="1"/>
  <c r="L85" i="41"/>
  <c r="AA84" i="41"/>
  <c r="M84" i="41"/>
  <c r="Z84" i="41" s="1"/>
  <c r="L84" i="41"/>
  <c r="AA83" i="41"/>
  <c r="M83" i="41"/>
  <c r="Z83" i="41" s="1"/>
  <c r="L83" i="41"/>
  <c r="AA82" i="41"/>
  <c r="M82" i="41"/>
  <c r="Z82" i="41" s="1"/>
  <c r="L82" i="41"/>
  <c r="AA81" i="41"/>
  <c r="M81" i="41"/>
  <c r="Z81" i="41" s="1"/>
  <c r="L81" i="41"/>
  <c r="AA80" i="41"/>
  <c r="M80" i="41"/>
  <c r="Z80" i="41" s="1"/>
  <c r="L80" i="41"/>
  <c r="AA79" i="41"/>
  <c r="M79" i="41"/>
  <c r="Z79" i="41" s="1"/>
  <c r="L79" i="41"/>
  <c r="AA78" i="41"/>
  <c r="M78" i="41"/>
  <c r="Z78" i="41" s="1"/>
  <c r="L78" i="41"/>
  <c r="AA77" i="41"/>
  <c r="M77" i="41"/>
  <c r="Z77" i="41" s="1"/>
  <c r="L77" i="41"/>
  <c r="AA76" i="41"/>
  <c r="M76" i="41"/>
  <c r="Z76" i="41" s="1"/>
  <c r="L76" i="41"/>
  <c r="AA75" i="41"/>
  <c r="M75" i="41"/>
  <c r="Z75" i="41" s="1"/>
  <c r="L75" i="41"/>
  <c r="AA74" i="41"/>
  <c r="M74" i="41"/>
  <c r="Z74" i="41" s="1"/>
  <c r="L74" i="41"/>
  <c r="AA73" i="41"/>
  <c r="M73" i="41"/>
  <c r="Z73" i="41" s="1"/>
  <c r="L73" i="41"/>
  <c r="AA72" i="41"/>
  <c r="M72" i="41"/>
  <c r="Z72" i="41" s="1"/>
  <c r="L72" i="41"/>
  <c r="AA71" i="41"/>
  <c r="M71" i="41"/>
  <c r="Z71" i="41" s="1"/>
  <c r="L71" i="41"/>
  <c r="AA70" i="41"/>
  <c r="M70" i="41"/>
  <c r="Z70" i="41" s="1"/>
  <c r="L70" i="41"/>
  <c r="AA69" i="41"/>
  <c r="M69" i="41"/>
  <c r="Z69" i="41" s="1"/>
  <c r="L69" i="41"/>
  <c r="AA68" i="41"/>
  <c r="M68" i="41"/>
  <c r="Z68" i="41" s="1"/>
  <c r="L68" i="41"/>
  <c r="AA67" i="41"/>
  <c r="M67" i="41"/>
  <c r="Z67" i="41" s="1"/>
  <c r="L67" i="41"/>
  <c r="AA66" i="41"/>
  <c r="M66" i="41"/>
  <c r="Z66" i="41" s="1"/>
  <c r="L66" i="41"/>
  <c r="AA65" i="41"/>
  <c r="M65" i="41"/>
  <c r="Z65" i="41" s="1"/>
  <c r="L65" i="41"/>
  <c r="AA64" i="41"/>
  <c r="M64" i="41"/>
  <c r="Z64" i="41" s="1"/>
  <c r="L64" i="41"/>
  <c r="AA63" i="41"/>
  <c r="M63" i="41"/>
  <c r="Z63" i="41" s="1"/>
  <c r="L63" i="41"/>
  <c r="AA62" i="41"/>
  <c r="M62" i="41"/>
  <c r="Z62" i="41" s="1"/>
  <c r="L62" i="41"/>
  <c r="AA61" i="41"/>
  <c r="M61" i="41"/>
  <c r="Z61" i="41" s="1"/>
  <c r="L61" i="41"/>
  <c r="AA60" i="41"/>
  <c r="M60" i="41"/>
  <c r="Z60" i="41" s="1"/>
  <c r="L60" i="41"/>
  <c r="AA59" i="41"/>
  <c r="M59" i="41"/>
  <c r="Z59" i="41" s="1"/>
  <c r="L59" i="41"/>
  <c r="AA58" i="41"/>
  <c r="M58" i="41"/>
  <c r="Z58" i="41" s="1"/>
  <c r="L58" i="41"/>
  <c r="AA57" i="41"/>
  <c r="M57" i="41"/>
  <c r="Z57" i="41" s="1"/>
  <c r="L57" i="41"/>
  <c r="AA56" i="41"/>
  <c r="M56" i="41"/>
  <c r="Z56" i="41" s="1"/>
  <c r="L56" i="41"/>
  <c r="AA55" i="41"/>
  <c r="M55" i="41"/>
  <c r="Z55" i="41" s="1"/>
  <c r="L55" i="41"/>
  <c r="AA54" i="41"/>
  <c r="M54" i="41"/>
  <c r="Z54" i="41" s="1"/>
  <c r="L54" i="41"/>
  <c r="AA53" i="41"/>
  <c r="M53" i="41"/>
  <c r="Z53" i="41" s="1"/>
  <c r="L53" i="41"/>
  <c r="AA52" i="41"/>
  <c r="M52" i="41"/>
  <c r="Z52" i="41" s="1"/>
  <c r="L52" i="41"/>
  <c r="AA51" i="41"/>
  <c r="M51" i="41"/>
  <c r="Z51" i="41" s="1"/>
  <c r="L51" i="41"/>
  <c r="AA50" i="41"/>
  <c r="M50" i="41"/>
  <c r="Z50" i="41" s="1"/>
  <c r="L50" i="41"/>
  <c r="AA49" i="41"/>
  <c r="M49" i="41"/>
  <c r="Z49" i="41" s="1"/>
  <c r="L49" i="41"/>
  <c r="AA48" i="41"/>
  <c r="M48" i="41"/>
  <c r="Z48" i="41" s="1"/>
  <c r="L48" i="41"/>
  <c r="AA47" i="41"/>
  <c r="M47" i="41"/>
  <c r="Z47" i="41" s="1"/>
  <c r="L47" i="41"/>
  <c r="AA46" i="41"/>
  <c r="M46" i="41"/>
  <c r="Z46" i="41" s="1"/>
  <c r="L46" i="41"/>
  <c r="AA45" i="41"/>
  <c r="M45" i="41"/>
  <c r="Z45" i="41" s="1"/>
  <c r="L45" i="41"/>
  <c r="AA44" i="41"/>
  <c r="M44" i="41"/>
  <c r="Z44" i="41" s="1"/>
  <c r="L44" i="41"/>
  <c r="AA43" i="41"/>
  <c r="M43" i="41"/>
  <c r="Z43" i="41" s="1"/>
  <c r="L43" i="41"/>
  <c r="AA42" i="41"/>
  <c r="M42" i="41"/>
  <c r="Z42" i="41" s="1"/>
  <c r="L42" i="41"/>
  <c r="AA41" i="41"/>
  <c r="L41" i="41"/>
  <c r="AA40" i="41"/>
  <c r="L40" i="41"/>
  <c r="AA39" i="41"/>
  <c r="L39" i="41"/>
  <c r="AA38" i="41"/>
  <c r="M38" i="41"/>
  <c r="Z38" i="41" s="1"/>
  <c r="L38" i="41"/>
  <c r="AA37" i="41"/>
  <c r="L37" i="41"/>
  <c r="AA36" i="41"/>
  <c r="M36" i="41"/>
  <c r="Z36" i="41" s="1"/>
  <c r="L36" i="41"/>
  <c r="AA35" i="41"/>
  <c r="L35" i="41"/>
  <c r="AA34" i="41"/>
  <c r="L34" i="41"/>
  <c r="AA33" i="41"/>
  <c r="L33" i="41"/>
  <c r="AA32" i="41"/>
  <c r="M32" i="41"/>
  <c r="Z32" i="41" s="1"/>
  <c r="L32" i="41"/>
  <c r="AA31" i="41"/>
  <c r="M31" i="41"/>
  <c r="Y31" i="41" s="1"/>
  <c r="L31" i="41"/>
  <c r="AA30" i="41"/>
  <c r="M30" i="41"/>
  <c r="Z30" i="41" s="1"/>
  <c r="L30" i="41"/>
  <c r="AA29" i="41"/>
  <c r="M29" i="41"/>
  <c r="Z29" i="41" s="1"/>
  <c r="L29" i="41"/>
  <c r="AA28" i="41"/>
  <c r="L28" i="41"/>
  <c r="AA27" i="41"/>
  <c r="M27" i="41"/>
  <c r="L27" i="41"/>
  <c r="AA26" i="41"/>
  <c r="L26" i="41"/>
  <c r="AA25" i="41"/>
  <c r="M25" i="41"/>
  <c r="L25" i="41"/>
  <c r="AA24" i="41"/>
  <c r="L24" i="41"/>
  <c r="AA23" i="41"/>
  <c r="M23" i="41"/>
  <c r="L23" i="41"/>
  <c r="AA22" i="41"/>
  <c r="L22" i="41"/>
  <c r="AA21" i="41"/>
  <c r="M21" i="41"/>
  <c r="L21" i="41"/>
  <c r="AA20" i="41"/>
  <c r="L20" i="41"/>
  <c r="AA19" i="41"/>
  <c r="M19" i="41"/>
  <c r="L19" i="41"/>
  <c r="AA18" i="41"/>
  <c r="L18" i="41"/>
  <c r="AA17" i="41"/>
  <c r="M17" i="41"/>
  <c r="L17" i="41"/>
  <c r="AA16" i="41"/>
  <c r="L16" i="41"/>
  <c r="AA15" i="41"/>
  <c r="L15" i="41"/>
  <c r="M15" i="41"/>
  <c r="AA14" i="41"/>
  <c r="L14" i="41"/>
  <c r="AA13" i="41"/>
  <c r="Q13" i="41"/>
  <c r="U13" i="41" s="1"/>
  <c r="S15" i="41" s="1"/>
  <c r="L13" i="41"/>
  <c r="M13" i="41"/>
  <c r="Z13" i="41" s="1"/>
  <c r="AA12" i="41"/>
  <c r="L12" i="41"/>
  <c r="AA11" i="41"/>
  <c r="L11" i="41"/>
  <c r="M11" i="41"/>
  <c r="AA10" i="41"/>
  <c r="L10" i="41"/>
  <c r="AA9" i="41"/>
  <c r="L9" i="41"/>
  <c r="M9" i="41"/>
  <c r="AA8" i="41"/>
  <c r="L8" i="41"/>
  <c r="K8" i="41"/>
  <c r="M8" i="41" s="1"/>
  <c r="AA7" i="41"/>
  <c r="L7" i="41"/>
  <c r="K7" i="41"/>
  <c r="J7" i="41"/>
  <c r="B7" i="41"/>
  <c r="B8" i="41" s="1"/>
  <c r="B9" i="41" s="1"/>
  <c r="B10" i="41" s="1"/>
  <c r="B11" i="41" s="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B67" i="41" s="1"/>
  <c r="B68" i="41" s="1"/>
  <c r="B69" i="41" s="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B83" i="41" s="1"/>
  <c r="B84" i="41" s="1"/>
  <c r="B85" i="41" s="1"/>
  <c r="B86" i="41" s="1"/>
  <c r="B87" i="41" s="1"/>
  <c r="B88" i="41" s="1"/>
  <c r="B89" i="41" s="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B101" i="41" s="1"/>
  <c r="B102" i="41" s="1"/>
  <c r="B103" i="41" s="1"/>
  <c r="B104" i="41" s="1"/>
  <c r="B105" i="41" s="1"/>
  <c r="B106" i="41" s="1"/>
  <c r="B107" i="41" s="1"/>
  <c r="B108" i="41" s="1"/>
  <c r="B109" i="41" s="1"/>
  <c r="B110" i="41" s="1"/>
  <c r="B111" i="41" s="1"/>
  <c r="B112" i="41" s="1"/>
  <c r="B113" i="41" s="1"/>
  <c r="B114" i="41" s="1"/>
  <c r="B115" i="41" s="1"/>
  <c r="B116" i="41" s="1"/>
  <c r="B117" i="41" s="1"/>
  <c r="B118" i="41" s="1"/>
  <c r="B119" i="41" s="1"/>
  <c r="B120" i="41" s="1"/>
  <c r="B121" i="41" s="1"/>
  <c r="B122" i="41" s="1"/>
  <c r="B123" i="41" s="1"/>
  <c r="B124" i="41" s="1"/>
  <c r="B125" i="41" s="1"/>
  <c r="B126" i="41" s="1"/>
  <c r="B127" i="41" s="1"/>
  <c r="B128" i="41" s="1"/>
  <c r="B129" i="41" s="1"/>
  <c r="B130" i="41" s="1"/>
  <c r="B131" i="41" s="1"/>
  <c r="B132" i="41" s="1"/>
  <c r="B133" i="41" s="1"/>
  <c r="B134" i="41" s="1"/>
  <c r="B135" i="41" s="1"/>
  <c r="B136" i="41" s="1"/>
  <c r="B137" i="41" s="1"/>
  <c r="B138" i="41" s="1"/>
  <c r="B139" i="41" s="1"/>
  <c r="B140" i="41" s="1"/>
  <c r="B141" i="41" s="1"/>
  <c r="B142" i="41" s="1"/>
  <c r="B143" i="41" s="1"/>
  <c r="B144" i="41" s="1"/>
  <c r="B145" i="41" s="1"/>
  <c r="B146" i="41" s="1"/>
  <c r="B147" i="41" s="1"/>
  <c r="B148" i="41" s="1"/>
  <c r="B149" i="41" s="1"/>
  <c r="B150" i="41" s="1"/>
  <c r="B151" i="41" s="1"/>
  <c r="B152" i="41" s="1"/>
  <c r="B153" i="41" s="1"/>
  <c r="B154" i="41" s="1"/>
  <c r="B155" i="41" s="1"/>
  <c r="B156" i="41" s="1"/>
  <c r="B157" i="41" s="1"/>
  <c r="B158" i="41" s="1"/>
  <c r="B159" i="41" s="1"/>
  <c r="B160" i="41" s="1"/>
  <c r="B161" i="41" s="1"/>
  <c r="B162" i="41" s="1"/>
  <c r="B163" i="41" s="1"/>
  <c r="B164" i="41" s="1"/>
  <c r="B165" i="41" s="1"/>
  <c r="B166" i="41" s="1"/>
  <c r="B167" i="41" s="1"/>
  <c r="B168" i="41" s="1"/>
  <c r="B169" i="41" s="1"/>
  <c r="B170" i="41" s="1"/>
  <c r="B171" i="41" s="1"/>
  <c r="B172" i="41" s="1"/>
  <c r="B173" i="41" s="1"/>
  <c r="B174" i="41" s="1"/>
  <c r="B175" i="41" s="1"/>
  <c r="B176" i="41" s="1"/>
  <c r="B177" i="41" s="1"/>
  <c r="B178" i="41" s="1"/>
  <c r="B179" i="41" s="1"/>
  <c r="B180" i="41" s="1"/>
  <c r="B181" i="41" s="1"/>
  <c r="B182" i="41" s="1"/>
  <c r="B183" i="41" s="1"/>
  <c r="B184" i="41" s="1"/>
  <c r="B185" i="41" s="1"/>
  <c r="B186" i="41" s="1"/>
  <c r="B187" i="41" s="1"/>
  <c r="B188" i="41" s="1"/>
  <c r="B189" i="41" s="1"/>
  <c r="B190" i="41" s="1"/>
  <c r="B191" i="41" s="1"/>
  <c r="AA6" i="41"/>
  <c r="L6" i="41"/>
  <c r="K6" i="41"/>
  <c r="J6" i="41"/>
  <c r="Z130" i="41" l="1"/>
  <c r="Y139" i="41"/>
  <c r="Y140" i="41"/>
  <c r="Y171" i="41"/>
  <c r="Y172" i="41"/>
  <c r="Y126" i="41"/>
  <c r="Z158" i="41"/>
  <c r="Y163" i="41"/>
  <c r="Y164" i="41"/>
  <c r="Y110" i="41"/>
  <c r="Y123" i="41"/>
  <c r="Y124" i="41"/>
  <c r="Y142" i="41"/>
  <c r="Y155" i="41"/>
  <c r="Y156" i="41"/>
  <c r="Z174" i="41"/>
  <c r="M28" i="41"/>
  <c r="M24" i="41"/>
  <c r="M20" i="41"/>
  <c r="M18" i="41"/>
  <c r="M16" i="41"/>
  <c r="M12" i="41"/>
  <c r="M10" i="41"/>
  <c r="Z31" i="41"/>
  <c r="M22" i="41"/>
  <c r="M26" i="41"/>
  <c r="Y47" i="41"/>
  <c r="Y49" i="41"/>
  <c r="Y51" i="41"/>
  <c r="Y53" i="41"/>
  <c r="Y55" i="41"/>
  <c r="Y57" i="41"/>
  <c r="Y59" i="41"/>
  <c r="Y61" i="41"/>
  <c r="Y63" i="41"/>
  <c r="Y65" i="41"/>
  <c r="Y67" i="41"/>
  <c r="Y69" i="41"/>
  <c r="Y71" i="41"/>
  <c r="Y73" i="41"/>
  <c r="Y75" i="41"/>
  <c r="Y77" i="41"/>
  <c r="Y79" i="41"/>
  <c r="Y81" i="41"/>
  <c r="Y83" i="41"/>
  <c r="Y85" i="41"/>
  <c r="Y87" i="41"/>
  <c r="Y89" i="41"/>
  <c r="Y91" i="41"/>
  <c r="Y93" i="41"/>
  <c r="Y95" i="41"/>
  <c r="Y97" i="41"/>
  <c r="Y99" i="41"/>
  <c r="Y101" i="41"/>
  <c r="Y103" i="41"/>
  <c r="Y105" i="41"/>
  <c r="Y107" i="41"/>
  <c r="Y111" i="41"/>
  <c r="Y112" i="41"/>
  <c r="Y114" i="41"/>
  <c r="Y143" i="41"/>
  <c r="Y144" i="41"/>
  <c r="Y146" i="41"/>
  <c r="Y165" i="41"/>
  <c r="Y166" i="41"/>
  <c r="Y127" i="41"/>
  <c r="Y157" i="41"/>
  <c r="Y173" i="41"/>
  <c r="Y45" i="41"/>
  <c r="Y43" i="41"/>
  <c r="Y41" i="41"/>
  <c r="Z41" i="41"/>
  <c r="Y39" i="41"/>
  <c r="Z39" i="41"/>
  <c r="Y33" i="41"/>
  <c r="Z33" i="41"/>
  <c r="Y37" i="41"/>
  <c r="Z37" i="41"/>
  <c r="Y35" i="41"/>
  <c r="Z35" i="41"/>
  <c r="Y29" i="41"/>
  <c r="Y147" i="41"/>
  <c r="Y148" i="41"/>
  <c r="Y150" i="41"/>
  <c r="Y159" i="41"/>
  <c r="Y160" i="41"/>
  <c r="Y167" i="41"/>
  <c r="Y168" i="41"/>
  <c r="Y175" i="41"/>
  <c r="Y176" i="41"/>
  <c r="Y115" i="41"/>
  <c r="Y118" i="41"/>
  <c r="Y131" i="41"/>
  <c r="Y132" i="41"/>
  <c r="Y134" i="41"/>
  <c r="Z116" i="41"/>
  <c r="Y119" i="41"/>
  <c r="Y120" i="41"/>
  <c r="Y122" i="41"/>
  <c r="Y135" i="41"/>
  <c r="Y136" i="41"/>
  <c r="Y138" i="41"/>
  <c r="Y151" i="41"/>
  <c r="Y152" i="41"/>
  <c r="Y154" i="41"/>
  <c r="Y161" i="41"/>
  <c r="Y162" i="41"/>
  <c r="Y169" i="41"/>
  <c r="Y170" i="41"/>
  <c r="Y177" i="41"/>
  <c r="Y178" i="41"/>
  <c r="Y180" i="41"/>
  <c r="Y182" i="41"/>
  <c r="Y184" i="41"/>
  <c r="Y186" i="41"/>
  <c r="Y188" i="41"/>
  <c r="Y190" i="41"/>
  <c r="M7" i="41"/>
  <c r="Z7" i="41" s="1"/>
  <c r="M6" i="41"/>
  <c r="Z6" i="41" s="1"/>
  <c r="M14" i="41"/>
  <c r="Z8" i="41"/>
  <c r="Y8" i="41"/>
  <c r="Z10" i="41"/>
  <c r="Y10" i="41"/>
  <c r="Z17" i="41"/>
  <c r="Y17" i="41"/>
  <c r="Z19" i="41"/>
  <c r="Y19" i="41"/>
  <c r="Z21" i="41"/>
  <c r="Y21" i="41"/>
  <c r="Z23" i="41"/>
  <c r="Y23" i="41"/>
  <c r="Z25" i="41"/>
  <c r="Y25" i="41"/>
  <c r="Z27" i="41"/>
  <c r="Y27" i="41"/>
  <c r="Z9" i="41"/>
  <c r="Y9" i="41"/>
  <c r="Z11" i="41"/>
  <c r="Y11" i="41"/>
  <c r="AA192" i="41"/>
  <c r="Z12" i="41"/>
  <c r="Y12" i="41"/>
  <c r="Z15" i="41"/>
  <c r="Y15" i="41"/>
  <c r="Y13" i="41"/>
  <c r="Z16" i="41"/>
  <c r="Y16" i="41"/>
  <c r="Z18" i="41"/>
  <c r="Y18" i="41"/>
  <c r="Z20" i="41"/>
  <c r="Y20" i="41"/>
  <c r="Z22" i="41"/>
  <c r="Y22" i="41"/>
  <c r="Z24" i="41"/>
  <c r="Y24" i="41"/>
  <c r="Z26" i="41"/>
  <c r="Y26" i="41"/>
  <c r="Z28" i="41"/>
  <c r="Y28" i="41"/>
  <c r="Z181" i="41"/>
  <c r="Y181" i="41"/>
  <c r="Z189" i="41"/>
  <c r="Y189" i="41"/>
  <c r="Y32" i="41"/>
  <c r="Y36" i="41"/>
  <c r="Y38" i="41"/>
  <c r="Y42" i="41"/>
  <c r="Y46" i="41"/>
  <c r="Y48" i="41"/>
  <c r="Y52" i="41"/>
  <c r="Y56" i="41"/>
  <c r="Y60" i="41"/>
  <c r="Y62" i="41"/>
  <c r="Y66" i="41"/>
  <c r="Y70" i="41"/>
  <c r="Y72" i="41"/>
  <c r="Y76" i="41"/>
  <c r="Y78" i="41"/>
  <c r="Y80" i="41"/>
  <c r="Y82" i="41"/>
  <c r="Y84" i="41"/>
  <c r="Y86" i="41"/>
  <c r="Y88" i="41"/>
  <c r="Y90" i="41"/>
  <c r="Y92" i="41"/>
  <c r="Y94" i="41"/>
  <c r="Y96" i="41"/>
  <c r="Y98" i="41"/>
  <c r="Y100" i="41"/>
  <c r="Y102" i="41"/>
  <c r="Y104" i="41"/>
  <c r="Y106" i="41"/>
  <c r="Y108" i="41"/>
  <c r="Z183" i="41"/>
  <c r="Y183" i="41"/>
  <c r="Z191" i="41"/>
  <c r="Y191" i="41"/>
  <c r="Y30" i="41"/>
  <c r="Y34" i="41"/>
  <c r="Y40" i="41"/>
  <c r="Y44" i="41"/>
  <c r="Y50" i="41"/>
  <c r="Y54" i="41"/>
  <c r="Y58" i="41"/>
  <c r="Y64" i="41"/>
  <c r="Y68" i="41"/>
  <c r="Y74" i="41"/>
  <c r="Y109" i="41"/>
  <c r="Y113" i="41"/>
  <c r="Y117" i="41"/>
  <c r="Y121" i="41"/>
  <c r="Y125" i="41"/>
  <c r="Y129" i="41"/>
  <c r="Y133" i="41"/>
  <c r="Y137" i="41"/>
  <c r="Y141" i="41"/>
  <c r="Y145" i="41"/>
  <c r="Y149" i="41"/>
  <c r="Y153" i="41"/>
  <c r="Z185" i="41"/>
  <c r="Y185" i="41"/>
  <c r="Z179" i="41"/>
  <c r="Y179" i="41"/>
  <c r="Z187" i="41"/>
  <c r="Y187" i="41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13" i="40"/>
  <c r="K28" i="40"/>
  <c r="K27" i="40"/>
  <c r="K26" i="40"/>
  <c r="K25" i="40"/>
  <c r="K24" i="40"/>
  <c r="K23" i="40"/>
  <c r="K22" i="40"/>
  <c r="K21" i="40"/>
  <c r="K20" i="40"/>
  <c r="K19" i="40"/>
  <c r="K18" i="40"/>
  <c r="K17" i="40"/>
  <c r="K16" i="40"/>
  <c r="K15" i="40"/>
  <c r="K14" i="40"/>
  <c r="J10" i="40"/>
  <c r="J11" i="40"/>
  <c r="K13" i="40"/>
  <c r="K12" i="40"/>
  <c r="K11" i="40"/>
  <c r="K10" i="40"/>
  <c r="K24" i="39"/>
  <c r="K6" i="40"/>
  <c r="M6" i="40" s="1"/>
  <c r="K7" i="40"/>
  <c r="J6" i="40"/>
  <c r="J9" i="40"/>
  <c r="K9" i="40"/>
  <c r="K8" i="40"/>
  <c r="J8" i="40"/>
  <c r="J33" i="39"/>
  <c r="K33" i="39"/>
  <c r="J34" i="39"/>
  <c r="K34" i="39"/>
  <c r="J7" i="40"/>
  <c r="M7" i="40" s="1"/>
  <c r="K32" i="39"/>
  <c r="J24" i="39"/>
  <c r="J32" i="39"/>
  <c r="AA191" i="40"/>
  <c r="M191" i="40"/>
  <c r="L191" i="40"/>
  <c r="AA190" i="40"/>
  <c r="Z190" i="40"/>
  <c r="Y190" i="40"/>
  <c r="M190" i="40"/>
  <c r="L190" i="40"/>
  <c r="AA189" i="40"/>
  <c r="M189" i="40"/>
  <c r="L189" i="40"/>
  <c r="AA188" i="40"/>
  <c r="Z188" i="40"/>
  <c r="Y188" i="40"/>
  <c r="M188" i="40"/>
  <c r="L188" i="40"/>
  <c r="AA187" i="40"/>
  <c r="M187" i="40"/>
  <c r="L187" i="40"/>
  <c r="AA186" i="40"/>
  <c r="Z186" i="40"/>
  <c r="Y186" i="40"/>
  <c r="M186" i="40"/>
  <c r="L186" i="40"/>
  <c r="AA185" i="40"/>
  <c r="M185" i="40"/>
  <c r="L185" i="40"/>
  <c r="AA184" i="40"/>
  <c r="Z184" i="40"/>
  <c r="Y184" i="40"/>
  <c r="M184" i="40"/>
  <c r="L184" i="40"/>
  <c r="AA183" i="40"/>
  <c r="M183" i="40"/>
  <c r="L183" i="40"/>
  <c r="AA182" i="40"/>
  <c r="Z182" i="40"/>
  <c r="Y182" i="40"/>
  <c r="M182" i="40"/>
  <c r="L182" i="40"/>
  <c r="AA181" i="40"/>
  <c r="M181" i="40"/>
  <c r="L181" i="40"/>
  <c r="AA180" i="40"/>
  <c r="Z180" i="40"/>
  <c r="Y180" i="40"/>
  <c r="M180" i="40"/>
  <c r="L180" i="40"/>
  <c r="AA179" i="40"/>
  <c r="M179" i="40"/>
  <c r="L179" i="40"/>
  <c r="AA178" i="40"/>
  <c r="Z178" i="40"/>
  <c r="Y178" i="40"/>
  <c r="M178" i="40"/>
  <c r="L178" i="40"/>
  <c r="AA177" i="40"/>
  <c r="M177" i="40"/>
  <c r="L177" i="40"/>
  <c r="AA176" i="40"/>
  <c r="Z176" i="40"/>
  <c r="Y176" i="40"/>
  <c r="M176" i="40"/>
  <c r="L176" i="40"/>
  <c r="AA175" i="40"/>
  <c r="M175" i="40"/>
  <c r="L175" i="40"/>
  <c r="AA174" i="40"/>
  <c r="Z174" i="40"/>
  <c r="Y174" i="40"/>
  <c r="M174" i="40"/>
  <c r="L174" i="40"/>
  <c r="AA173" i="40"/>
  <c r="M173" i="40"/>
  <c r="L173" i="40"/>
  <c r="AA172" i="40"/>
  <c r="Z172" i="40"/>
  <c r="Y172" i="40"/>
  <c r="M172" i="40"/>
  <c r="L172" i="40"/>
  <c r="AA171" i="40"/>
  <c r="M171" i="40"/>
  <c r="L171" i="40"/>
  <c r="AA170" i="40"/>
  <c r="Z170" i="40"/>
  <c r="Y170" i="40"/>
  <c r="M170" i="40"/>
  <c r="L170" i="40"/>
  <c r="AA169" i="40"/>
  <c r="M169" i="40"/>
  <c r="L169" i="40"/>
  <c r="AA168" i="40"/>
  <c r="Z168" i="40"/>
  <c r="Y168" i="40"/>
  <c r="M168" i="40"/>
  <c r="L168" i="40"/>
  <c r="AA167" i="40"/>
  <c r="M167" i="40"/>
  <c r="L167" i="40"/>
  <c r="AA166" i="40"/>
  <c r="Z166" i="40"/>
  <c r="Y166" i="40"/>
  <c r="M166" i="40"/>
  <c r="L166" i="40"/>
  <c r="AA165" i="40"/>
  <c r="Y165" i="40"/>
  <c r="M165" i="40"/>
  <c r="Z165" i="40" s="1"/>
  <c r="L165" i="40"/>
  <c r="AA164" i="40"/>
  <c r="Z164" i="40"/>
  <c r="M164" i="40"/>
  <c r="Y164" i="40" s="1"/>
  <c r="L164" i="40"/>
  <c r="AA163" i="40"/>
  <c r="M163" i="40"/>
  <c r="Z163" i="40" s="1"/>
  <c r="L163" i="40"/>
  <c r="AA162" i="40"/>
  <c r="Z162" i="40"/>
  <c r="M162" i="40"/>
  <c r="Y162" i="40" s="1"/>
  <c r="L162" i="40"/>
  <c r="AA161" i="40"/>
  <c r="M161" i="40"/>
  <c r="Z161" i="40" s="1"/>
  <c r="L161" i="40"/>
  <c r="AA160" i="40"/>
  <c r="M160" i="40"/>
  <c r="Y160" i="40" s="1"/>
  <c r="L160" i="40"/>
  <c r="AA159" i="40"/>
  <c r="M159" i="40"/>
  <c r="Z159" i="40" s="1"/>
  <c r="L159" i="40"/>
  <c r="AA158" i="40"/>
  <c r="M158" i="40"/>
  <c r="Y158" i="40" s="1"/>
  <c r="L158" i="40"/>
  <c r="AA157" i="40"/>
  <c r="M157" i="40"/>
  <c r="Z157" i="40" s="1"/>
  <c r="L157" i="40"/>
  <c r="AA156" i="40"/>
  <c r="Y156" i="40"/>
  <c r="M156" i="40"/>
  <c r="Z156" i="40" s="1"/>
  <c r="L156" i="40"/>
  <c r="AA155" i="40"/>
  <c r="M155" i="40"/>
  <c r="Z155" i="40" s="1"/>
  <c r="L155" i="40"/>
  <c r="AA154" i="40"/>
  <c r="Y154" i="40"/>
  <c r="M154" i="40"/>
  <c r="Z154" i="40" s="1"/>
  <c r="L154" i="40"/>
  <c r="AA153" i="40"/>
  <c r="Y153" i="40"/>
  <c r="M153" i="40"/>
  <c r="Z153" i="40" s="1"/>
  <c r="L153" i="40"/>
  <c r="AA152" i="40"/>
  <c r="Z152" i="40"/>
  <c r="Y152" i="40"/>
  <c r="M152" i="40"/>
  <c r="L152" i="40"/>
  <c r="AA151" i="40"/>
  <c r="M151" i="40"/>
  <c r="Z151" i="40" s="1"/>
  <c r="L151" i="40"/>
  <c r="AA150" i="40"/>
  <c r="Z150" i="40"/>
  <c r="Y150" i="40"/>
  <c r="M150" i="40"/>
  <c r="L150" i="40"/>
  <c r="AA149" i="40"/>
  <c r="Y149" i="40"/>
  <c r="M149" i="40"/>
  <c r="Z149" i="40" s="1"/>
  <c r="L149" i="40"/>
  <c r="AA148" i="40"/>
  <c r="Z148" i="40"/>
  <c r="M148" i="40"/>
  <c r="Y148" i="40" s="1"/>
  <c r="L148" i="40"/>
  <c r="AA147" i="40"/>
  <c r="M147" i="40"/>
  <c r="Z147" i="40" s="1"/>
  <c r="L147" i="40"/>
  <c r="AA146" i="40"/>
  <c r="Z146" i="40"/>
  <c r="M146" i="40"/>
  <c r="Y146" i="40" s="1"/>
  <c r="L146" i="40"/>
  <c r="AA145" i="40"/>
  <c r="M145" i="40"/>
  <c r="Z145" i="40" s="1"/>
  <c r="L145" i="40"/>
  <c r="AA144" i="40"/>
  <c r="M144" i="40"/>
  <c r="Y144" i="40" s="1"/>
  <c r="L144" i="40"/>
  <c r="AA143" i="40"/>
  <c r="M143" i="40"/>
  <c r="Z143" i="40" s="1"/>
  <c r="L143" i="40"/>
  <c r="AA142" i="40"/>
  <c r="M142" i="40"/>
  <c r="Y142" i="40" s="1"/>
  <c r="L142" i="40"/>
  <c r="AA141" i="40"/>
  <c r="M141" i="40"/>
  <c r="Z141" i="40" s="1"/>
  <c r="L141" i="40"/>
  <c r="AA140" i="40"/>
  <c r="Y140" i="40"/>
  <c r="M140" i="40"/>
  <c r="Z140" i="40" s="1"/>
  <c r="L140" i="40"/>
  <c r="AA139" i="40"/>
  <c r="M139" i="40"/>
  <c r="Z139" i="40" s="1"/>
  <c r="L139" i="40"/>
  <c r="AA138" i="40"/>
  <c r="Y138" i="40"/>
  <c r="M138" i="40"/>
  <c r="Z138" i="40" s="1"/>
  <c r="L138" i="40"/>
  <c r="AA137" i="40"/>
  <c r="Y137" i="40"/>
  <c r="M137" i="40"/>
  <c r="Z137" i="40" s="1"/>
  <c r="L137" i="40"/>
  <c r="AA136" i="40"/>
  <c r="Z136" i="40"/>
  <c r="Y136" i="40"/>
  <c r="M136" i="40"/>
  <c r="L136" i="40"/>
  <c r="AA135" i="40"/>
  <c r="M135" i="40"/>
  <c r="Z135" i="40" s="1"/>
  <c r="L135" i="40"/>
  <c r="AA134" i="40"/>
  <c r="Z134" i="40"/>
  <c r="Y134" i="40"/>
  <c r="M134" i="40"/>
  <c r="L134" i="40"/>
  <c r="AA133" i="40"/>
  <c r="Y133" i="40"/>
  <c r="M133" i="40"/>
  <c r="Z133" i="40" s="1"/>
  <c r="L133" i="40"/>
  <c r="AA132" i="40"/>
  <c r="Z132" i="40"/>
  <c r="Y132" i="40"/>
  <c r="M132" i="40"/>
  <c r="L132" i="40"/>
  <c r="AA131" i="40"/>
  <c r="M131" i="40"/>
  <c r="Z131" i="40" s="1"/>
  <c r="L131" i="40"/>
  <c r="AA130" i="40"/>
  <c r="Z130" i="40"/>
  <c r="Y130" i="40"/>
  <c r="M130" i="40"/>
  <c r="L130" i="40"/>
  <c r="AA129" i="40"/>
  <c r="M129" i="40"/>
  <c r="Z129" i="40" s="1"/>
  <c r="L129" i="40"/>
  <c r="AA128" i="40"/>
  <c r="M128" i="40"/>
  <c r="Y128" i="40" s="1"/>
  <c r="L128" i="40"/>
  <c r="AA127" i="40"/>
  <c r="M127" i="40"/>
  <c r="Z127" i="40" s="1"/>
  <c r="L127" i="40"/>
  <c r="AA126" i="40"/>
  <c r="M126" i="40"/>
  <c r="Y126" i="40" s="1"/>
  <c r="L126" i="40"/>
  <c r="AA125" i="40"/>
  <c r="M125" i="40"/>
  <c r="Z125" i="40" s="1"/>
  <c r="L125" i="40"/>
  <c r="AA124" i="40"/>
  <c r="Y124" i="40"/>
  <c r="M124" i="40"/>
  <c r="Z124" i="40" s="1"/>
  <c r="L124" i="40"/>
  <c r="AA123" i="40"/>
  <c r="M123" i="40"/>
  <c r="Z123" i="40" s="1"/>
  <c r="L123" i="40"/>
  <c r="AA122" i="40"/>
  <c r="Y122" i="40"/>
  <c r="M122" i="40"/>
  <c r="Z122" i="40" s="1"/>
  <c r="L122" i="40"/>
  <c r="AA121" i="40"/>
  <c r="Y121" i="40"/>
  <c r="M121" i="40"/>
  <c r="Z121" i="40" s="1"/>
  <c r="L121" i="40"/>
  <c r="AA120" i="40"/>
  <c r="Z120" i="40"/>
  <c r="Y120" i="40"/>
  <c r="M120" i="40"/>
  <c r="L120" i="40"/>
  <c r="AA119" i="40"/>
  <c r="M119" i="40"/>
  <c r="Z119" i="40" s="1"/>
  <c r="L119" i="40"/>
  <c r="AA118" i="40"/>
  <c r="Z118" i="40"/>
  <c r="Y118" i="40"/>
  <c r="M118" i="40"/>
  <c r="L118" i="40"/>
  <c r="AA117" i="40"/>
  <c r="Y117" i="40"/>
  <c r="M117" i="40"/>
  <c r="Z117" i="40" s="1"/>
  <c r="L117" i="40"/>
  <c r="AA116" i="40"/>
  <c r="Z116" i="40"/>
  <c r="Y116" i="40"/>
  <c r="M116" i="40"/>
  <c r="L116" i="40"/>
  <c r="AA115" i="40"/>
  <c r="M115" i="40"/>
  <c r="Z115" i="40" s="1"/>
  <c r="L115" i="40"/>
  <c r="AA114" i="40"/>
  <c r="Z114" i="40"/>
  <c r="Y114" i="40"/>
  <c r="M114" i="40"/>
  <c r="L114" i="40"/>
  <c r="AA113" i="40"/>
  <c r="Y113" i="40"/>
  <c r="M113" i="40"/>
  <c r="Z113" i="40" s="1"/>
  <c r="L113" i="40"/>
  <c r="AA112" i="40"/>
  <c r="M112" i="40"/>
  <c r="Y112" i="40" s="1"/>
  <c r="L112" i="40"/>
  <c r="AA111" i="40"/>
  <c r="M111" i="40"/>
  <c r="Z111" i="40" s="1"/>
  <c r="L111" i="40"/>
  <c r="AA110" i="40"/>
  <c r="M110" i="40"/>
  <c r="Y110" i="40" s="1"/>
  <c r="L110" i="40"/>
  <c r="AA109" i="40"/>
  <c r="M109" i="40"/>
  <c r="Z109" i="40" s="1"/>
  <c r="L109" i="40"/>
  <c r="AA108" i="40"/>
  <c r="Y108" i="40"/>
  <c r="M108" i="40"/>
  <c r="Z108" i="40" s="1"/>
  <c r="L108" i="40"/>
  <c r="AA107" i="40"/>
  <c r="M107" i="40"/>
  <c r="L107" i="40"/>
  <c r="AA106" i="40"/>
  <c r="Y106" i="40"/>
  <c r="M106" i="40"/>
  <c r="Z106" i="40" s="1"/>
  <c r="L106" i="40"/>
  <c r="AA105" i="40"/>
  <c r="M105" i="40"/>
  <c r="L105" i="40"/>
  <c r="AA104" i="40"/>
  <c r="M104" i="40"/>
  <c r="Z104" i="40" s="1"/>
  <c r="L104" i="40"/>
  <c r="AA103" i="40"/>
  <c r="M103" i="40"/>
  <c r="L103" i="40"/>
  <c r="AA102" i="40"/>
  <c r="M102" i="40"/>
  <c r="Z102" i="40" s="1"/>
  <c r="L102" i="40"/>
  <c r="AA101" i="40"/>
  <c r="M101" i="40"/>
  <c r="L101" i="40"/>
  <c r="AA100" i="40"/>
  <c r="M100" i="40"/>
  <c r="Z100" i="40" s="1"/>
  <c r="L100" i="40"/>
  <c r="AA99" i="40"/>
  <c r="M99" i="40"/>
  <c r="L99" i="40"/>
  <c r="AA98" i="40"/>
  <c r="M98" i="40"/>
  <c r="Z98" i="40" s="1"/>
  <c r="L98" i="40"/>
  <c r="AA97" i="40"/>
  <c r="M97" i="40"/>
  <c r="L97" i="40"/>
  <c r="AA96" i="40"/>
  <c r="M96" i="40"/>
  <c r="Z96" i="40" s="1"/>
  <c r="L96" i="40"/>
  <c r="AA95" i="40"/>
  <c r="M95" i="40"/>
  <c r="L95" i="40"/>
  <c r="AA94" i="40"/>
  <c r="M94" i="40"/>
  <c r="Z94" i="40" s="1"/>
  <c r="L94" i="40"/>
  <c r="AA93" i="40"/>
  <c r="M93" i="40"/>
  <c r="L93" i="40"/>
  <c r="AA92" i="40"/>
  <c r="M92" i="40"/>
  <c r="Z92" i="40" s="1"/>
  <c r="L92" i="40"/>
  <c r="AA91" i="40"/>
  <c r="M91" i="40"/>
  <c r="L91" i="40"/>
  <c r="AA90" i="40"/>
  <c r="M90" i="40"/>
  <c r="Z90" i="40" s="1"/>
  <c r="L90" i="40"/>
  <c r="AA89" i="40"/>
  <c r="M89" i="40"/>
  <c r="L89" i="40"/>
  <c r="AA88" i="40"/>
  <c r="M88" i="40"/>
  <c r="Z88" i="40" s="1"/>
  <c r="L88" i="40"/>
  <c r="AA87" i="40"/>
  <c r="M87" i="40"/>
  <c r="L87" i="40"/>
  <c r="AA86" i="40"/>
  <c r="M86" i="40"/>
  <c r="Z86" i="40" s="1"/>
  <c r="L86" i="40"/>
  <c r="AA85" i="40"/>
  <c r="M85" i="40"/>
  <c r="L85" i="40"/>
  <c r="AA84" i="40"/>
  <c r="M84" i="40"/>
  <c r="Z84" i="40" s="1"/>
  <c r="L84" i="40"/>
  <c r="AA83" i="40"/>
  <c r="M83" i="40"/>
  <c r="L83" i="40"/>
  <c r="AA82" i="40"/>
  <c r="M82" i="40"/>
  <c r="Z82" i="40" s="1"/>
  <c r="L82" i="40"/>
  <c r="AA81" i="40"/>
  <c r="M81" i="40"/>
  <c r="L81" i="40"/>
  <c r="AA80" i="40"/>
  <c r="M80" i="40"/>
  <c r="Z80" i="40" s="1"/>
  <c r="L80" i="40"/>
  <c r="AA79" i="40"/>
  <c r="M79" i="40"/>
  <c r="L79" i="40"/>
  <c r="AA78" i="40"/>
  <c r="M78" i="40"/>
  <c r="Z78" i="40" s="1"/>
  <c r="L78" i="40"/>
  <c r="AA77" i="40"/>
  <c r="M77" i="40"/>
  <c r="L77" i="40"/>
  <c r="AA76" i="40"/>
  <c r="M76" i="40"/>
  <c r="Z76" i="40" s="1"/>
  <c r="L76" i="40"/>
  <c r="AA75" i="40"/>
  <c r="M75" i="40"/>
  <c r="L75" i="40"/>
  <c r="AA74" i="40"/>
  <c r="M74" i="40"/>
  <c r="Z74" i="40" s="1"/>
  <c r="L74" i="40"/>
  <c r="AA73" i="40"/>
  <c r="M73" i="40"/>
  <c r="L73" i="40"/>
  <c r="AA72" i="40"/>
  <c r="M72" i="40"/>
  <c r="Z72" i="40" s="1"/>
  <c r="L72" i="40"/>
  <c r="AA71" i="40"/>
  <c r="M71" i="40"/>
  <c r="L71" i="40"/>
  <c r="AA70" i="40"/>
  <c r="M70" i="40"/>
  <c r="Z70" i="40" s="1"/>
  <c r="L70" i="40"/>
  <c r="AA69" i="40"/>
  <c r="M69" i="40"/>
  <c r="L69" i="40"/>
  <c r="AA68" i="40"/>
  <c r="M68" i="40"/>
  <c r="Z68" i="40" s="1"/>
  <c r="L68" i="40"/>
  <c r="AA67" i="40"/>
  <c r="M67" i="40"/>
  <c r="L67" i="40"/>
  <c r="AA66" i="40"/>
  <c r="M66" i="40"/>
  <c r="Z66" i="40" s="1"/>
  <c r="L66" i="40"/>
  <c r="AA65" i="40"/>
  <c r="M65" i="40"/>
  <c r="L65" i="40"/>
  <c r="AA64" i="40"/>
  <c r="M64" i="40"/>
  <c r="Z64" i="40" s="1"/>
  <c r="L64" i="40"/>
  <c r="AA63" i="40"/>
  <c r="M63" i="40"/>
  <c r="L63" i="40"/>
  <c r="AA62" i="40"/>
  <c r="M62" i="40"/>
  <c r="Z62" i="40" s="1"/>
  <c r="L62" i="40"/>
  <c r="AA61" i="40"/>
  <c r="M61" i="40"/>
  <c r="L61" i="40"/>
  <c r="AA60" i="40"/>
  <c r="M60" i="40"/>
  <c r="Z60" i="40" s="1"/>
  <c r="L60" i="40"/>
  <c r="AA59" i="40"/>
  <c r="M59" i="40"/>
  <c r="L59" i="40"/>
  <c r="AA58" i="40"/>
  <c r="M58" i="40"/>
  <c r="Z58" i="40" s="1"/>
  <c r="L58" i="40"/>
  <c r="AA57" i="40"/>
  <c r="M57" i="40"/>
  <c r="L57" i="40"/>
  <c r="AA56" i="40"/>
  <c r="M56" i="40"/>
  <c r="Z56" i="40" s="1"/>
  <c r="L56" i="40"/>
  <c r="AA55" i="40"/>
  <c r="M55" i="40"/>
  <c r="L55" i="40"/>
  <c r="AA54" i="40"/>
  <c r="M54" i="40"/>
  <c r="Z54" i="40" s="1"/>
  <c r="L54" i="40"/>
  <c r="AA53" i="40"/>
  <c r="M53" i="40"/>
  <c r="L53" i="40"/>
  <c r="AA52" i="40"/>
  <c r="M52" i="40"/>
  <c r="Z52" i="40" s="1"/>
  <c r="L52" i="40"/>
  <c r="AA51" i="40"/>
  <c r="M51" i="40"/>
  <c r="L51" i="40"/>
  <c r="AA50" i="40"/>
  <c r="M50" i="40"/>
  <c r="Z50" i="40" s="1"/>
  <c r="L50" i="40"/>
  <c r="AA49" i="40"/>
  <c r="M49" i="40"/>
  <c r="L49" i="40"/>
  <c r="AA48" i="40"/>
  <c r="M48" i="40"/>
  <c r="Z48" i="40" s="1"/>
  <c r="L48" i="40"/>
  <c r="AA47" i="40"/>
  <c r="M47" i="40"/>
  <c r="L47" i="40"/>
  <c r="AA46" i="40"/>
  <c r="M46" i="40"/>
  <c r="Z46" i="40" s="1"/>
  <c r="L46" i="40"/>
  <c r="AA45" i="40"/>
  <c r="M45" i="40"/>
  <c r="L45" i="40"/>
  <c r="AA44" i="40"/>
  <c r="M44" i="40"/>
  <c r="Z44" i="40" s="1"/>
  <c r="L44" i="40"/>
  <c r="AA43" i="40"/>
  <c r="M43" i="40"/>
  <c r="L43" i="40"/>
  <c r="AA42" i="40"/>
  <c r="M42" i="40"/>
  <c r="Z42" i="40" s="1"/>
  <c r="L42" i="40"/>
  <c r="AA41" i="40"/>
  <c r="M41" i="40"/>
  <c r="L41" i="40"/>
  <c r="AA40" i="40"/>
  <c r="M40" i="40"/>
  <c r="Z40" i="40" s="1"/>
  <c r="L40" i="40"/>
  <c r="AA39" i="40"/>
  <c r="M39" i="40"/>
  <c r="L39" i="40"/>
  <c r="AA38" i="40"/>
  <c r="M38" i="40"/>
  <c r="Z38" i="40" s="1"/>
  <c r="L38" i="40"/>
  <c r="AA37" i="40"/>
  <c r="M37" i="40"/>
  <c r="L37" i="40"/>
  <c r="AA36" i="40"/>
  <c r="M36" i="40"/>
  <c r="Z36" i="40" s="1"/>
  <c r="L36" i="40"/>
  <c r="AA35" i="40"/>
  <c r="M35" i="40"/>
  <c r="L35" i="40"/>
  <c r="AA34" i="40"/>
  <c r="M34" i="40"/>
  <c r="Z34" i="40" s="1"/>
  <c r="L34" i="40"/>
  <c r="AA33" i="40"/>
  <c r="M33" i="40"/>
  <c r="L33" i="40"/>
  <c r="AA32" i="40"/>
  <c r="M32" i="40"/>
  <c r="Z32" i="40" s="1"/>
  <c r="L32" i="40"/>
  <c r="AA31" i="40"/>
  <c r="M31" i="40"/>
  <c r="L31" i="40"/>
  <c r="AA30" i="40"/>
  <c r="M30" i="40"/>
  <c r="L30" i="40"/>
  <c r="AA29" i="40"/>
  <c r="M29" i="40"/>
  <c r="L29" i="40"/>
  <c r="AA28" i="40"/>
  <c r="M28" i="40"/>
  <c r="L28" i="40"/>
  <c r="AA27" i="40"/>
  <c r="M27" i="40"/>
  <c r="L27" i="40"/>
  <c r="AA26" i="40"/>
  <c r="M26" i="40"/>
  <c r="L26" i="40"/>
  <c r="AA25" i="40"/>
  <c r="L25" i="40"/>
  <c r="AA24" i="40"/>
  <c r="Y24" i="40"/>
  <c r="M24" i="40"/>
  <c r="Z24" i="40" s="1"/>
  <c r="L24" i="40"/>
  <c r="AA23" i="40"/>
  <c r="M23" i="40"/>
  <c r="L23" i="40"/>
  <c r="AA22" i="40"/>
  <c r="M22" i="40"/>
  <c r="L22" i="40"/>
  <c r="AA21" i="40"/>
  <c r="L21" i="40"/>
  <c r="AA20" i="40"/>
  <c r="M20" i="40"/>
  <c r="L20" i="40"/>
  <c r="AA19" i="40"/>
  <c r="M19" i="40"/>
  <c r="L19" i="40"/>
  <c r="AA18" i="40"/>
  <c r="L18" i="40"/>
  <c r="AA17" i="40"/>
  <c r="L17" i="40"/>
  <c r="AA16" i="40"/>
  <c r="L16" i="40"/>
  <c r="AA15" i="40"/>
  <c r="M15" i="40"/>
  <c r="Z15" i="40" s="1"/>
  <c r="L15" i="40"/>
  <c r="AA14" i="40"/>
  <c r="M14" i="40"/>
  <c r="Z14" i="40" s="1"/>
  <c r="L14" i="40"/>
  <c r="AA13" i="40"/>
  <c r="Q13" i="40"/>
  <c r="U13" i="40" s="1"/>
  <c r="S15" i="40" s="1"/>
  <c r="M13" i="40"/>
  <c r="Y13" i="40" s="1"/>
  <c r="L13" i="40"/>
  <c r="AA12" i="40"/>
  <c r="L12" i="40"/>
  <c r="M12" i="40"/>
  <c r="AA11" i="40"/>
  <c r="L11" i="40"/>
  <c r="M11" i="40"/>
  <c r="AA10" i="40"/>
  <c r="M10" i="40"/>
  <c r="L10" i="40"/>
  <c r="AA9" i="40"/>
  <c r="M9" i="40"/>
  <c r="L9" i="40"/>
  <c r="AA8" i="40"/>
  <c r="L8" i="40"/>
  <c r="M8" i="40"/>
  <c r="AA7" i="40"/>
  <c r="L7" i="40"/>
  <c r="B7" i="40"/>
  <c r="B8" i="40" s="1"/>
  <c r="B9" i="40" s="1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AA6" i="40"/>
  <c r="L6" i="40"/>
  <c r="K27" i="39"/>
  <c r="J28" i="39"/>
  <c r="K28" i="39"/>
  <c r="J29" i="39"/>
  <c r="K29" i="39"/>
  <c r="J30" i="39"/>
  <c r="K30" i="39"/>
  <c r="J31" i="39"/>
  <c r="K31" i="39"/>
  <c r="K26" i="39"/>
  <c r="J26" i="39"/>
  <c r="K23" i="39"/>
  <c r="J23" i="39"/>
  <c r="K22" i="39"/>
  <c r="J22" i="39"/>
  <c r="K21" i="39"/>
  <c r="J21" i="39"/>
  <c r="K20" i="39"/>
  <c r="J20" i="39"/>
  <c r="J17" i="39"/>
  <c r="K17" i="39"/>
  <c r="J18" i="39"/>
  <c r="K18" i="39"/>
  <c r="K16" i="39"/>
  <c r="J16" i="39"/>
  <c r="J8" i="39"/>
  <c r="K8" i="39"/>
  <c r="J9" i="39"/>
  <c r="K9" i="39"/>
  <c r="J10" i="39"/>
  <c r="K10" i="39"/>
  <c r="J11" i="39"/>
  <c r="K11" i="39"/>
  <c r="J12" i="39"/>
  <c r="K12" i="39"/>
  <c r="Z110" i="40" l="1"/>
  <c r="Z112" i="40"/>
  <c r="Z126" i="40"/>
  <c r="Z128" i="40"/>
  <c r="Y129" i="40"/>
  <c r="Z142" i="40"/>
  <c r="Z144" i="40"/>
  <c r="Y145" i="40"/>
  <c r="Z158" i="40"/>
  <c r="Z160" i="40"/>
  <c r="Y161" i="40"/>
  <c r="M25" i="40"/>
  <c r="M21" i="40"/>
  <c r="Y36" i="40"/>
  <c r="Y38" i="40"/>
  <c r="Y40" i="40"/>
  <c r="Y42" i="40"/>
  <c r="Y44" i="40"/>
  <c r="Y46" i="40"/>
  <c r="Y48" i="40"/>
  <c r="Y50" i="40"/>
  <c r="Y52" i="40"/>
  <c r="Y54" i="40"/>
  <c r="Y56" i="40"/>
  <c r="Y58" i="40"/>
  <c r="Y60" i="40"/>
  <c r="Y62" i="40"/>
  <c r="Y64" i="40"/>
  <c r="Y66" i="40"/>
  <c r="Y68" i="40"/>
  <c r="Y70" i="40"/>
  <c r="Y72" i="40"/>
  <c r="Y74" i="40"/>
  <c r="Y76" i="40"/>
  <c r="Y78" i="40"/>
  <c r="Y80" i="40"/>
  <c r="Y82" i="40"/>
  <c r="Y84" i="40"/>
  <c r="Y86" i="40"/>
  <c r="Y88" i="40"/>
  <c r="Y90" i="40"/>
  <c r="Y92" i="40"/>
  <c r="Y94" i="40"/>
  <c r="Y96" i="40"/>
  <c r="Y98" i="40"/>
  <c r="Y100" i="40"/>
  <c r="Y102" i="40"/>
  <c r="Y104" i="40"/>
  <c r="Y109" i="40"/>
  <c r="Y125" i="40"/>
  <c r="Y141" i="40"/>
  <c r="Y157" i="40"/>
  <c r="Y7" i="41"/>
  <c r="M192" i="41"/>
  <c r="Y6" i="41"/>
  <c r="Z14" i="41"/>
  <c r="Z192" i="41" s="1"/>
  <c r="S13" i="41" s="1"/>
  <c r="Y14" i="41"/>
  <c r="Y192" i="41"/>
  <c r="Y15" i="40"/>
  <c r="Y32" i="40"/>
  <c r="Y34" i="40"/>
  <c r="Z13" i="40"/>
  <c r="AA192" i="40"/>
  <c r="M16" i="40"/>
  <c r="M17" i="40"/>
  <c r="Y17" i="40" s="1"/>
  <c r="M18" i="40"/>
  <c r="M192" i="40" s="1"/>
  <c r="Z26" i="40"/>
  <c r="Y26" i="40"/>
  <c r="Z30" i="40"/>
  <c r="Y30" i="40"/>
  <c r="Z35" i="40"/>
  <c r="Y35" i="40"/>
  <c r="Z67" i="40"/>
  <c r="Y67" i="40"/>
  <c r="Z91" i="40"/>
  <c r="Y91" i="40"/>
  <c r="Z107" i="40"/>
  <c r="Y107" i="40"/>
  <c r="Z9" i="40"/>
  <c r="Y9" i="40"/>
  <c r="Z19" i="40"/>
  <c r="Y19" i="40"/>
  <c r="Z21" i="40"/>
  <c r="Y21" i="40"/>
  <c r="Z23" i="40"/>
  <c r="Y23" i="40"/>
  <c r="Z37" i="40"/>
  <c r="Y37" i="40"/>
  <c r="Z45" i="40"/>
  <c r="Y45" i="40"/>
  <c r="Z53" i="40"/>
  <c r="Y53" i="40"/>
  <c r="Z61" i="40"/>
  <c r="Y61" i="40"/>
  <c r="Z69" i="40"/>
  <c r="Y69" i="40"/>
  <c r="Z77" i="40"/>
  <c r="Y77" i="40"/>
  <c r="Z85" i="40"/>
  <c r="Y85" i="40"/>
  <c r="Z93" i="40"/>
  <c r="Y93" i="40"/>
  <c r="Z101" i="40"/>
  <c r="Y101" i="40"/>
  <c r="Z43" i="40"/>
  <c r="Y43" i="40"/>
  <c r="Z75" i="40"/>
  <c r="Y75" i="40"/>
  <c r="Z7" i="40"/>
  <c r="Y7" i="40"/>
  <c r="Z11" i="40"/>
  <c r="Y11" i="40"/>
  <c r="Y14" i="40"/>
  <c r="Z25" i="40"/>
  <c r="Y25" i="40"/>
  <c r="Z27" i="40"/>
  <c r="Y27" i="40"/>
  <c r="Z29" i="40"/>
  <c r="Y29" i="40"/>
  <c r="Z31" i="40"/>
  <c r="Y31" i="40"/>
  <c r="Z39" i="40"/>
  <c r="Y39" i="40"/>
  <c r="Z47" i="40"/>
  <c r="Y47" i="40"/>
  <c r="Z55" i="40"/>
  <c r="Y55" i="40"/>
  <c r="Z63" i="40"/>
  <c r="Y63" i="40"/>
  <c r="Z71" i="40"/>
  <c r="Y71" i="40"/>
  <c r="Z79" i="40"/>
  <c r="Y79" i="40"/>
  <c r="Z87" i="40"/>
  <c r="Y87" i="40"/>
  <c r="Z95" i="40"/>
  <c r="Y95" i="40"/>
  <c r="Z103" i="40"/>
  <c r="Y103" i="40"/>
  <c r="Z28" i="40"/>
  <c r="Y28" i="40"/>
  <c r="Z51" i="40"/>
  <c r="Y51" i="40"/>
  <c r="Z59" i="40"/>
  <c r="Y59" i="40"/>
  <c r="Z83" i="40"/>
  <c r="Y83" i="40"/>
  <c r="Z99" i="40"/>
  <c r="Y99" i="40"/>
  <c r="Z6" i="40"/>
  <c r="Y6" i="40"/>
  <c r="Z8" i="40"/>
  <c r="Y8" i="40"/>
  <c r="Z10" i="40"/>
  <c r="Y10" i="40"/>
  <c r="Z12" i="40"/>
  <c r="Y12" i="40"/>
  <c r="Z20" i="40"/>
  <c r="Y20" i="40"/>
  <c r="Z22" i="40"/>
  <c r="Y22" i="40"/>
  <c r="Z33" i="40"/>
  <c r="Y33" i="40"/>
  <c r="Z41" i="40"/>
  <c r="Y41" i="40"/>
  <c r="Z49" i="40"/>
  <c r="Y49" i="40"/>
  <c r="Z57" i="40"/>
  <c r="Y57" i="40"/>
  <c r="Z65" i="40"/>
  <c r="Y65" i="40"/>
  <c r="Z73" i="40"/>
  <c r="Y73" i="40"/>
  <c r="Z81" i="40"/>
  <c r="Y81" i="40"/>
  <c r="Z89" i="40"/>
  <c r="Y89" i="40"/>
  <c r="Z97" i="40"/>
  <c r="Y97" i="40"/>
  <c r="Z105" i="40"/>
  <c r="Y105" i="40"/>
  <c r="Z181" i="40"/>
  <c r="Y181" i="40"/>
  <c r="Z167" i="40"/>
  <c r="Y167" i="40"/>
  <c r="Z175" i="40"/>
  <c r="Y175" i="40"/>
  <c r="Z183" i="40"/>
  <c r="Y183" i="40"/>
  <c r="Z191" i="40"/>
  <c r="Y191" i="40"/>
  <c r="Z173" i="40"/>
  <c r="Y173" i="40"/>
  <c r="Z189" i="40"/>
  <c r="Y189" i="40"/>
  <c r="Y111" i="40"/>
  <c r="Y115" i="40"/>
  <c r="Y119" i="40"/>
  <c r="Y123" i="40"/>
  <c r="Y127" i="40"/>
  <c r="Y131" i="40"/>
  <c r="Y135" i="40"/>
  <c r="Y139" i="40"/>
  <c r="Y143" i="40"/>
  <c r="Y147" i="40"/>
  <c r="Y151" i="40"/>
  <c r="Y155" i="40"/>
  <c r="Y159" i="40"/>
  <c r="Y163" i="40"/>
  <c r="Z169" i="40"/>
  <c r="Y169" i="40"/>
  <c r="Z177" i="40"/>
  <c r="Y177" i="40"/>
  <c r="Z185" i="40"/>
  <c r="Y185" i="40"/>
  <c r="Z171" i="40"/>
  <c r="Y171" i="40"/>
  <c r="Z179" i="40"/>
  <c r="Y179" i="40"/>
  <c r="Z187" i="40"/>
  <c r="Y187" i="40"/>
  <c r="AA191" i="39"/>
  <c r="M191" i="39"/>
  <c r="L191" i="39"/>
  <c r="AA190" i="39"/>
  <c r="M190" i="39"/>
  <c r="L190" i="39"/>
  <c r="AA189" i="39"/>
  <c r="M189" i="39"/>
  <c r="L189" i="39"/>
  <c r="AA188" i="39"/>
  <c r="M188" i="39"/>
  <c r="Z188" i="39" s="1"/>
  <c r="L188" i="39"/>
  <c r="AA187" i="39"/>
  <c r="M187" i="39"/>
  <c r="L187" i="39"/>
  <c r="AA186" i="39"/>
  <c r="M186" i="39"/>
  <c r="L186" i="39"/>
  <c r="AA185" i="39"/>
  <c r="M185" i="39"/>
  <c r="Z185" i="39" s="1"/>
  <c r="L185" i="39"/>
  <c r="AA184" i="39"/>
  <c r="M184" i="39"/>
  <c r="Z184" i="39" s="1"/>
  <c r="L184" i="39"/>
  <c r="AA183" i="39"/>
  <c r="Z183" i="39"/>
  <c r="M183" i="39"/>
  <c r="Y183" i="39" s="1"/>
  <c r="L183" i="39"/>
  <c r="AA182" i="39"/>
  <c r="M182" i="39"/>
  <c r="Z182" i="39" s="1"/>
  <c r="L182" i="39"/>
  <c r="AA181" i="39"/>
  <c r="M181" i="39"/>
  <c r="Y181" i="39" s="1"/>
  <c r="L181" i="39"/>
  <c r="AA180" i="39"/>
  <c r="M180" i="39"/>
  <c r="Z180" i="39" s="1"/>
  <c r="L180" i="39"/>
  <c r="AA179" i="39"/>
  <c r="M179" i="39"/>
  <c r="L179" i="39"/>
  <c r="AA178" i="39"/>
  <c r="M178" i="39"/>
  <c r="L178" i="39"/>
  <c r="AA177" i="39"/>
  <c r="M177" i="39"/>
  <c r="L177" i="39"/>
  <c r="AA176" i="39"/>
  <c r="M176" i="39"/>
  <c r="L176" i="39"/>
  <c r="AA175" i="39"/>
  <c r="M175" i="39"/>
  <c r="L175" i="39"/>
  <c r="AA174" i="39"/>
  <c r="M174" i="39"/>
  <c r="L174" i="39"/>
  <c r="AA173" i="39"/>
  <c r="M173" i="39"/>
  <c r="L173" i="39"/>
  <c r="AA172" i="39"/>
  <c r="M172" i="39"/>
  <c r="Z172" i="39" s="1"/>
  <c r="L172" i="39"/>
  <c r="AA171" i="39"/>
  <c r="M171" i="39"/>
  <c r="L171" i="39"/>
  <c r="AA170" i="39"/>
  <c r="M170" i="39"/>
  <c r="L170" i="39"/>
  <c r="AA169" i="39"/>
  <c r="M169" i="39"/>
  <c r="Z169" i="39" s="1"/>
  <c r="L169" i="39"/>
  <c r="AA168" i="39"/>
  <c r="M168" i="39"/>
  <c r="Z168" i="39" s="1"/>
  <c r="L168" i="39"/>
  <c r="AA167" i="39"/>
  <c r="M167" i="39"/>
  <c r="Z167" i="39" s="1"/>
  <c r="L167" i="39"/>
  <c r="AA166" i="39"/>
  <c r="M166" i="39"/>
  <c r="Z166" i="39" s="1"/>
  <c r="L166" i="39"/>
  <c r="AA165" i="39"/>
  <c r="M165" i="39"/>
  <c r="Y165" i="39" s="1"/>
  <c r="L165" i="39"/>
  <c r="AA164" i="39"/>
  <c r="M164" i="39"/>
  <c r="Z164" i="39" s="1"/>
  <c r="L164" i="39"/>
  <c r="AA163" i="39"/>
  <c r="M163" i="39"/>
  <c r="L163" i="39"/>
  <c r="AA162" i="39"/>
  <c r="M162" i="39"/>
  <c r="L162" i="39"/>
  <c r="AA161" i="39"/>
  <c r="M161" i="39"/>
  <c r="L161" i="39"/>
  <c r="AA160" i="39"/>
  <c r="M160" i="39"/>
  <c r="L160" i="39"/>
  <c r="AA159" i="39"/>
  <c r="M159" i="39"/>
  <c r="L159" i="39"/>
  <c r="AA158" i="39"/>
  <c r="M158" i="39"/>
  <c r="L158" i="39"/>
  <c r="AA157" i="39"/>
  <c r="M157" i="39"/>
  <c r="L157" i="39"/>
  <c r="AA156" i="39"/>
  <c r="M156" i="39"/>
  <c r="Z156" i="39" s="1"/>
  <c r="L156" i="39"/>
  <c r="AA155" i="39"/>
  <c r="M155" i="39"/>
  <c r="L155" i="39"/>
  <c r="AA154" i="39"/>
  <c r="M154" i="39"/>
  <c r="L154" i="39"/>
  <c r="AA153" i="39"/>
  <c r="M153" i="39"/>
  <c r="Z153" i="39" s="1"/>
  <c r="L153" i="39"/>
  <c r="AA152" i="39"/>
  <c r="M152" i="39"/>
  <c r="Z152" i="39" s="1"/>
  <c r="L152" i="39"/>
  <c r="AA151" i="39"/>
  <c r="M151" i="39"/>
  <c r="L151" i="39"/>
  <c r="AA150" i="39"/>
  <c r="M150" i="39"/>
  <c r="Z150" i="39" s="1"/>
  <c r="L150" i="39"/>
  <c r="AA149" i="39"/>
  <c r="M149" i="39"/>
  <c r="Y149" i="39" s="1"/>
  <c r="L149" i="39"/>
  <c r="AA148" i="39"/>
  <c r="M148" i="39"/>
  <c r="Z148" i="39" s="1"/>
  <c r="L148" i="39"/>
  <c r="AA147" i="39"/>
  <c r="M147" i="39"/>
  <c r="L147" i="39"/>
  <c r="AA146" i="39"/>
  <c r="M146" i="39"/>
  <c r="L146" i="39"/>
  <c r="AA145" i="39"/>
  <c r="M145" i="39"/>
  <c r="L145" i="39"/>
  <c r="AA144" i="39"/>
  <c r="M144" i="39"/>
  <c r="L144" i="39"/>
  <c r="AA143" i="39"/>
  <c r="M143" i="39"/>
  <c r="L143" i="39"/>
  <c r="AA142" i="39"/>
  <c r="M142" i="39"/>
  <c r="L142" i="39"/>
  <c r="AA141" i="39"/>
  <c r="M141" i="39"/>
  <c r="L141" i="39"/>
  <c r="AA140" i="39"/>
  <c r="M140" i="39"/>
  <c r="Z140" i="39" s="1"/>
  <c r="L140" i="39"/>
  <c r="AA139" i="39"/>
  <c r="M139" i="39"/>
  <c r="L139" i="39"/>
  <c r="AA138" i="39"/>
  <c r="M138" i="39"/>
  <c r="L138" i="39"/>
  <c r="AA137" i="39"/>
  <c r="M137" i="39"/>
  <c r="Z137" i="39" s="1"/>
  <c r="L137" i="39"/>
  <c r="AA136" i="39"/>
  <c r="M136" i="39"/>
  <c r="Z136" i="39" s="1"/>
  <c r="L136" i="39"/>
  <c r="AA135" i="39"/>
  <c r="M135" i="39"/>
  <c r="Z135" i="39" s="1"/>
  <c r="L135" i="39"/>
  <c r="AA134" i="39"/>
  <c r="M134" i="39"/>
  <c r="Z134" i="39" s="1"/>
  <c r="L134" i="39"/>
  <c r="AA133" i="39"/>
  <c r="M133" i="39"/>
  <c r="Y133" i="39" s="1"/>
  <c r="L133" i="39"/>
  <c r="AA132" i="39"/>
  <c r="M132" i="39"/>
  <c r="Z132" i="39" s="1"/>
  <c r="L132" i="39"/>
  <c r="AA131" i="39"/>
  <c r="M131" i="39"/>
  <c r="L131" i="39"/>
  <c r="AA130" i="39"/>
  <c r="M130" i="39"/>
  <c r="L130" i="39"/>
  <c r="AA129" i="39"/>
  <c r="M129" i="39"/>
  <c r="Z129" i="39" s="1"/>
  <c r="L129" i="39"/>
  <c r="AA128" i="39"/>
  <c r="M128" i="39"/>
  <c r="Z128" i="39" s="1"/>
  <c r="L128" i="39"/>
  <c r="AA127" i="39"/>
  <c r="M127" i="39"/>
  <c r="L127" i="39"/>
  <c r="AA126" i="39"/>
  <c r="M126" i="39"/>
  <c r="L126" i="39"/>
  <c r="AA125" i="39"/>
  <c r="M125" i="39"/>
  <c r="L125" i="39"/>
  <c r="AA124" i="39"/>
  <c r="M124" i="39"/>
  <c r="Z124" i="39" s="1"/>
  <c r="L124" i="39"/>
  <c r="AA123" i="39"/>
  <c r="M123" i="39"/>
  <c r="L123" i="39"/>
  <c r="AA122" i="39"/>
  <c r="M122" i="39"/>
  <c r="L122" i="39"/>
  <c r="AA121" i="39"/>
  <c r="M121" i="39"/>
  <c r="Z121" i="39" s="1"/>
  <c r="L121" i="39"/>
  <c r="AA120" i="39"/>
  <c r="M120" i="39"/>
  <c r="Z120" i="39" s="1"/>
  <c r="L120" i="39"/>
  <c r="AA119" i="39"/>
  <c r="M119" i="39"/>
  <c r="Y119" i="39" s="1"/>
  <c r="L119" i="39"/>
  <c r="AA118" i="39"/>
  <c r="M118" i="39"/>
  <c r="Z118" i="39" s="1"/>
  <c r="L118" i="39"/>
  <c r="AA117" i="39"/>
  <c r="M117" i="39"/>
  <c r="Y117" i="39" s="1"/>
  <c r="L117" i="39"/>
  <c r="AA116" i="39"/>
  <c r="M116" i="39"/>
  <c r="Z116" i="39" s="1"/>
  <c r="L116" i="39"/>
  <c r="AA115" i="39"/>
  <c r="M115" i="39"/>
  <c r="L115" i="39"/>
  <c r="AA114" i="39"/>
  <c r="M114" i="39"/>
  <c r="L114" i="39"/>
  <c r="AA113" i="39"/>
  <c r="M113" i="39"/>
  <c r="Z113" i="39" s="1"/>
  <c r="L113" i="39"/>
  <c r="AA112" i="39"/>
  <c r="M112" i="39"/>
  <c r="Z112" i="39" s="1"/>
  <c r="L112" i="39"/>
  <c r="AA111" i="39"/>
  <c r="M111" i="39"/>
  <c r="L111" i="39"/>
  <c r="AA110" i="39"/>
  <c r="M110" i="39"/>
  <c r="L110" i="39"/>
  <c r="AA109" i="39"/>
  <c r="M109" i="39"/>
  <c r="L109" i="39"/>
  <c r="AA108" i="39"/>
  <c r="M108" i="39"/>
  <c r="Z108" i="39" s="1"/>
  <c r="L108" i="39"/>
  <c r="AA107" i="39"/>
  <c r="M107" i="39"/>
  <c r="L107" i="39"/>
  <c r="AA106" i="39"/>
  <c r="M106" i="39"/>
  <c r="L106" i="39"/>
  <c r="AA105" i="39"/>
  <c r="M105" i="39"/>
  <c r="Z105" i="39" s="1"/>
  <c r="L105" i="39"/>
  <c r="AA104" i="39"/>
  <c r="M104" i="39"/>
  <c r="Z104" i="39" s="1"/>
  <c r="L104" i="39"/>
  <c r="AA103" i="39"/>
  <c r="M103" i="39"/>
  <c r="L103" i="39"/>
  <c r="AA102" i="39"/>
  <c r="M102" i="39"/>
  <c r="Z102" i="39" s="1"/>
  <c r="L102" i="39"/>
  <c r="AA101" i="39"/>
  <c r="M101" i="39"/>
  <c r="Y101" i="39" s="1"/>
  <c r="L101" i="39"/>
  <c r="AA100" i="39"/>
  <c r="M100" i="39"/>
  <c r="Z100" i="39" s="1"/>
  <c r="L100" i="39"/>
  <c r="AA99" i="39"/>
  <c r="M99" i="39"/>
  <c r="L99" i="39"/>
  <c r="AA98" i="39"/>
  <c r="M98" i="39"/>
  <c r="L98" i="39"/>
  <c r="AA97" i="39"/>
  <c r="M97" i="39"/>
  <c r="Z97" i="39" s="1"/>
  <c r="L97" i="39"/>
  <c r="AA96" i="39"/>
  <c r="M96" i="39"/>
  <c r="Z96" i="39" s="1"/>
  <c r="L96" i="39"/>
  <c r="AA95" i="39"/>
  <c r="M95" i="39"/>
  <c r="L95" i="39"/>
  <c r="AA94" i="39"/>
  <c r="M94" i="39"/>
  <c r="L94" i="39"/>
  <c r="AA93" i="39"/>
  <c r="M93" i="39"/>
  <c r="L93" i="39"/>
  <c r="AA92" i="39"/>
  <c r="M92" i="39"/>
  <c r="L92" i="39"/>
  <c r="AA91" i="39"/>
  <c r="M91" i="39"/>
  <c r="L91" i="39"/>
  <c r="AA90" i="39"/>
  <c r="M90" i="39"/>
  <c r="L90" i="39"/>
  <c r="AA89" i="39"/>
  <c r="M89" i="39"/>
  <c r="Z89" i="39" s="1"/>
  <c r="L89" i="39"/>
  <c r="AA88" i="39"/>
  <c r="M88" i="39"/>
  <c r="Z88" i="39" s="1"/>
  <c r="L88" i="39"/>
  <c r="AA87" i="39"/>
  <c r="M87" i="39"/>
  <c r="L87" i="39"/>
  <c r="AA86" i="39"/>
  <c r="M86" i="39"/>
  <c r="L86" i="39"/>
  <c r="AA85" i="39"/>
  <c r="M85" i="39"/>
  <c r="Z85" i="39" s="1"/>
  <c r="L85" i="39"/>
  <c r="AA84" i="39"/>
  <c r="M84" i="39"/>
  <c r="Z84" i="39" s="1"/>
  <c r="L84" i="39"/>
  <c r="AA83" i="39"/>
  <c r="M83" i="39"/>
  <c r="L83" i="39"/>
  <c r="AA82" i="39"/>
  <c r="M82" i="39"/>
  <c r="L82" i="39"/>
  <c r="AA81" i="39"/>
  <c r="M81" i="39"/>
  <c r="Z81" i="39" s="1"/>
  <c r="L81" i="39"/>
  <c r="AA80" i="39"/>
  <c r="M80" i="39"/>
  <c r="Z80" i="39" s="1"/>
  <c r="L80" i="39"/>
  <c r="AA79" i="39"/>
  <c r="M79" i="39"/>
  <c r="L79" i="39"/>
  <c r="AA78" i="39"/>
  <c r="M78" i="39"/>
  <c r="L78" i="39"/>
  <c r="AA77" i="39"/>
  <c r="M77" i="39"/>
  <c r="Z77" i="39" s="1"/>
  <c r="L77" i="39"/>
  <c r="AA76" i="39"/>
  <c r="M76" i="39"/>
  <c r="Z76" i="39" s="1"/>
  <c r="L76" i="39"/>
  <c r="AA75" i="39"/>
  <c r="M75" i="39"/>
  <c r="L75" i="39"/>
  <c r="AA74" i="39"/>
  <c r="M74" i="39"/>
  <c r="L74" i="39"/>
  <c r="AA73" i="39"/>
  <c r="M73" i="39"/>
  <c r="Z73" i="39" s="1"/>
  <c r="L73" i="39"/>
  <c r="AA72" i="39"/>
  <c r="M72" i="39"/>
  <c r="Z72" i="39" s="1"/>
  <c r="L72" i="39"/>
  <c r="AA71" i="39"/>
  <c r="M71" i="39"/>
  <c r="L71" i="39"/>
  <c r="AA70" i="39"/>
  <c r="M70" i="39"/>
  <c r="L70" i="39"/>
  <c r="AA69" i="39"/>
  <c r="M69" i="39"/>
  <c r="Z69" i="39" s="1"/>
  <c r="L69" i="39"/>
  <c r="AA68" i="39"/>
  <c r="M68" i="39"/>
  <c r="Z68" i="39" s="1"/>
  <c r="L68" i="39"/>
  <c r="AA67" i="39"/>
  <c r="M67" i="39"/>
  <c r="L67" i="39"/>
  <c r="AA66" i="39"/>
  <c r="M66" i="39"/>
  <c r="L66" i="39"/>
  <c r="AA65" i="39"/>
  <c r="M65" i="39"/>
  <c r="Z65" i="39" s="1"/>
  <c r="L65" i="39"/>
  <c r="AA64" i="39"/>
  <c r="M64" i="39"/>
  <c r="Z64" i="39" s="1"/>
  <c r="L64" i="39"/>
  <c r="AA63" i="39"/>
  <c r="M63" i="39"/>
  <c r="L63" i="39"/>
  <c r="AA62" i="39"/>
  <c r="M62" i="39"/>
  <c r="L62" i="39"/>
  <c r="AA61" i="39"/>
  <c r="M61" i="39"/>
  <c r="L61" i="39"/>
  <c r="AA60" i="39"/>
  <c r="M60" i="39"/>
  <c r="Z60" i="39" s="1"/>
  <c r="L60" i="39"/>
  <c r="AA59" i="39"/>
  <c r="M59" i="39"/>
  <c r="L59" i="39"/>
  <c r="AA58" i="39"/>
  <c r="M58" i="39"/>
  <c r="L58" i="39"/>
  <c r="AA57" i="39"/>
  <c r="M57" i="39"/>
  <c r="L57" i="39"/>
  <c r="AA56" i="39"/>
  <c r="M56" i="39"/>
  <c r="L56" i="39"/>
  <c r="AA55" i="39"/>
  <c r="M55" i="39"/>
  <c r="Z55" i="39" s="1"/>
  <c r="L55" i="39"/>
  <c r="AA54" i="39"/>
  <c r="M54" i="39"/>
  <c r="Z54" i="39" s="1"/>
  <c r="L54" i="39"/>
  <c r="AA53" i="39"/>
  <c r="M53" i="39"/>
  <c r="Y53" i="39" s="1"/>
  <c r="L53" i="39"/>
  <c r="AA52" i="39"/>
  <c r="L52" i="39"/>
  <c r="M52" i="39"/>
  <c r="AA51" i="39"/>
  <c r="L51" i="39"/>
  <c r="M51" i="39"/>
  <c r="AA50" i="39"/>
  <c r="L50" i="39"/>
  <c r="M50" i="39"/>
  <c r="AA49" i="39"/>
  <c r="L49" i="39"/>
  <c r="M49" i="39"/>
  <c r="AA48" i="39"/>
  <c r="M48" i="39"/>
  <c r="Z48" i="39" s="1"/>
  <c r="L48" i="39"/>
  <c r="AA47" i="39"/>
  <c r="L47" i="39"/>
  <c r="M47" i="39"/>
  <c r="AA46" i="39"/>
  <c r="M46" i="39"/>
  <c r="Y46" i="39" s="1"/>
  <c r="L46" i="39"/>
  <c r="AA45" i="39"/>
  <c r="M45" i="39"/>
  <c r="Z45" i="39" s="1"/>
  <c r="L45" i="39"/>
  <c r="AA44" i="39"/>
  <c r="M44" i="39"/>
  <c r="Z44" i="39" s="1"/>
  <c r="L44" i="39"/>
  <c r="AA43" i="39"/>
  <c r="L43" i="39"/>
  <c r="M43" i="39"/>
  <c r="AA42" i="39"/>
  <c r="L42" i="39"/>
  <c r="M42" i="39"/>
  <c r="AA41" i="39"/>
  <c r="L41" i="39"/>
  <c r="M41" i="39"/>
  <c r="AA40" i="39"/>
  <c r="L40" i="39"/>
  <c r="M40" i="39"/>
  <c r="AA39" i="39"/>
  <c r="M39" i="39"/>
  <c r="Z39" i="39" s="1"/>
  <c r="L39" i="39"/>
  <c r="AA38" i="39"/>
  <c r="L38" i="39"/>
  <c r="M38" i="39"/>
  <c r="AA37" i="39"/>
  <c r="M37" i="39"/>
  <c r="Z37" i="39" s="1"/>
  <c r="L37" i="39"/>
  <c r="AA36" i="39"/>
  <c r="L36" i="39"/>
  <c r="AA35" i="39"/>
  <c r="L35" i="39"/>
  <c r="AA34" i="39"/>
  <c r="L34" i="39"/>
  <c r="AA33" i="39"/>
  <c r="L33" i="39"/>
  <c r="AA32" i="39"/>
  <c r="L32" i="39"/>
  <c r="AA31" i="39"/>
  <c r="L31" i="39"/>
  <c r="AA30" i="39"/>
  <c r="L30" i="39"/>
  <c r="AA29" i="39"/>
  <c r="L29" i="39"/>
  <c r="AA28" i="39"/>
  <c r="L28" i="39"/>
  <c r="AA27" i="39"/>
  <c r="L27" i="39"/>
  <c r="AA26" i="39"/>
  <c r="L26" i="39"/>
  <c r="AA25" i="39"/>
  <c r="L25" i="39"/>
  <c r="AA24" i="39"/>
  <c r="L24" i="39"/>
  <c r="AA23" i="39"/>
  <c r="M23" i="39"/>
  <c r="L23" i="39"/>
  <c r="AA22" i="39"/>
  <c r="L22" i="39"/>
  <c r="AA21" i="39"/>
  <c r="L21" i="39"/>
  <c r="AA20" i="39"/>
  <c r="L20" i="39"/>
  <c r="AA19" i="39"/>
  <c r="L19" i="39"/>
  <c r="M19" i="39"/>
  <c r="AA18" i="39"/>
  <c r="L18" i="39"/>
  <c r="M18" i="39"/>
  <c r="AA17" i="39"/>
  <c r="L17" i="39"/>
  <c r="M17" i="39"/>
  <c r="AA16" i="39"/>
  <c r="L16" i="39"/>
  <c r="M16" i="39"/>
  <c r="AA15" i="39"/>
  <c r="L15" i="39"/>
  <c r="M15" i="39"/>
  <c r="Y15" i="39" s="1"/>
  <c r="AA14" i="39"/>
  <c r="L14" i="39"/>
  <c r="M14" i="39"/>
  <c r="Y14" i="39" s="1"/>
  <c r="AA13" i="39"/>
  <c r="Q13" i="39"/>
  <c r="U13" i="39" s="1"/>
  <c r="S15" i="39" s="1"/>
  <c r="L13" i="39"/>
  <c r="AA12" i="39"/>
  <c r="L12" i="39"/>
  <c r="AA11" i="39"/>
  <c r="L11" i="39"/>
  <c r="AA10" i="39"/>
  <c r="L10" i="39"/>
  <c r="AA9" i="39"/>
  <c r="L9" i="39"/>
  <c r="AA8" i="39"/>
  <c r="L8" i="39"/>
  <c r="AA7" i="39"/>
  <c r="L7" i="39"/>
  <c r="K7" i="39"/>
  <c r="J7" i="39"/>
  <c r="B7" i="39"/>
  <c r="B8" i="39" s="1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B40" i="39" s="1"/>
  <c r="B41" i="39" s="1"/>
  <c r="B42" i="39" s="1"/>
  <c r="B43" i="39" s="1"/>
  <c r="B44" i="39" s="1"/>
  <c r="B45" i="39" s="1"/>
  <c r="B46" i="39" s="1"/>
  <c r="B47" i="39" s="1"/>
  <c r="B48" i="39" s="1"/>
  <c r="B49" i="39" s="1"/>
  <c r="B50" i="39" s="1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61" i="39" s="1"/>
  <c r="B62" i="39" s="1"/>
  <c r="B63" i="39" s="1"/>
  <c r="B64" i="39" s="1"/>
  <c r="B65" i="39" s="1"/>
  <c r="B66" i="39" s="1"/>
  <c r="B67" i="39" s="1"/>
  <c r="B68" i="39" s="1"/>
  <c r="B69" i="39" s="1"/>
  <c r="B70" i="39" s="1"/>
  <c r="B71" i="39" s="1"/>
  <c r="B72" i="39" s="1"/>
  <c r="B73" i="39" s="1"/>
  <c r="B74" i="39" s="1"/>
  <c r="B75" i="39" s="1"/>
  <c r="B76" i="39" s="1"/>
  <c r="B77" i="39" s="1"/>
  <c r="B78" i="39" s="1"/>
  <c r="B79" i="39" s="1"/>
  <c r="B80" i="39" s="1"/>
  <c r="B81" i="39" s="1"/>
  <c r="B82" i="39" s="1"/>
  <c r="B83" i="39" s="1"/>
  <c r="B84" i="39" s="1"/>
  <c r="B85" i="39" s="1"/>
  <c r="B86" i="39" s="1"/>
  <c r="B87" i="39" s="1"/>
  <c r="B88" i="39" s="1"/>
  <c r="B89" i="39" s="1"/>
  <c r="B90" i="39" s="1"/>
  <c r="B91" i="39" s="1"/>
  <c r="B92" i="39" s="1"/>
  <c r="B93" i="39" s="1"/>
  <c r="B94" i="39" s="1"/>
  <c r="B95" i="39" s="1"/>
  <c r="B96" i="39" s="1"/>
  <c r="B97" i="39" s="1"/>
  <c r="B98" i="39" s="1"/>
  <c r="B99" i="39" s="1"/>
  <c r="B100" i="39" s="1"/>
  <c r="B101" i="39" s="1"/>
  <c r="B102" i="39" s="1"/>
  <c r="B103" i="39" s="1"/>
  <c r="B104" i="39" s="1"/>
  <c r="B105" i="39" s="1"/>
  <c r="B106" i="39" s="1"/>
  <c r="B107" i="39" s="1"/>
  <c r="B108" i="39" s="1"/>
  <c r="B109" i="39" s="1"/>
  <c r="B110" i="39" s="1"/>
  <c r="B111" i="39" s="1"/>
  <c r="B112" i="39" s="1"/>
  <c r="B113" i="39" s="1"/>
  <c r="B114" i="39" s="1"/>
  <c r="B115" i="39" s="1"/>
  <c r="B116" i="39" s="1"/>
  <c r="B117" i="39" s="1"/>
  <c r="B118" i="39" s="1"/>
  <c r="B119" i="39" s="1"/>
  <c r="B120" i="39" s="1"/>
  <c r="B121" i="39" s="1"/>
  <c r="B122" i="39" s="1"/>
  <c r="B123" i="39" s="1"/>
  <c r="B124" i="39" s="1"/>
  <c r="B125" i="39" s="1"/>
  <c r="B126" i="39" s="1"/>
  <c r="B127" i="39" s="1"/>
  <c r="B128" i="39" s="1"/>
  <c r="B129" i="39" s="1"/>
  <c r="B130" i="39" s="1"/>
  <c r="B131" i="39" s="1"/>
  <c r="B132" i="39" s="1"/>
  <c r="B133" i="39" s="1"/>
  <c r="B134" i="39" s="1"/>
  <c r="B135" i="39" s="1"/>
  <c r="B136" i="39" s="1"/>
  <c r="B137" i="39" s="1"/>
  <c r="B138" i="39" s="1"/>
  <c r="B139" i="39" s="1"/>
  <c r="B140" i="39" s="1"/>
  <c r="B141" i="39" s="1"/>
  <c r="B142" i="39" s="1"/>
  <c r="B143" i="39" s="1"/>
  <c r="B144" i="39" s="1"/>
  <c r="B145" i="39" s="1"/>
  <c r="B146" i="39" s="1"/>
  <c r="B147" i="39" s="1"/>
  <c r="B148" i="39" s="1"/>
  <c r="B149" i="39" s="1"/>
  <c r="B150" i="39" s="1"/>
  <c r="B151" i="39" s="1"/>
  <c r="B152" i="39" s="1"/>
  <c r="B153" i="39" s="1"/>
  <c r="B154" i="39" s="1"/>
  <c r="B155" i="39" s="1"/>
  <c r="B156" i="39" s="1"/>
  <c r="B157" i="39" s="1"/>
  <c r="B158" i="39" s="1"/>
  <c r="B159" i="39" s="1"/>
  <c r="B160" i="39" s="1"/>
  <c r="B161" i="39" s="1"/>
  <c r="B162" i="39" s="1"/>
  <c r="B163" i="39" s="1"/>
  <c r="B164" i="39" s="1"/>
  <c r="B165" i="39" s="1"/>
  <c r="B166" i="39" s="1"/>
  <c r="B167" i="39" s="1"/>
  <c r="B168" i="39" s="1"/>
  <c r="B169" i="39" s="1"/>
  <c r="B170" i="39" s="1"/>
  <c r="B171" i="39" s="1"/>
  <c r="B172" i="39" s="1"/>
  <c r="B173" i="39" s="1"/>
  <c r="B174" i="39" s="1"/>
  <c r="B175" i="39" s="1"/>
  <c r="B176" i="39" s="1"/>
  <c r="B177" i="39" s="1"/>
  <c r="B178" i="39" s="1"/>
  <c r="B179" i="39" s="1"/>
  <c r="B180" i="39" s="1"/>
  <c r="B181" i="39" s="1"/>
  <c r="B182" i="39" s="1"/>
  <c r="B183" i="39" s="1"/>
  <c r="B184" i="39" s="1"/>
  <c r="B185" i="39" s="1"/>
  <c r="B186" i="39" s="1"/>
  <c r="B187" i="39" s="1"/>
  <c r="B188" i="39" s="1"/>
  <c r="B189" i="39" s="1"/>
  <c r="B190" i="39" s="1"/>
  <c r="B191" i="39" s="1"/>
  <c r="AA6" i="39"/>
  <c r="L6" i="39"/>
  <c r="K6" i="39"/>
  <c r="J6" i="39"/>
  <c r="Q13" i="38"/>
  <c r="U13" i="38" s="1"/>
  <c r="S15" i="38" s="1"/>
  <c r="J50" i="38"/>
  <c r="K50" i="38"/>
  <c r="J51" i="38"/>
  <c r="K51" i="38"/>
  <c r="J52" i="38"/>
  <c r="K52" i="38"/>
  <c r="K49" i="38"/>
  <c r="J49" i="38"/>
  <c r="K47" i="38"/>
  <c r="J47" i="38"/>
  <c r="J41" i="38"/>
  <c r="K41" i="38"/>
  <c r="J42" i="38"/>
  <c r="K42" i="38"/>
  <c r="J43" i="38"/>
  <c r="K43" i="38"/>
  <c r="K40" i="38"/>
  <c r="J40" i="38"/>
  <c r="K38" i="38"/>
  <c r="J38" i="38"/>
  <c r="J25" i="38"/>
  <c r="K25" i="38"/>
  <c r="J26" i="38"/>
  <c r="K26" i="38"/>
  <c r="J27" i="38"/>
  <c r="K27" i="38"/>
  <c r="J28" i="38"/>
  <c r="K28" i="38"/>
  <c r="J29" i="38"/>
  <c r="K29" i="38"/>
  <c r="J30" i="38"/>
  <c r="K30" i="38"/>
  <c r="J31" i="38"/>
  <c r="K31" i="38"/>
  <c r="J32" i="38"/>
  <c r="K32" i="38"/>
  <c r="J33" i="38"/>
  <c r="K33" i="38"/>
  <c r="J34" i="38"/>
  <c r="K34" i="38"/>
  <c r="J35" i="38"/>
  <c r="K35" i="38"/>
  <c r="J36" i="38"/>
  <c r="K36" i="38"/>
  <c r="K24" i="38"/>
  <c r="J24" i="38"/>
  <c r="J9" i="38"/>
  <c r="K9" i="38"/>
  <c r="J10" i="38"/>
  <c r="K10" i="38"/>
  <c r="J11" i="38"/>
  <c r="K11" i="38"/>
  <c r="J12" i="38"/>
  <c r="K12" i="38"/>
  <c r="J13" i="38"/>
  <c r="K13" i="38"/>
  <c r="J14" i="38"/>
  <c r="K14" i="38"/>
  <c r="J15" i="38"/>
  <c r="K15" i="38"/>
  <c r="J16" i="38"/>
  <c r="K16" i="38"/>
  <c r="J17" i="38"/>
  <c r="K17" i="38"/>
  <c r="J18" i="38"/>
  <c r="K18" i="38"/>
  <c r="J19" i="38"/>
  <c r="K19" i="38"/>
  <c r="J20" i="38"/>
  <c r="K20" i="38"/>
  <c r="M20" i="38" s="1"/>
  <c r="J21" i="38"/>
  <c r="K21" i="38"/>
  <c r="J22" i="38"/>
  <c r="K22" i="38"/>
  <c r="K8" i="38"/>
  <c r="J8" i="38"/>
  <c r="K29" i="37"/>
  <c r="J29" i="37"/>
  <c r="AA191" i="38"/>
  <c r="M191" i="38"/>
  <c r="Y191" i="38" s="1"/>
  <c r="L191" i="38"/>
  <c r="AA190" i="38"/>
  <c r="M190" i="38"/>
  <c r="Z190" i="38" s="1"/>
  <c r="L190" i="38"/>
  <c r="AA189" i="38"/>
  <c r="M189" i="38"/>
  <c r="Z189" i="38" s="1"/>
  <c r="L189" i="38"/>
  <c r="AA188" i="38"/>
  <c r="M188" i="38"/>
  <c r="Z188" i="38" s="1"/>
  <c r="L188" i="38"/>
  <c r="AA187" i="38"/>
  <c r="M187" i="38"/>
  <c r="Y187" i="38" s="1"/>
  <c r="L187" i="38"/>
  <c r="AA186" i="38"/>
  <c r="M186" i="38"/>
  <c r="Z186" i="38" s="1"/>
  <c r="L186" i="38"/>
  <c r="AA185" i="38"/>
  <c r="M185" i="38"/>
  <c r="Z185" i="38" s="1"/>
  <c r="L185" i="38"/>
  <c r="AA184" i="38"/>
  <c r="M184" i="38"/>
  <c r="Z184" i="38" s="1"/>
  <c r="L184" i="38"/>
  <c r="AA183" i="38"/>
  <c r="M183" i="38"/>
  <c r="Y183" i="38" s="1"/>
  <c r="L183" i="38"/>
  <c r="AA182" i="38"/>
  <c r="M182" i="38"/>
  <c r="Z182" i="38" s="1"/>
  <c r="L182" i="38"/>
  <c r="AA181" i="38"/>
  <c r="M181" i="38"/>
  <c r="Z181" i="38" s="1"/>
  <c r="L181" i="38"/>
  <c r="AA180" i="38"/>
  <c r="M180" i="38"/>
  <c r="Z180" i="38" s="1"/>
  <c r="L180" i="38"/>
  <c r="AA179" i="38"/>
  <c r="M179" i="38"/>
  <c r="Y179" i="38" s="1"/>
  <c r="L179" i="38"/>
  <c r="AA178" i="38"/>
  <c r="M178" i="38"/>
  <c r="Z178" i="38" s="1"/>
  <c r="L178" i="38"/>
  <c r="AA177" i="38"/>
  <c r="M177" i="38"/>
  <c r="Z177" i="38" s="1"/>
  <c r="L177" i="38"/>
  <c r="AA176" i="38"/>
  <c r="M176" i="38"/>
  <c r="Z176" i="38" s="1"/>
  <c r="L176" i="38"/>
  <c r="AA175" i="38"/>
  <c r="M175" i="38"/>
  <c r="Z175" i="38" s="1"/>
  <c r="L175" i="38"/>
  <c r="AA174" i="38"/>
  <c r="M174" i="38"/>
  <c r="Z174" i="38" s="1"/>
  <c r="L174" i="38"/>
  <c r="AA173" i="38"/>
  <c r="M173" i="38"/>
  <c r="Z173" i="38" s="1"/>
  <c r="L173" i="38"/>
  <c r="AA172" i="38"/>
  <c r="M172" i="38"/>
  <c r="Z172" i="38" s="1"/>
  <c r="L172" i="38"/>
  <c r="AA171" i="38"/>
  <c r="M171" i="38"/>
  <c r="Y171" i="38" s="1"/>
  <c r="L171" i="38"/>
  <c r="AA170" i="38"/>
  <c r="M170" i="38"/>
  <c r="Z170" i="38" s="1"/>
  <c r="L170" i="38"/>
  <c r="AA169" i="38"/>
  <c r="M169" i="38"/>
  <c r="Z169" i="38" s="1"/>
  <c r="L169" i="38"/>
  <c r="AA168" i="38"/>
  <c r="M168" i="38"/>
  <c r="Z168" i="38" s="1"/>
  <c r="L168" i="38"/>
  <c r="AA167" i="38"/>
  <c r="M167" i="38"/>
  <c r="Y167" i="38" s="1"/>
  <c r="L167" i="38"/>
  <c r="AA166" i="38"/>
  <c r="M166" i="38"/>
  <c r="Z166" i="38" s="1"/>
  <c r="L166" i="38"/>
  <c r="AA165" i="38"/>
  <c r="M165" i="38"/>
  <c r="Z165" i="38" s="1"/>
  <c r="L165" i="38"/>
  <c r="AA164" i="38"/>
  <c r="M164" i="38"/>
  <c r="Z164" i="38" s="1"/>
  <c r="L164" i="38"/>
  <c r="AA163" i="38"/>
  <c r="M163" i="38"/>
  <c r="Y163" i="38" s="1"/>
  <c r="L163" i="38"/>
  <c r="AA162" i="38"/>
  <c r="M162" i="38"/>
  <c r="Z162" i="38" s="1"/>
  <c r="L162" i="38"/>
  <c r="AA161" i="38"/>
  <c r="M161" i="38"/>
  <c r="Z161" i="38" s="1"/>
  <c r="L161" i="38"/>
  <c r="AA160" i="38"/>
  <c r="M160" i="38"/>
  <c r="Z160" i="38" s="1"/>
  <c r="L160" i="38"/>
  <c r="AA159" i="38"/>
  <c r="M159" i="38"/>
  <c r="L159" i="38"/>
  <c r="AA158" i="38"/>
  <c r="M158" i="38"/>
  <c r="L158" i="38"/>
  <c r="AA157" i="38"/>
  <c r="M157" i="38"/>
  <c r="Y157" i="38" s="1"/>
  <c r="L157" i="38"/>
  <c r="AA156" i="38"/>
  <c r="M156" i="38"/>
  <c r="Z156" i="38" s="1"/>
  <c r="L156" i="38"/>
  <c r="AA155" i="38"/>
  <c r="M155" i="38"/>
  <c r="Z155" i="38" s="1"/>
  <c r="L155" i="38"/>
  <c r="AA154" i="38"/>
  <c r="M154" i="38"/>
  <c r="Z154" i="38" s="1"/>
  <c r="L154" i="38"/>
  <c r="AA153" i="38"/>
  <c r="M153" i="38"/>
  <c r="Y153" i="38" s="1"/>
  <c r="L153" i="38"/>
  <c r="AA152" i="38"/>
  <c r="M152" i="38"/>
  <c r="Z152" i="38" s="1"/>
  <c r="L152" i="38"/>
  <c r="AA151" i="38"/>
  <c r="M151" i="38"/>
  <c r="Z151" i="38" s="1"/>
  <c r="L151" i="38"/>
  <c r="AA150" i="38"/>
  <c r="M150" i="38"/>
  <c r="Z150" i="38" s="1"/>
  <c r="L150" i="38"/>
  <c r="AA149" i="38"/>
  <c r="M149" i="38"/>
  <c r="Y149" i="38" s="1"/>
  <c r="L149" i="38"/>
  <c r="AA148" i="38"/>
  <c r="M148" i="38"/>
  <c r="Z148" i="38" s="1"/>
  <c r="L148" i="38"/>
  <c r="AA147" i="38"/>
  <c r="M147" i="38"/>
  <c r="Z147" i="38" s="1"/>
  <c r="L147" i="38"/>
  <c r="AA146" i="38"/>
  <c r="M146" i="38"/>
  <c r="Z146" i="38" s="1"/>
  <c r="L146" i="38"/>
  <c r="AA145" i="38"/>
  <c r="M145" i="38"/>
  <c r="Y145" i="38" s="1"/>
  <c r="L145" i="38"/>
  <c r="AA144" i="38"/>
  <c r="M144" i="38"/>
  <c r="Z144" i="38" s="1"/>
  <c r="L144" i="38"/>
  <c r="AA143" i="38"/>
  <c r="M143" i="38"/>
  <c r="Z143" i="38" s="1"/>
  <c r="L143" i="38"/>
  <c r="AA142" i="38"/>
  <c r="M142" i="38"/>
  <c r="Z142" i="38" s="1"/>
  <c r="L142" i="38"/>
  <c r="AA141" i="38"/>
  <c r="M141" i="38"/>
  <c r="Y141" i="38" s="1"/>
  <c r="L141" i="38"/>
  <c r="AA140" i="38"/>
  <c r="M140" i="38"/>
  <c r="Z140" i="38" s="1"/>
  <c r="L140" i="38"/>
  <c r="AA139" i="38"/>
  <c r="M139" i="38"/>
  <c r="Z139" i="38" s="1"/>
  <c r="L139" i="38"/>
  <c r="AA138" i="38"/>
  <c r="M138" i="38"/>
  <c r="Z138" i="38" s="1"/>
  <c r="L138" i="38"/>
  <c r="AA137" i="38"/>
  <c r="M137" i="38"/>
  <c r="Y137" i="38" s="1"/>
  <c r="L137" i="38"/>
  <c r="AA136" i="38"/>
  <c r="M136" i="38"/>
  <c r="Z136" i="38" s="1"/>
  <c r="L136" i="38"/>
  <c r="AA135" i="38"/>
  <c r="M135" i="38"/>
  <c r="Z135" i="38" s="1"/>
  <c r="L135" i="38"/>
  <c r="AA134" i="38"/>
  <c r="M134" i="38"/>
  <c r="Z134" i="38" s="1"/>
  <c r="L134" i="38"/>
  <c r="AA133" i="38"/>
  <c r="M133" i="38"/>
  <c r="Y133" i="38" s="1"/>
  <c r="L133" i="38"/>
  <c r="AA132" i="38"/>
  <c r="M132" i="38"/>
  <c r="Z132" i="38" s="1"/>
  <c r="L132" i="38"/>
  <c r="AA131" i="38"/>
  <c r="M131" i="38"/>
  <c r="Z131" i="38" s="1"/>
  <c r="L131" i="38"/>
  <c r="AA130" i="38"/>
  <c r="M130" i="38"/>
  <c r="Z130" i="38" s="1"/>
  <c r="L130" i="38"/>
  <c r="AA129" i="38"/>
  <c r="M129" i="38"/>
  <c r="Y129" i="38" s="1"/>
  <c r="L129" i="38"/>
  <c r="AA128" i="38"/>
  <c r="M128" i="38"/>
  <c r="Z128" i="38" s="1"/>
  <c r="L128" i="38"/>
  <c r="AA127" i="38"/>
  <c r="M127" i="38"/>
  <c r="Z127" i="38" s="1"/>
  <c r="L127" i="38"/>
  <c r="AA126" i="38"/>
  <c r="M126" i="38"/>
  <c r="Z126" i="38" s="1"/>
  <c r="L126" i="38"/>
  <c r="AA125" i="38"/>
  <c r="M125" i="38"/>
  <c r="Y125" i="38" s="1"/>
  <c r="L125" i="38"/>
  <c r="AA124" i="38"/>
  <c r="M124" i="38"/>
  <c r="Z124" i="38" s="1"/>
  <c r="L124" i="38"/>
  <c r="AA123" i="38"/>
  <c r="M123" i="38"/>
  <c r="L123" i="38"/>
  <c r="AA122" i="38"/>
  <c r="M122" i="38"/>
  <c r="L122" i="38"/>
  <c r="AA121" i="38"/>
  <c r="M121" i="38"/>
  <c r="Y121" i="38" s="1"/>
  <c r="L121" i="38"/>
  <c r="AA120" i="38"/>
  <c r="M120" i="38"/>
  <c r="Z120" i="38" s="1"/>
  <c r="L120" i="38"/>
  <c r="AA119" i="38"/>
  <c r="M119" i="38"/>
  <c r="Z119" i="38" s="1"/>
  <c r="L119" i="38"/>
  <c r="AA118" i="38"/>
  <c r="M118" i="38"/>
  <c r="Z118" i="38" s="1"/>
  <c r="L118" i="38"/>
  <c r="AA117" i="38"/>
  <c r="M117" i="38"/>
  <c r="Y117" i="38" s="1"/>
  <c r="L117" i="38"/>
  <c r="AA116" i="38"/>
  <c r="M116" i="38"/>
  <c r="Z116" i="38" s="1"/>
  <c r="L116" i="38"/>
  <c r="AA115" i="38"/>
  <c r="M115" i="38"/>
  <c r="Z115" i="38" s="1"/>
  <c r="L115" i="38"/>
  <c r="AA114" i="38"/>
  <c r="M114" i="38"/>
  <c r="Z114" i="38" s="1"/>
  <c r="L114" i="38"/>
  <c r="AA113" i="38"/>
  <c r="M113" i="38"/>
  <c r="Y113" i="38" s="1"/>
  <c r="L113" i="38"/>
  <c r="AA112" i="38"/>
  <c r="M112" i="38"/>
  <c r="Z112" i="38" s="1"/>
  <c r="L112" i="38"/>
  <c r="AA111" i="38"/>
  <c r="M111" i="38"/>
  <c r="Z111" i="38" s="1"/>
  <c r="L111" i="38"/>
  <c r="AA110" i="38"/>
  <c r="M110" i="38"/>
  <c r="Z110" i="38" s="1"/>
  <c r="L110" i="38"/>
  <c r="AA109" i="38"/>
  <c r="M109" i="38"/>
  <c r="Y109" i="38" s="1"/>
  <c r="L109" i="38"/>
  <c r="AA108" i="38"/>
  <c r="M108" i="38"/>
  <c r="Z108" i="38" s="1"/>
  <c r="L108" i="38"/>
  <c r="AA107" i="38"/>
  <c r="M107" i="38"/>
  <c r="Z107" i="38" s="1"/>
  <c r="L107" i="38"/>
  <c r="AA106" i="38"/>
  <c r="M106" i="38"/>
  <c r="Z106" i="38" s="1"/>
  <c r="L106" i="38"/>
  <c r="AA105" i="38"/>
  <c r="M105" i="38"/>
  <c r="Y105" i="38" s="1"/>
  <c r="L105" i="38"/>
  <c r="AA104" i="38"/>
  <c r="M104" i="38"/>
  <c r="Z104" i="38" s="1"/>
  <c r="L104" i="38"/>
  <c r="AA103" i="38"/>
  <c r="M103" i="38"/>
  <c r="Z103" i="38" s="1"/>
  <c r="L103" i="38"/>
  <c r="AA102" i="38"/>
  <c r="M102" i="38"/>
  <c r="Z102" i="38" s="1"/>
  <c r="L102" i="38"/>
  <c r="AA101" i="38"/>
  <c r="M101" i="38"/>
  <c r="Y101" i="38" s="1"/>
  <c r="L101" i="38"/>
  <c r="AA100" i="38"/>
  <c r="M100" i="38"/>
  <c r="Z100" i="38" s="1"/>
  <c r="L100" i="38"/>
  <c r="AA99" i="38"/>
  <c r="M99" i="38"/>
  <c r="Z99" i="38" s="1"/>
  <c r="L99" i="38"/>
  <c r="AA98" i="38"/>
  <c r="M98" i="38"/>
  <c r="Z98" i="38" s="1"/>
  <c r="L98" i="38"/>
  <c r="AA97" i="38"/>
  <c r="M97" i="38"/>
  <c r="Y97" i="38" s="1"/>
  <c r="L97" i="38"/>
  <c r="AA96" i="38"/>
  <c r="M96" i="38"/>
  <c r="Z96" i="38" s="1"/>
  <c r="L96" i="38"/>
  <c r="AA95" i="38"/>
  <c r="M95" i="38"/>
  <c r="Z95" i="38" s="1"/>
  <c r="L95" i="38"/>
  <c r="AA94" i="38"/>
  <c r="M94" i="38"/>
  <c r="Z94" i="38" s="1"/>
  <c r="L94" i="38"/>
  <c r="AA93" i="38"/>
  <c r="M93" i="38"/>
  <c r="Y93" i="38" s="1"/>
  <c r="L93" i="38"/>
  <c r="AA92" i="38"/>
  <c r="M92" i="38"/>
  <c r="Z92" i="38" s="1"/>
  <c r="L92" i="38"/>
  <c r="AA91" i="38"/>
  <c r="M91" i="38"/>
  <c r="L91" i="38"/>
  <c r="AA90" i="38"/>
  <c r="M90" i="38"/>
  <c r="L90" i="38"/>
  <c r="AA89" i="38"/>
  <c r="M89" i="38"/>
  <c r="L89" i="38"/>
  <c r="AA88" i="38"/>
  <c r="M88" i="38"/>
  <c r="Z88" i="38" s="1"/>
  <c r="L88" i="38"/>
  <c r="AA87" i="38"/>
  <c r="M87" i="38"/>
  <c r="L87" i="38"/>
  <c r="AA86" i="38"/>
  <c r="M86" i="38"/>
  <c r="L86" i="38"/>
  <c r="AA85" i="38"/>
  <c r="M85" i="38"/>
  <c r="Y85" i="38" s="1"/>
  <c r="L85" i="38"/>
  <c r="AA84" i="38"/>
  <c r="M84" i="38"/>
  <c r="Z84" i="38" s="1"/>
  <c r="L84" i="38"/>
  <c r="AA83" i="38"/>
  <c r="M83" i="38"/>
  <c r="Z83" i="38" s="1"/>
  <c r="L83" i="38"/>
  <c r="AA82" i="38"/>
  <c r="M82" i="38"/>
  <c r="Z82" i="38" s="1"/>
  <c r="L82" i="38"/>
  <c r="AA81" i="38"/>
  <c r="M81" i="38"/>
  <c r="Y81" i="38" s="1"/>
  <c r="L81" i="38"/>
  <c r="AA80" i="38"/>
  <c r="M80" i="38"/>
  <c r="Z80" i="38" s="1"/>
  <c r="L80" i="38"/>
  <c r="AA79" i="38"/>
  <c r="M79" i="38"/>
  <c r="Z79" i="38" s="1"/>
  <c r="L79" i="38"/>
  <c r="AA78" i="38"/>
  <c r="M78" i="38"/>
  <c r="Z78" i="38" s="1"/>
  <c r="L78" i="38"/>
  <c r="AA77" i="38"/>
  <c r="M77" i="38"/>
  <c r="Y77" i="38" s="1"/>
  <c r="L77" i="38"/>
  <c r="AA76" i="38"/>
  <c r="M76" i="38"/>
  <c r="Z76" i="38" s="1"/>
  <c r="L76" i="38"/>
  <c r="AA75" i="38"/>
  <c r="M75" i="38"/>
  <c r="L75" i="38"/>
  <c r="AA74" i="38"/>
  <c r="M74" i="38"/>
  <c r="L74" i="38"/>
  <c r="AA73" i="38"/>
  <c r="M73" i="38"/>
  <c r="L73" i="38"/>
  <c r="AA72" i="38"/>
  <c r="M72" i="38"/>
  <c r="Z72" i="38" s="1"/>
  <c r="L72" i="38"/>
  <c r="AA71" i="38"/>
  <c r="M71" i="38"/>
  <c r="L71" i="38"/>
  <c r="AA70" i="38"/>
  <c r="M70" i="38"/>
  <c r="L70" i="38"/>
  <c r="AA69" i="38"/>
  <c r="M69" i="38"/>
  <c r="Y69" i="38" s="1"/>
  <c r="L69" i="38"/>
  <c r="AA68" i="38"/>
  <c r="M68" i="38"/>
  <c r="Z68" i="38" s="1"/>
  <c r="L68" i="38"/>
  <c r="AA67" i="38"/>
  <c r="M67" i="38"/>
  <c r="L67" i="38"/>
  <c r="AA66" i="38"/>
  <c r="M66" i="38"/>
  <c r="L66" i="38"/>
  <c r="AA65" i="38"/>
  <c r="M65" i="38"/>
  <c r="L65" i="38"/>
  <c r="AA64" i="38"/>
  <c r="M64" i="38"/>
  <c r="Z64" i="38" s="1"/>
  <c r="L64" i="38"/>
  <c r="AA63" i="38"/>
  <c r="M63" i="38"/>
  <c r="Z63" i="38" s="1"/>
  <c r="L63" i="38"/>
  <c r="AA62" i="38"/>
  <c r="M62" i="38"/>
  <c r="Z62" i="38" s="1"/>
  <c r="L62" i="38"/>
  <c r="AA61" i="38"/>
  <c r="M61" i="38"/>
  <c r="Y61" i="38" s="1"/>
  <c r="L61" i="38"/>
  <c r="AA60" i="38"/>
  <c r="M60" i="38"/>
  <c r="Z60" i="38" s="1"/>
  <c r="L60" i="38"/>
  <c r="AA59" i="38"/>
  <c r="M59" i="38"/>
  <c r="Z59" i="38" s="1"/>
  <c r="L59" i="38"/>
  <c r="AA58" i="38"/>
  <c r="M58" i="38"/>
  <c r="Z58" i="38" s="1"/>
  <c r="L58" i="38"/>
  <c r="AA57" i="38"/>
  <c r="M57" i="38"/>
  <c r="Y57" i="38" s="1"/>
  <c r="L57" i="38"/>
  <c r="AA56" i="38"/>
  <c r="M56" i="38"/>
  <c r="Z56" i="38" s="1"/>
  <c r="L56" i="38"/>
  <c r="AA55" i="38"/>
  <c r="M55" i="38"/>
  <c r="L55" i="38"/>
  <c r="AA54" i="38"/>
  <c r="M54" i="38"/>
  <c r="L54" i="38"/>
  <c r="AA53" i="38"/>
  <c r="M53" i="38"/>
  <c r="Y53" i="38" s="1"/>
  <c r="L53" i="38"/>
  <c r="AA52" i="38"/>
  <c r="L52" i="38"/>
  <c r="AA51" i="38"/>
  <c r="L51" i="38"/>
  <c r="AA50" i="38"/>
  <c r="L50" i="38"/>
  <c r="AA49" i="38"/>
  <c r="L49" i="38"/>
  <c r="AA48" i="38"/>
  <c r="M48" i="38"/>
  <c r="Z48" i="38" s="1"/>
  <c r="L48" i="38"/>
  <c r="AA47" i="38"/>
  <c r="L47" i="38"/>
  <c r="AA46" i="38"/>
  <c r="M46" i="38"/>
  <c r="L46" i="38"/>
  <c r="AA45" i="38"/>
  <c r="M45" i="38"/>
  <c r="Y45" i="38" s="1"/>
  <c r="L45" i="38"/>
  <c r="AA44" i="38"/>
  <c r="M44" i="38"/>
  <c r="Z44" i="38" s="1"/>
  <c r="L44" i="38"/>
  <c r="AA43" i="38"/>
  <c r="L43" i="38"/>
  <c r="AA42" i="38"/>
  <c r="L42" i="38"/>
  <c r="AA41" i="38"/>
  <c r="L41" i="38"/>
  <c r="AA40" i="38"/>
  <c r="L40" i="38"/>
  <c r="AA39" i="38"/>
  <c r="M39" i="38"/>
  <c r="L39" i="38"/>
  <c r="AA38" i="38"/>
  <c r="L38" i="38"/>
  <c r="AA37" i="38"/>
  <c r="M37" i="38"/>
  <c r="Y37" i="38" s="1"/>
  <c r="L37" i="38"/>
  <c r="AA36" i="38"/>
  <c r="L36" i="38"/>
  <c r="AA35" i="38"/>
  <c r="L35" i="38"/>
  <c r="AA34" i="38"/>
  <c r="L34" i="38"/>
  <c r="AA33" i="38"/>
  <c r="L33" i="38"/>
  <c r="AA32" i="38"/>
  <c r="L32" i="38"/>
  <c r="AA31" i="38"/>
  <c r="L31" i="38"/>
  <c r="AA30" i="38"/>
  <c r="L30" i="38"/>
  <c r="AA29" i="38"/>
  <c r="L29" i="38"/>
  <c r="AA28" i="38"/>
  <c r="L28" i="38"/>
  <c r="AA27" i="38"/>
  <c r="L27" i="38"/>
  <c r="AA26" i="38"/>
  <c r="L26" i="38"/>
  <c r="AA25" i="38"/>
  <c r="L25" i="38"/>
  <c r="AA24" i="38"/>
  <c r="L24" i="38"/>
  <c r="AA23" i="38"/>
  <c r="L23" i="38"/>
  <c r="M23" i="38"/>
  <c r="AA22" i="38"/>
  <c r="L22" i="38"/>
  <c r="AA21" i="38"/>
  <c r="L21" i="38"/>
  <c r="AA20" i="38"/>
  <c r="L20" i="38"/>
  <c r="AA19" i="38"/>
  <c r="L19" i="38"/>
  <c r="AA18" i="38"/>
  <c r="L18" i="38"/>
  <c r="AA17" i="38"/>
  <c r="L17" i="38"/>
  <c r="AA16" i="38"/>
  <c r="L16" i="38"/>
  <c r="AA15" i="38"/>
  <c r="L15" i="38"/>
  <c r="AA14" i="38"/>
  <c r="L14" i="38"/>
  <c r="AA13" i="38"/>
  <c r="L13" i="38"/>
  <c r="AA12" i="38"/>
  <c r="L12" i="38"/>
  <c r="AA11" i="38"/>
  <c r="L11" i="38"/>
  <c r="AA10" i="38"/>
  <c r="L10" i="38"/>
  <c r="AA9" i="38"/>
  <c r="L9" i="38"/>
  <c r="AA8" i="38"/>
  <c r="L8" i="38"/>
  <c r="AA7" i="38"/>
  <c r="L7" i="38"/>
  <c r="K7" i="38"/>
  <c r="J7" i="38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B63" i="38" s="1"/>
  <c r="B64" i="38" s="1"/>
  <c r="B65" i="38" s="1"/>
  <c r="B66" i="38" s="1"/>
  <c r="B67" i="38" s="1"/>
  <c r="B68" i="38" s="1"/>
  <c r="B69" i="38" s="1"/>
  <c r="B70" i="38" s="1"/>
  <c r="B71" i="38" s="1"/>
  <c r="B72" i="38" s="1"/>
  <c r="B73" i="38" s="1"/>
  <c r="B74" i="38" s="1"/>
  <c r="B75" i="38" s="1"/>
  <c r="B76" i="38" s="1"/>
  <c r="B77" i="38" s="1"/>
  <c r="B78" i="38" s="1"/>
  <c r="B79" i="38" s="1"/>
  <c r="B80" i="38" s="1"/>
  <c r="B81" i="38" s="1"/>
  <c r="B82" i="38" s="1"/>
  <c r="B83" i="38" s="1"/>
  <c r="B84" i="38" s="1"/>
  <c r="B85" i="38" s="1"/>
  <c r="B86" i="38" s="1"/>
  <c r="B87" i="38" s="1"/>
  <c r="B88" i="38" s="1"/>
  <c r="B89" i="38" s="1"/>
  <c r="B90" i="38" s="1"/>
  <c r="B91" i="38" s="1"/>
  <c r="B92" i="38" s="1"/>
  <c r="B93" i="38" s="1"/>
  <c r="B94" i="38" s="1"/>
  <c r="B95" i="38" s="1"/>
  <c r="B96" i="38" s="1"/>
  <c r="B97" i="38" s="1"/>
  <c r="B98" i="38" s="1"/>
  <c r="B99" i="38" s="1"/>
  <c r="B100" i="38" s="1"/>
  <c r="B101" i="38" s="1"/>
  <c r="B102" i="38" s="1"/>
  <c r="B103" i="38" s="1"/>
  <c r="B104" i="38" s="1"/>
  <c r="B105" i="38" s="1"/>
  <c r="B106" i="38" s="1"/>
  <c r="B107" i="38" s="1"/>
  <c r="B108" i="38" s="1"/>
  <c r="B109" i="38" s="1"/>
  <c r="B110" i="38" s="1"/>
  <c r="B111" i="38" s="1"/>
  <c r="B112" i="38" s="1"/>
  <c r="B113" i="38" s="1"/>
  <c r="B114" i="38" s="1"/>
  <c r="B115" i="38" s="1"/>
  <c r="B116" i="38" s="1"/>
  <c r="B117" i="38" s="1"/>
  <c r="B118" i="38" s="1"/>
  <c r="B119" i="38" s="1"/>
  <c r="B120" i="38" s="1"/>
  <c r="B121" i="38" s="1"/>
  <c r="B122" i="38" s="1"/>
  <c r="B123" i="38" s="1"/>
  <c r="B124" i="38" s="1"/>
  <c r="B125" i="38" s="1"/>
  <c r="B126" i="38" s="1"/>
  <c r="B127" i="38" s="1"/>
  <c r="B128" i="38" s="1"/>
  <c r="B129" i="38" s="1"/>
  <c r="B130" i="38" s="1"/>
  <c r="B131" i="38" s="1"/>
  <c r="B132" i="38" s="1"/>
  <c r="B133" i="38" s="1"/>
  <c r="B134" i="38" s="1"/>
  <c r="B135" i="38" s="1"/>
  <c r="B136" i="38" s="1"/>
  <c r="B137" i="38" s="1"/>
  <c r="B138" i="38" s="1"/>
  <c r="B139" i="38" s="1"/>
  <c r="B140" i="38" s="1"/>
  <c r="B141" i="38" s="1"/>
  <c r="B142" i="38" s="1"/>
  <c r="B143" i="38" s="1"/>
  <c r="B144" i="38" s="1"/>
  <c r="B145" i="38" s="1"/>
  <c r="B146" i="38" s="1"/>
  <c r="B147" i="38" s="1"/>
  <c r="B148" i="38" s="1"/>
  <c r="B149" i="38" s="1"/>
  <c r="B150" i="38" s="1"/>
  <c r="B151" i="38" s="1"/>
  <c r="B152" i="38" s="1"/>
  <c r="B153" i="38" s="1"/>
  <c r="B154" i="38" s="1"/>
  <c r="B155" i="38" s="1"/>
  <c r="B156" i="38" s="1"/>
  <c r="B157" i="38" s="1"/>
  <c r="B158" i="38" s="1"/>
  <c r="B159" i="38" s="1"/>
  <c r="B160" i="38" s="1"/>
  <c r="B161" i="38" s="1"/>
  <c r="B162" i="38" s="1"/>
  <c r="B163" i="38" s="1"/>
  <c r="B164" i="38" s="1"/>
  <c r="B165" i="38" s="1"/>
  <c r="B166" i="38" s="1"/>
  <c r="B167" i="38" s="1"/>
  <c r="B168" i="38" s="1"/>
  <c r="B169" i="38" s="1"/>
  <c r="B170" i="38" s="1"/>
  <c r="B171" i="38" s="1"/>
  <c r="B172" i="38" s="1"/>
  <c r="B173" i="38" s="1"/>
  <c r="B174" i="38" s="1"/>
  <c r="B175" i="38" s="1"/>
  <c r="B176" i="38" s="1"/>
  <c r="B177" i="38" s="1"/>
  <c r="B178" i="38" s="1"/>
  <c r="B179" i="38" s="1"/>
  <c r="B180" i="38" s="1"/>
  <c r="B181" i="38" s="1"/>
  <c r="B182" i="38" s="1"/>
  <c r="B183" i="38" s="1"/>
  <c r="B184" i="38" s="1"/>
  <c r="B185" i="38" s="1"/>
  <c r="B186" i="38" s="1"/>
  <c r="B187" i="38" s="1"/>
  <c r="B188" i="38" s="1"/>
  <c r="B189" i="38" s="1"/>
  <c r="B190" i="38" s="1"/>
  <c r="B191" i="38" s="1"/>
  <c r="AA6" i="38"/>
  <c r="L6" i="38"/>
  <c r="K6" i="38"/>
  <c r="J6" i="38"/>
  <c r="J8" i="27"/>
  <c r="K8" i="27"/>
  <c r="K18" i="28"/>
  <c r="J18" i="28"/>
  <c r="J44" i="29"/>
  <c r="J42" i="30"/>
  <c r="J18" i="30"/>
  <c r="J16" i="30"/>
  <c r="K49" i="31"/>
  <c r="K50" i="31"/>
  <c r="J50" i="31"/>
  <c r="K27" i="31"/>
  <c r="J27" i="31"/>
  <c r="K23" i="31"/>
  <c r="J23" i="31"/>
  <c r="K18" i="31"/>
  <c r="J18" i="31"/>
  <c r="J10" i="31"/>
  <c r="K10" i="31"/>
  <c r="K43" i="32"/>
  <c r="J43" i="32"/>
  <c r="K51" i="32"/>
  <c r="J51" i="32"/>
  <c r="J36" i="34"/>
  <c r="K36" i="34"/>
  <c r="J37" i="34"/>
  <c r="K37" i="34"/>
  <c r="J38" i="33"/>
  <c r="K45" i="33"/>
  <c r="J45" i="33"/>
  <c r="J25" i="33"/>
  <c r="J35" i="34"/>
  <c r="K35" i="34"/>
  <c r="K26" i="34"/>
  <c r="J26" i="34"/>
  <c r="K19" i="34"/>
  <c r="J8" i="34"/>
  <c r="K8" i="34"/>
  <c r="K18" i="35"/>
  <c r="J18" i="35"/>
  <c r="J22" i="36"/>
  <c r="K22" i="36"/>
  <c r="K21" i="36"/>
  <c r="J21" i="36"/>
  <c r="J8" i="36"/>
  <c r="K8" i="36"/>
  <c r="J7" i="36"/>
  <c r="K31" i="37"/>
  <c r="J31" i="37"/>
  <c r="J9" i="37"/>
  <c r="K9" i="37"/>
  <c r="K13" i="37"/>
  <c r="J13" i="37"/>
  <c r="K32" i="37"/>
  <c r="J32" i="37"/>
  <c r="K21" i="37"/>
  <c r="J21" i="37"/>
  <c r="K34" i="37"/>
  <c r="J34" i="37"/>
  <c r="K33" i="37"/>
  <c r="J33" i="37"/>
  <c r="K30" i="37"/>
  <c r="J30" i="37"/>
  <c r="K28" i="37"/>
  <c r="J28" i="37"/>
  <c r="K27" i="37"/>
  <c r="J27" i="37"/>
  <c r="K26" i="37"/>
  <c r="J26" i="37"/>
  <c r="K25" i="37"/>
  <c r="J25" i="37"/>
  <c r="K24" i="37"/>
  <c r="J24" i="37"/>
  <c r="K23" i="37"/>
  <c r="J23" i="37"/>
  <c r="K22" i="37"/>
  <c r="J22" i="37"/>
  <c r="J15" i="37"/>
  <c r="K15" i="37"/>
  <c r="J16" i="37"/>
  <c r="K16" i="37"/>
  <c r="J17" i="37"/>
  <c r="K17" i="37"/>
  <c r="J18" i="37"/>
  <c r="K18" i="37"/>
  <c r="J19" i="37"/>
  <c r="K19" i="37"/>
  <c r="J20" i="37"/>
  <c r="K20" i="37"/>
  <c r="K14" i="37"/>
  <c r="J14" i="37"/>
  <c r="J11" i="37"/>
  <c r="K11" i="37"/>
  <c r="J12" i="37"/>
  <c r="K12" i="37"/>
  <c r="K10" i="37"/>
  <c r="J10" i="37"/>
  <c r="J7" i="37"/>
  <c r="K7" i="37"/>
  <c r="J8" i="37"/>
  <c r="K8" i="37"/>
  <c r="AA191" i="37"/>
  <c r="M191" i="37"/>
  <c r="L191" i="37"/>
  <c r="AA190" i="37"/>
  <c r="M190" i="37"/>
  <c r="Z190" i="37" s="1"/>
  <c r="L190" i="37"/>
  <c r="AA189" i="37"/>
  <c r="M189" i="37"/>
  <c r="Y189" i="37" s="1"/>
  <c r="L189" i="37"/>
  <c r="AA188" i="37"/>
  <c r="M188" i="37"/>
  <c r="Z188" i="37" s="1"/>
  <c r="L188" i="37"/>
  <c r="AA187" i="37"/>
  <c r="M187" i="37"/>
  <c r="Z187" i="37" s="1"/>
  <c r="L187" i="37"/>
  <c r="AA186" i="37"/>
  <c r="M186" i="37"/>
  <c r="Z186" i="37" s="1"/>
  <c r="L186" i="37"/>
  <c r="AA185" i="37"/>
  <c r="M185" i="37"/>
  <c r="Y185" i="37" s="1"/>
  <c r="L185" i="37"/>
  <c r="AA184" i="37"/>
  <c r="M184" i="37"/>
  <c r="Z184" i="37" s="1"/>
  <c r="L184" i="37"/>
  <c r="AA183" i="37"/>
  <c r="M183" i="37"/>
  <c r="Z183" i="37" s="1"/>
  <c r="L183" i="37"/>
  <c r="AA182" i="37"/>
  <c r="M182" i="37"/>
  <c r="Z182" i="37" s="1"/>
  <c r="L182" i="37"/>
  <c r="AA181" i="37"/>
  <c r="M181" i="37"/>
  <c r="Y181" i="37" s="1"/>
  <c r="L181" i="37"/>
  <c r="AA180" i="37"/>
  <c r="M180" i="37"/>
  <c r="Z180" i="37" s="1"/>
  <c r="L180" i="37"/>
  <c r="AA179" i="37"/>
  <c r="M179" i="37"/>
  <c r="Z179" i="37" s="1"/>
  <c r="L179" i="37"/>
  <c r="AA178" i="37"/>
  <c r="M178" i="37"/>
  <c r="Z178" i="37" s="1"/>
  <c r="L178" i="37"/>
  <c r="AA177" i="37"/>
  <c r="M177" i="37"/>
  <c r="Y177" i="37" s="1"/>
  <c r="L177" i="37"/>
  <c r="AA176" i="37"/>
  <c r="M176" i="37"/>
  <c r="Z176" i="37" s="1"/>
  <c r="L176" i="37"/>
  <c r="AA175" i="37"/>
  <c r="M175" i="37"/>
  <c r="Z175" i="37" s="1"/>
  <c r="L175" i="37"/>
  <c r="AA174" i="37"/>
  <c r="M174" i="37"/>
  <c r="Z174" i="37" s="1"/>
  <c r="L174" i="37"/>
  <c r="AA173" i="37"/>
  <c r="M173" i="37"/>
  <c r="Y173" i="37" s="1"/>
  <c r="L173" i="37"/>
  <c r="AA172" i="37"/>
  <c r="M172" i="37"/>
  <c r="Z172" i="37" s="1"/>
  <c r="L172" i="37"/>
  <c r="AA171" i="37"/>
  <c r="M171" i="37"/>
  <c r="Z171" i="37" s="1"/>
  <c r="L171" i="37"/>
  <c r="AA170" i="37"/>
  <c r="M170" i="37"/>
  <c r="Z170" i="37" s="1"/>
  <c r="L170" i="37"/>
  <c r="AA169" i="37"/>
  <c r="M169" i="37"/>
  <c r="Y169" i="37" s="1"/>
  <c r="L169" i="37"/>
  <c r="AA168" i="37"/>
  <c r="M168" i="37"/>
  <c r="Z168" i="37" s="1"/>
  <c r="L168" i="37"/>
  <c r="AA167" i="37"/>
  <c r="M167" i="37"/>
  <c r="Z167" i="37" s="1"/>
  <c r="L167" i="37"/>
  <c r="AA166" i="37"/>
  <c r="M166" i="37"/>
  <c r="Z166" i="37" s="1"/>
  <c r="L166" i="37"/>
  <c r="AA165" i="37"/>
  <c r="M165" i="37"/>
  <c r="Y165" i="37" s="1"/>
  <c r="L165" i="37"/>
  <c r="AA164" i="37"/>
  <c r="M164" i="37"/>
  <c r="Z164" i="37" s="1"/>
  <c r="L164" i="37"/>
  <c r="AA163" i="37"/>
  <c r="M163" i="37"/>
  <c r="Z163" i="37" s="1"/>
  <c r="L163" i="37"/>
  <c r="AA162" i="37"/>
  <c r="M162" i="37"/>
  <c r="Z162" i="37" s="1"/>
  <c r="L162" i="37"/>
  <c r="AA161" i="37"/>
  <c r="M161" i="37"/>
  <c r="Y161" i="37" s="1"/>
  <c r="L161" i="37"/>
  <c r="AA160" i="37"/>
  <c r="M160" i="37"/>
  <c r="Z160" i="37" s="1"/>
  <c r="L160" i="37"/>
  <c r="AA159" i="37"/>
  <c r="M159" i="37"/>
  <c r="Z159" i="37" s="1"/>
  <c r="L159" i="37"/>
  <c r="AA158" i="37"/>
  <c r="M158" i="37"/>
  <c r="Z158" i="37" s="1"/>
  <c r="L158" i="37"/>
  <c r="AA157" i="37"/>
  <c r="M157" i="37"/>
  <c r="Y157" i="37" s="1"/>
  <c r="L157" i="37"/>
  <c r="AA156" i="37"/>
  <c r="M156" i="37"/>
  <c r="Z156" i="37" s="1"/>
  <c r="L156" i="37"/>
  <c r="AA155" i="37"/>
  <c r="M155" i="37"/>
  <c r="Z155" i="37" s="1"/>
  <c r="L155" i="37"/>
  <c r="AA154" i="37"/>
  <c r="M154" i="37"/>
  <c r="Z154" i="37" s="1"/>
  <c r="L154" i="37"/>
  <c r="AA153" i="37"/>
  <c r="M153" i="37"/>
  <c r="Y153" i="37" s="1"/>
  <c r="L153" i="37"/>
  <c r="AA152" i="37"/>
  <c r="M152" i="37"/>
  <c r="Z152" i="37" s="1"/>
  <c r="L152" i="37"/>
  <c r="AA151" i="37"/>
  <c r="M151" i="37"/>
  <c r="Z151" i="37" s="1"/>
  <c r="L151" i="37"/>
  <c r="AA150" i="37"/>
  <c r="M150" i="37"/>
  <c r="Z150" i="37" s="1"/>
  <c r="L150" i="37"/>
  <c r="AA149" i="37"/>
  <c r="M149" i="37"/>
  <c r="Y149" i="37" s="1"/>
  <c r="L149" i="37"/>
  <c r="AA148" i="37"/>
  <c r="M148" i="37"/>
  <c r="Z148" i="37" s="1"/>
  <c r="L148" i="37"/>
  <c r="AA147" i="37"/>
  <c r="M147" i="37"/>
  <c r="Z147" i="37" s="1"/>
  <c r="L147" i="37"/>
  <c r="AA146" i="37"/>
  <c r="M146" i="37"/>
  <c r="Z146" i="37" s="1"/>
  <c r="L146" i="37"/>
  <c r="AA145" i="37"/>
  <c r="M145" i="37"/>
  <c r="Y145" i="37" s="1"/>
  <c r="L145" i="37"/>
  <c r="AA144" i="37"/>
  <c r="M144" i="37"/>
  <c r="Z144" i="37" s="1"/>
  <c r="L144" i="37"/>
  <c r="AA143" i="37"/>
  <c r="M143" i="37"/>
  <c r="Z143" i="37" s="1"/>
  <c r="L143" i="37"/>
  <c r="AA142" i="37"/>
  <c r="M142" i="37"/>
  <c r="Z142" i="37" s="1"/>
  <c r="L142" i="37"/>
  <c r="AA141" i="37"/>
  <c r="M141" i="37"/>
  <c r="Y141" i="37" s="1"/>
  <c r="L141" i="37"/>
  <c r="AA140" i="37"/>
  <c r="M140" i="37"/>
  <c r="Z140" i="37" s="1"/>
  <c r="L140" i="37"/>
  <c r="AA139" i="37"/>
  <c r="M139" i="37"/>
  <c r="Z139" i="37" s="1"/>
  <c r="L139" i="37"/>
  <c r="AA138" i="37"/>
  <c r="M138" i="37"/>
  <c r="Z138" i="37" s="1"/>
  <c r="L138" i="37"/>
  <c r="AA137" i="37"/>
  <c r="M137" i="37"/>
  <c r="Y137" i="37" s="1"/>
  <c r="L137" i="37"/>
  <c r="AA136" i="37"/>
  <c r="M136" i="37"/>
  <c r="Z136" i="37" s="1"/>
  <c r="L136" i="37"/>
  <c r="AA135" i="37"/>
  <c r="M135" i="37"/>
  <c r="Z135" i="37" s="1"/>
  <c r="L135" i="37"/>
  <c r="AA134" i="37"/>
  <c r="M134" i="37"/>
  <c r="Z134" i="37" s="1"/>
  <c r="L134" i="37"/>
  <c r="AA133" i="37"/>
  <c r="M133" i="37"/>
  <c r="Y133" i="37" s="1"/>
  <c r="L133" i="37"/>
  <c r="AA132" i="37"/>
  <c r="M132" i="37"/>
  <c r="Z132" i="37" s="1"/>
  <c r="L132" i="37"/>
  <c r="AA131" i="37"/>
  <c r="M131" i="37"/>
  <c r="Z131" i="37" s="1"/>
  <c r="L131" i="37"/>
  <c r="AA130" i="37"/>
  <c r="M130" i="37"/>
  <c r="Z130" i="37" s="1"/>
  <c r="L130" i="37"/>
  <c r="AA129" i="37"/>
  <c r="M129" i="37"/>
  <c r="Y129" i="37" s="1"/>
  <c r="L129" i="37"/>
  <c r="AA128" i="37"/>
  <c r="M128" i="37"/>
  <c r="Z128" i="37" s="1"/>
  <c r="L128" i="37"/>
  <c r="AA127" i="37"/>
  <c r="M127" i="37"/>
  <c r="Z127" i="37" s="1"/>
  <c r="L127" i="37"/>
  <c r="AA126" i="37"/>
  <c r="M126" i="37"/>
  <c r="Z126" i="37" s="1"/>
  <c r="L126" i="37"/>
  <c r="AA125" i="37"/>
  <c r="M125" i="37"/>
  <c r="Y125" i="37" s="1"/>
  <c r="L125" i="37"/>
  <c r="AA124" i="37"/>
  <c r="M124" i="37"/>
  <c r="Z124" i="37" s="1"/>
  <c r="L124" i="37"/>
  <c r="AA123" i="37"/>
  <c r="M123" i="37"/>
  <c r="Z123" i="37" s="1"/>
  <c r="L123" i="37"/>
  <c r="AA122" i="37"/>
  <c r="M122" i="37"/>
  <c r="Z122" i="37" s="1"/>
  <c r="L122" i="37"/>
  <c r="AA121" i="37"/>
  <c r="M121" i="37"/>
  <c r="Y121" i="37" s="1"/>
  <c r="L121" i="37"/>
  <c r="AA120" i="37"/>
  <c r="M120" i="37"/>
  <c r="Z120" i="37" s="1"/>
  <c r="L120" i="37"/>
  <c r="AA119" i="37"/>
  <c r="M119" i="37"/>
  <c r="Z119" i="37" s="1"/>
  <c r="L119" i="37"/>
  <c r="AA118" i="37"/>
  <c r="M118" i="37"/>
  <c r="Z118" i="37" s="1"/>
  <c r="L118" i="37"/>
  <c r="AA117" i="37"/>
  <c r="M117" i="37"/>
  <c r="Y117" i="37" s="1"/>
  <c r="L117" i="37"/>
  <c r="AA116" i="37"/>
  <c r="M116" i="37"/>
  <c r="Z116" i="37" s="1"/>
  <c r="L116" i="37"/>
  <c r="AA115" i="37"/>
  <c r="M115" i="37"/>
  <c r="Z115" i="37" s="1"/>
  <c r="L115" i="37"/>
  <c r="AA114" i="37"/>
  <c r="M114" i="37"/>
  <c r="Z114" i="37" s="1"/>
  <c r="L114" i="37"/>
  <c r="AA113" i="37"/>
  <c r="M113" i="37"/>
  <c r="Y113" i="37" s="1"/>
  <c r="L113" i="37"/>
  <c r="AA112" i="37"/>
  <c r="M112" i="37"/>
  <c r="Z112" i="37" s="1"/>
  <c r="L112" i="37"/>
  <c r="AA111" i="37"/>
  <c r="M111" i="37"/>
  <c r="Z111" i="37" s="1"/>
  <c r="L111" i="37"/>
  <c r="AA110" i="37"/>
  <c r="M110" i="37"/>
  <c r="Z110" i="37" s="1"/>
  <c r="L110" i="37"/>
  <c r="AA109" i="37"/>
  <c r="M109" i="37"/>
  <c r="Y109" i="37" s="1"/>
  <c r="L109" i="37"/>
  <c r="AA108" i="37"/>
  <c r="M108" i="37"/>
  <c r="Z108" i="37" s="1"/>
  <c r="L108" i="37"/>
  <c r="AA107" i="37"/>
  <c r="M107" i="37"/>
  <c r="Z107" i="37" s="1"/>
  <c r="L107" i="37"/>
  <c r="AA106" i="37"/>
  <c r="M106" i="37"/>
  <c r="Z106" i="37" s="1"/>
  <c r="L106" i="37"/>
  <c r="AA105" i="37"/>
  <c r="M105" i="37"/>
  <c r="Y105" i="37" s="1"/>
  <c r="L105" i="37"/>
  <c r="AA104" i="37"/>
  <c r="M104" i="37"/>
  <c r="Z104" i="37" s="1"/>
  <c r="L104" i="37"/>
  <c r="AA103" i="37"/>
  <c r="M103" i="37"/>
  <c r="Z103" i="37" s="1"/>
  <c r="L103" i="37"/>
  <c r="AA102" i="37"/>
  <c r="M102" i="37"/>
  <c r="Z102" i="37" s="1"/>
  <c r="L102" i="37"/>
  <c r="AA101" i="37"/>
  <c r="M101" i="37"/>
  <c r="Y101" i="37" s="1"/>
  <c r="L101" i="37"/>
  <c r="AA100" i="37"/>
  <c r="M100" i="37"/>
  <c r="Z100" i="37" s="1"/>
  <c r="L100" i="37"/>
  <c r="AA99" i="37"/>
  <c r="M99" i="37"/>
  <c r="Z99" i="37" s="1"/>
  <c r="L99" i="37"/>
  <c r="AA98" i="37"/>
  <c r="M98" i="37"/>
  <c r="Z98" i="37" s="1"/>
  <c r="L98" i="37"/>
  <c r="AA97" i="37"/>
  <c r="M97" i="37"/>
  <c r="Y97" i="37" s="1"/>
  <c r="L97" i="37"/>
  <c r="AA96" i="37"/>
  <c r="M96" i="37"/>
  <c r="Z96" i="37" s="1"/>
  <c r="L96" i="37"/>
  <c r="AA95" i="37"/>
  <c r="M95" i="37"/>
  <c r="Z95" i="37" s="1"/>
  <c r="L95" i="37"/>
  <c r="AA94" i="37"/>
  <c r="M94" i="37"/>
  <c r="Z94" i="37" s="1"/>
  <c r="L94" i="37"/>
  <c r="AA93" i="37"/>
  <c r="M93" i="37"/>
  <c r="Y93" i="37" s="1"/>
  <c r="L93" i="37"/>
  <c r="AA92" i="37"/>
  <c r="M92" i="37"/>
  <c r="Z92" i="37" s="1"/>
  <c r="L92" i="37"/>
  <c r="AA91" i="37"/>
  <c r="M91" i="37"/>
  <c r="Z91" i="37" s="1"/>
  <c r="L91" i="37"/>
  <c r="AA90" i="37"/>
  <c r="M90" i="37"/>
  <c r="Z90" i="37" s="1"/>
  <c r="L90" i="37"/>
  <c r="AA89" i="37"/>
  <c r="M89" i="37"/>
  <c r="Y89" i="37" s="1"/>
  <c r="L89" i="37"/>
  <c r="AA88" i="37"/>
  <c r="M88" i="37"/>
  <c r="Z88" i="37" s="1"/>
  <c r="L88" i="37"/>
  <c r="AA87" i="37"/>
  <c r="M87" i="37"/>
  <c r="Z87" i="37" s="1"/>
  <c r="L87" i="37"/>
  <c r="AA86" i="37"/>
  <c r="M86" i="37"/>
  <c r="Z86" i="37" s="1"/>
  <c r="L86" i="37"/>
  <c r="AA85" i="37"/>
  <c r="M85" i="37"/>
  <c r="Y85" i="37" s="1"/>
  <c r="L85" i="37"/>
  <c r="AA84" i="37"/>
  <c r="M84" i="37"/>
  <c r="Z84" i="37" s="1"/>
  <c r="L84" i="37"/>
  <c r="AA83" i="37"/>
  <c r="M83" i="37"/>
  <c r="Z83" i="37" s="1"/>
  <c r="L83" i="37"/>
  <c r="AA82" i="37"/>
  <c r="M82" i="37"/>
  <c r="Z82" i="37" s="1"/>
  <c r="L82" i="37"/>
  <c r="AA81" i="37"/>
  <c r="M81" i="37"/>
  <c r="Y81" i="37" s="1"/>
  <c r="L81" i="37"/>
  <c r="AA80" i="37"/>
  <c r="M80" i="37"/>
  <c r="Z80" i="37" s="1"/>
  <c r="L80" i="37"/>
  <c r="AA79" i="37"/>
  <c r="M79" i="37"/>
  <c r="Z79" i="37" s="1"/>
  <c r="L79" i="37"/>
  <c r="AA78" i="37"/>
  <c r="M78" i="37"/>
  <c r="Z78" i="37" s="1"/>
  <c r="L78" i="37"/>
  <c r="AA77" i="37"/>
  <c r="M77" i="37"/>
  <c r="Y77" i="37" s="1"/>
  <c r="L77" i="37"/>
  <c r="AA76" i="37"/>
  <c r="M76" i="37"/>
  <c r="Z76" i="37" s="1"/>
  <c r="L76" i="37"/>
  <c r="AA75" i="37"/>
  <c r="M75" i="37"/>
  <c r="Z75" i="37" s="1"/>
  <c r="L75" i="37"/>
  <c r="AA74" i="37"/>
  <c r="M74" i="37"/>
  <c r="Z74" i="37" s="1"/>
  <c r="L74" i="37"/>
  <c r="AA73" i="37"/>
  <c r="M73" i="37"/>
  <c r="Y73" i="37" s="1"/>
  <c r="L73" i="37"/>
  <c r="AA72" i="37"/>
  <c r="M72" i="37"/>
  <c r="Z72" i="37" s="1"/>
  <c r="L72" i="37"/>
  <c r="AA71" i="37"/>
  <c r="M71" i="37"/>
  <c r="Z71" i="37" s="1"/>
  <c r="L71" i="37"/>
  <c r="AA70" i="37"/>
  <c r="M70" i="37"/>
  <c r="Z70" i="37" s="1"/>
  <c r="L70" i="37"/>
  <c r="AA69" i="37"/>
  <c r="M69" i="37"/>
  <c r="Y69" i="37" s="1"/>
  <c r="L69" i="37"/>
  <c r="AA68" i="37"/>
  <c r="M68" i="37"/>
  <c r="Z68" i="37" s="1"/>
  <c r="L68" i="37"/>
  <c r="AA67" i="37"/>
  <c r="M67" i="37"/>
  <c r="Z67" i="37" s="1"/>
  <c r="L67" i="37"/>
  <c r="AA66" i="37"/>
  <c r="M66" i="37"/>
  <c r="Z66" i="37" s="1"/>
  <c r="L66" i="37"/>
  <c r="AA65" i="37"/>
  <c r="M65" i="37"/>
  <c r="Y65" i="37" s="1"/>
  <c r="L65" i="37"/>
  <c r="AA64" i="37"/>
  <c r="M64" i="37"/>
  <c r="Z64" i="37" s="1"/>
  <c r="L64" i="37"/>
  <c r="AA63" i="37"/>
  <c r="M63" i="37"/>
  <c r="Z63" i="37" s="1"/>
  <c r="L63" i="37"/>
  <c r="AA62" i="37"/>
  <c r="M62" i="37"/>
  <c r="Z62" i="37" s="1"/>
  <c r="L62" i="37"/>
  <c r="AA61" i="37"/>
  <c r="M61" i="37"/>
  <c r="Y61" i="37" s="1"/>
  <c r="L61" i="37"/>
  <c r="AA60" i="37"/>
  <c r="M60" i="37"/>
  <c r="Z60" i="37" s="1"/>
  <c r="L60" i="37"/>
  <c r="AA59" i="37"/>
  <c r="M59" i="37"/>
  <c r="Z59" i="37" s="1"/>
  <c r="L59" i="37"/>
  <c r="AA58" i="37"/>
  <c r="M58" i="37"/>
  <c r="Z58" i="37" s="1"/>
  <c r="L58" i="37"/>
  <c r="AA57" i="37"/>
  <c r="M57" i="37"/>
  <c r="Y57" i="37" s="1"/>
  <c r="L57" i="37"/>
  <c r="AA56" i="37"/>
  <c r="M56" i="37"/>
  <c r="Z56" i="37" s="1"/>
  <c r="L56" i="37"/>
  <c r="AA55" i="37"/>
  <c r="M55" i="37"/>
  <c r="Z55" i="37" s="1"/>
  <c r="L55" i="37"/>
  <c r="AA54" i="37"/>
  <c r="M54" i="37"/>
  <c r="Z54" i="37" s="1"/>
  <c r="L54" i="37"/>
  <c r="AA53" i="37"/>
  <c r="M53" i="37"/>
  <c r="Y53" i="37" s="1"/>
  <c r="L53" i="37"/>
  <c r="AA52" i="37"/>
  <c r="M52" i="37"/>
  <c r="Z52" i="37" s="1"/>
  <c r="L52" i="37"/>
  <c r="AA51" i="37"/>
  <c r="M51" i="37"/>
  <c r="Z51" i="37" s="1"/>
  <c r="L51" i="37"/>
  <c r="AA50" i="37"/>
  <c r="M50" i="37"/>
  <c r="Z50" i="37" s="1"/>
  <c r="L50" i="37"/>
  <c r="AA49" i="37"/>
  <c r="M49" i="37"/>
  <c r="Y49" i="37" s="1"/>
  <c r="L49" i="37"/>
  <c r="AA48" i="37"/>
  <c r="M48" i="37"/>
  <c r="Z48" i="37" s="1"/>
  <c r="L48" i="37"/>
  <c r="AA47" i="37"/>
  <c r="M47" i="37"/>
  <c r="Z47" i="37" s="1"/>
  <c r="L47" i="37"/>
  <c r="AA46" i="37"/>
  <c r="M46" i="37"/>
  <c r="Z46" i="37" s="1"/>
  <c r="L46" i="37"/>
  <c r="AA45" i="37"/>
  <c r="M45" i="37"/>
  <c r="Y45" i="37" s="1"/>
  <c r="L45" i="37"/>
  <c r="AA44" i="37"/>
  <c r="M44" i="37"/>
  <c r="Z44" i="37" s="1"/>
  <c r="L44" i="37"/>
  <c r="AA43" i="37"/>
  <c r="M43" i="37"/>
  <c r="Z43" i="37" s="1"/>
  <c r="L43" i="37"/>
  <c r="AA42" i="37"/>
  <c r="M42" i="37"/>
  <c r="Z42" i="37" s="1"/>
  <c r="L42" i="37"/>
  <c r="AA41" i="37"/>
  <c r="M41" i="37"/>
  <c r="Y41" i="37" s="1"/>
  <c r="L41" i="37"/>
  <c r="AA40" i="37"/>
  <c r="M40" i="37"/>
  <c r="Z40" i="37" s="1"/>
  <c r="L40" i="37"/>
  <c r="AA39" i="37"/>
  <c r="M39" i="37"/>
  <c r="Z39" i="37" s="1"/>
  <c r="L39" i="37"/>
  <c r="AA38" i="37"/>
  <c r="M38" i="37"/>
  <c r="Z38" i="37" s="1"/>
  <c r="L38" i="37"/>
  <c r="AA37" i="37"/>
  <c r="M37" i="37"/>
  <c r="Y37" i="37" s="1"/>
  <c r="L37" i="37"/>
  <c r="AA36" i="37"/>
  <c r="M36" i="37"/>
  <c r="Z36" i="37" s="1"/>
  <c r="L36" i="37"/>
  <c r="AA35" i="37"/>
  <c r="M35" i="37"/>
  <c r="Z35" i="37" s="1"/>
  <c r="L35" i="37"/>
  <c r="AA34" i="37"/>
  <c r="L34" i="37"/>
  <c r="AA33" i="37"/>
  <c r="L33" i="37"/>
  <c r="AA32" i="37"/>
  <c r="L32" i="37"/>
  <c r="AA31" i="37"/>
  <c r="L31" i="37"/>
  <c r="AA30" i="37"/>
  <c r="L30" i="37"/>
  <c r="AA29" i="37"/>
  <c r="L29" i="37"/>
  <c r="AA28" i="37"/>
  <c r="L28" i="37"/>
  <c r="AA27" i="37"/>
  <c r="L27" i="37"/>
  <c r="AA26" i="37"/>
  <c r="M26" i="37"/>
  <c r="L26" i="37"/>
  <c r="AA25" i="37"/>
  <c r="L25" i="37"/>
  <c r="AA24" i="37"/>
  <c r="L24" i="37"/>
  <c r="AA23" i="37"/>
  <c r="L23" i="37"/>
  <c r="AA22" i="37"/>
  <c r="L22" i="37"/>
  <c r="AA21" i="37"/>
  <c r="L21" i="37"/>
  <c r="AA20" i="37"/>
  <c r="L20" i="37"/>
  <c r="AA19" i="37"/>
  <c r="L19" i="37"/>
  <c r="AA18" i="37"/>
  <c r="L18" i="37"/>
  <c r="AA17" i="37"/>
  <c r="L17" i="37"/>
  <c r="AA16" i="37"/>
  <c r="L16" i="37"/>
  <c r="AA15" i="37"/>
  <c r="L15" i="37"/>
  <c r="AA14" i="37"/>
  <c r="L14" i="37"/>
  <c r="AA13" i="37"/>
  <c r="Q13" i="37"/>
  <c r="U13" i="37" s="1"/>
  <c r="S15" i="37" s="1"/>
  <c r="L13" i="37"/>
  <c r="AA12" i="37"/>
  <c r="L12" i="37"/>
  <c r="AA11" i="37"/>
  <c r="L11" i="37"/>
  <c r="AA10" i="37"/>
  <c r="L10" i="37"/>
  <c r="AA9" i="37"/>
  <c r="L9" i="37"/>
  <c r="AA8" i="37"/>
  <c r="L8" i="37"/>
  <c r="AA7" i="37"/>
  <c r="L7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AA6" i="37"/>
  <c r="L6" i="37"/>
  <c r="K6" i="37"/>
  <c r="J6" i="37"/>
  <c r="K23" i="36"/>
  <c r="J23" i="36"/>
  <c r="J20" i="36"/>
  <c r="K20" i="36"/>
  <c r="J10" i="36"/>
  <c r="K10" i="36"/>
  <c r="J11" i="36"/>
  <c r="K11" i="36"/>
  <c r="J12" i="36"/>
  <c r="K12" i="36"/>
  <c r="J13" i="36"/>
  <c r="K13" i="36"/>
  <c r="J14" i="36"/>
  <c r="K14" i="36"/>
  <c r="J15" i="36"/>
  <c r="K15" i="36"/>
  <c r="J16" i="36"/>
  <c r="K16" i="36"/>
  <c r="J17" i="36"/>
  <c r="K17" i="36"/>
  <c r="J18" i="36"/>
  <c r="K18" i="36"/>
  <c r="J19" i="36"/>
  <c r="K19" i="36"/>
  <c r="K9" i="36"/>
  <c r="J9" i="36"/>
  <c r="K29" i="34"/>
  <c r="K30" i="34"/>
  <c r="J6" i="36"/>
  <c r="AA191" i="36"/>
  <c r="M191" i="36"/>
  <c r="Y191" i="36" s="1"/>
  <c r="L191" i="36"/>
  <c r="AA190" i="36"/>
  <c r="M190" i="36"/>
  <c r="Z190" i="36" s="1"/>
  <c r="L190" i="36"/>
  <c r="AA189" i="36"/>
  <c r="M189" i="36"/>
  <c r="Y189" i="36" s="1"/>
  <c r="L189" i="36"/>
  <c r="AA188" i="36"/>
  <c r="M188" i="36"/>
  <c r="Z188" i="36" s="1"/>
  <c r="L188" i="36"/>
  <c r="AA187" i="36"/>
  <c r="M187" i="36"/>
  <c r="Y187" i="36" s="1"/>
  <c r="L187" i="36"/>
  <c r="AA186" i="36"/>
  <c r="M186" i="36"/>
  <c r="Z186" i="36" s="1"/>
  <c r="L186" i="36"/>
  <c r="AA185" i="36"/>
  <c r="M185" i="36"/>
  <c r="Z185" i="36" s="1"/>
  <c r="L185" i="36"/>
  <c r="AA184" i="36"/>
  <c r="M184" i="36"/>
  <c r="Z184" i="36" s="1"/>
  <c r="L184" i="36"/>
  <c r="AA183" i="36"/>
  <c r="M183" i="36"/>
  <c r="Z183" i="36" s="1"/>
  <c r="L183" i="36"/>
  <c r="AA182" i="36"/>
  <c r="M182" i="36"/>
  <c r="Z182" i="36" s="1"/>
  <c r="L182" i="36"/>
  <c r="AA181" i="36"/>
  <c r="M181" i="36"/>
  <c r="Y181" i="36" s="1"/>
  <c r="L181" i="36"/>
  <c r="AA180" i="36"/>
  <c r="M180" i="36"/>
  <c r="Z180" i="36" s="1"/>
  <c r="L180" i="36"/>
  <c r="AA179" i="36"/>
  <c r="M179" i="36"/>
  <c r="Y179" i="36" s="1"/>
  <c r="L179" i="36"/>
  <c r="AA178" i="36"/>
  <c r="M178" i="36"/>
  <c r="Z178" i="36" s="1"/>
  <c r="L178" i="36"/>
  <c r="AA177" i="36"/>
  <c r="M177" i="36"/>
  <c r="Z177" i="36" s="1"/>
  <c r="L177" i="36"/>
  <c r="AA176" i="36"/>
  <c r="M176" i="36"/>
  <c r="Z176" i="36" s="1"/>
  <c r="L176" i="36"/>
  <c r="AA175" i="36"/>
  <c r="M175" i="36"/>
  <c r="Y175" i="36" s="1"/>
  <c r="L175" i="36"/>
  <c r="AA174" i="36"/>
  <c r="M174" i="36"/>
  <c r="Z174" i="36" s="1"/>
  <c r="L174" i="36"/>
  <c r="AA173" i="36"/>
  <c r="M173" i="36"/>
  <c r="Y173" i="36" s="1"/>
  <c r="L173" i="36"/>
  <c r="AA172" i="36"/>
  <c r="M172" i="36"/>
  <c r="Z172" i="36" s="1"/>
  <c r="L172" i="36"/>
  <c r="AA171" i="36"/>
  <c r="M171" i="36"/>
  <c r="Y171" i="36" s="1"/>
  <c r="L171" i="36"/>
  <c r="AA170" i="36"/>
  <c r="M170" i="36"/>
  <c r="Z170" i="36" s="1"/>
  <c r="L170" i="36"/>
  <c r="AA169" i="36"/>
  <c r="M169" i="36"/>
  <c r="Z169" i="36" s="1"/>
  <c r="L169" i="36"/>
  <c r="AA168" i="36"/>
  <c r="M168" i="36"/>
  <c r="Z168" i="36" s="1"/>
  <c r="L168" i="36"/>
  <c r="AA167" i="36"/>
  <c r="M167" i="36"/>
  <c r="L167" i="36"/>
  <c r="AA166" i="36"/>
  <c r="M166" i="36"/>
  <c r="L166" i="36"/>
  <c r="AA165" i="36"/>
  <c r="M165" i="36"/>
  <c r="Y165" i="36" s="1"/>
  <c r="L165" i="36"/>
  <c r="AA164" i="36"/>
  <c r="M164" i="36"/>
  <c r="Z164" i="36" s="1"/>
  <c r="L164" i="36"/>
  <c r="AA163" i="36"/>
  <c r="M163" i="36"/>
  <c r="Y163" i="36" s="1"/>
  <c r="L163" i="36"/>
  <c r="AA162" i="36"/>
  <c r="M162" i="36"/>
  <c r="Z162" i="36" s="1"/>
  <c r="L162" i="36"/>
  <c r="AA161" i="36"/>
  <c r="M161" i="36"/>
  <c r="L161" i="36"/>
  <c r="AA160" i="36"/>
  <c r="M160" i="36"/>
  <c r="L160" i="36"/>
  <c r="AA159" i="36"/>
  <c r="M159" i="36"/>
  <c r="Y159" i="36" s="1"/>
  <c r="L159" i="36"/>
  <c r="AA158" i="36"/>
  <c r="M158" i="36"/>
  <c r="Z158" i="36" s="1"/>
  <c r="L158" i="36"/>
  <c r="AA157" i="36"/>
  <c r="M157" i="36"/>
  <c r="Y157" i="36" s="1"/>
  <c r="L157" i="36"/>
  <c r="AA156" i="36"/>
  <c r="M156" i="36"/>
  <c r="Z156" i="36" s="1"/>
  <c r="L156" i="36"/>
  <c r="AA155" i="36"/>
  <c r="M155" i="36"/>
  <c r="Y155" i="36" s="1"/>
  <c r="L155" i="36"/>
  <c r="AA154" i="36"/>
  <c r="M154" i="36"/>
  <c r="Z154" i="36" s="1"/>
  <c r="L154" i="36"/>
  <c r="AA153" i="36"/>
  <c r="M153" i="36"/>
  <c r="Z153" i="36" s="1"/>
  <c r="L153" i="36"/>
  <c r="AA152" i="36"/>
  <c r="M152" i="36"/>
  <c r="Z152" i="36" s="1"/>
  <c r="L152" i="36"/>
  <c r="AA151" i="36"/>
  <c r="M151" i="36"/>
  <c r="L151" i="36"/>
  <c r="AA150" i="36"/>
  <c r="M150" i="36"/>
  <c r="L150" i="36"/>
  <c r="AA149" i="36"/>
  <c r="M149" i="36"/>
  <c r="Y149" i="36" s="1"/>
  <c r="L149" i="36"/>
  <c r="AA148" i="36"/>
  <c r="M148" i="36"/>
  <c r="Z148" i="36" s="1"/>
  <c r="L148" i="36"/>
  <c r="AA147" i="36"/>
  <c r="M147" i="36"/>
  <c r="Y147" i="36" s="1"/>
  <c r="L147" i="36"/>
  <c r="AA146" i="36"/>
  <c r="M146" i="36"/>
  <c r="Z146" i="36" s="1"/>
  <c r="L146" i="36"/>
  <c r="AA145" i="36"/>
  <c r="M145" i="36"/>
  <c r="Z145" i="36" s="1"/>
  <c r="L145" i="36"/>
  <c r="AA144" i="36"/>
  <c r="M144" i="36"/>
  <c r="Z144" i="36" s="1"/>
  <c r="L144" i="36"/>
  <c r="AA143" i="36"/>
  <c r="M143" i="36"/>
  <c r="Y143" i="36" s="1"/>
  <c r="L143" i="36"/>
  <c r="AA142" i="36"/>
  <c r="M142" i="36"/>
  <c r="Z142" i="36" s="1"/>
  <c r="L142" i="36"/>
  <c r="AA141" i="36"/>
  <c r="M141" i="36"/>
  <c r="Y141" i="36" s="1"/>
  <c r="L141" i="36"/>
  <c r="AA140" i="36"/>
  <c r="M140" i="36"/>
  <c r="Z140" i="36" s="1"/>
  <c r="L140" i="36"/>
  <c r="AA139" i="36"/>
  <c r="M139" i="36"/>
  <c r="Y139" i="36" s="1"/>
  <c r="L139" i="36"/>
  <c r="AA138" i="36"/>
  <c r="M138" i="36"/>
  <c r="Z138" i="36" s="1"/>
  <c r="L138" i="36"/>
  <c r="AA137" i="36"/>
  <c r="M137" i="36"/>
  <c r="Z137" i="36" s="1"/>
  <c r="L137" i="36"/>
  <c r="AA136" i="36"/>
  <c r="M136" i="36"/>
  <c r="Z136" i="36" s="1"/>
  <c r="L136" i="36"/>
  <c r="AA135" i="36"/>
  <c r="M135" i="36"/>
  <c r="Z135" i="36" s="1"/>
  <c r="L135" i="36"/>
  <c r="AA134" i="36"/>
  <c r="M134" i="36"/>
  <c r="Z134" i="36" s="1"/>
  <c r="L134" i="36"/>
  <c r="AA133" i="36"/>
  <c r="M133" i="36"/>
  <c r="Y133" i="36" s="1"/>
  <c r="L133" i="36"/>
  <c r="AA132" i="36"/>
  <c r="M132" i="36"/>
  <c r="Z132" i="36" s="1"/>
  <c r="L132" i="36"/>
  <c r="AA131" i="36"/>
  <c r="M131" i="36"/>
  <c r="Y131" i="36" s="1"/>
  <c r="L131" i="36"/>
  <c r="AA130" i="36"/>
  <c r="M130" i="36"/>
  <c r="Z130" i="36" s="1"/>
  <c r="L130" i="36"/>
  <c r="AA129" i="36"/>
  <c r="M129" i="36"/>
  <c r="Z129" i="36" s="1"/>
  <c r="L129" i="36"/>
  <c r="AA128" i="36"/>
  <c r="M128" i="36"/>
  <c r="Z128" i="36" s="1"/>
  <c r="L128" i="36"/>
  <c r="AA127" i="36"/>
  <c r="M127" i="36"/>
  <c r="Y127" i="36" s="1"/>
  <c r="L127" i="36"/>
  <c r="AA126" i="36"/>
  <c r="M126" i="36"/>
  <c r="Z126" i="36" s="1"/>
  <c r="L126" i="36"/>
  <c r="AA125" i="36"/>
  <c r="M125" i="36"/>
  <c r="Y125" i="36" s="1"/>
  <c r="L125" i="36"/>
  <c r="AA124" i="36"/>
  <c r="M124" i="36"/>
  <c r="Z124" i="36" s="1"/>
  <c r="L124" i="36"/>
  <c r="AA123" i="36"/>
  <c r="M123" i="36"/>
  <c r="Y123" i="36" s="1"/>
  <c r="L123" i="36"/>
  <c r="AA122" i="36"/>
  <c r="M122" i="36"/>
  <c r="Z122" i="36" s="1"/>
  <c r="L122" i="36"/>
  <c r="AA121" i="36"/>
  <c r="M121" i="36"/>
  <c r="L121" i="36"/>
  <c r="AA120" i="36"/>
  <c r="M120" i="36"/>
  <c r="L120" i="36"/>
  <c r="AA119" i="36"/>
  <c r="M119" i="36"/>
  <c r="Y119" i="36" s="1"/>
  <c r="L119" i="36"/>
  <c r="AA118" i="36"/>
  <c r="M118" i="36"/>
  <c r="Z118" i="36" s="1"/>
  <c r="L118" i="36"/>
  <c r="AA117" i="36"/>
  <c r="M117" i="36"/>
  <c r="Y117" i="36" s="1"/>
  <c r="L117" i="36"/>
  <c r="AA116" i="36"/>
  <c r="M116" i="36"/>
  <c r="Z116" i="36" s="1"/>
  <c r="L116" i="36"/>
  <c r="AA115" i="36"/>
  <c r="M115" i="36"/>
  <c r="Y115" i="36" s="1"/>
  <c r="L115" i="36"/>
  <c r="AA114" i="36"/>
  <c r="M114" i="36"/>
  <c r="Z114" i="36" s="1"/>
  <c r="L114" i="36"/>
  <c r="AA113" i="36"/>
  <c r="M113" i="36"/>
  <c r="Z113" i="36" s="1"/>
  <c r="L113" i="36"/>
  <c r="AA112" i="36"/>
  <c r="M112" i="36"/>
  <c r="Z112" i="36" s="1"/>
  <c r="L112" i="36"/>
  <c r="AA111" i="36"/>
  <c r="M111" i="36"/>
  <c r="Y111" i="36" s="1"/>
  <c r="L111" i="36"/>
  <c r="AA110" i="36"/>
  <c r="M110" i="36"/>
  <c r="Z110" i="36" s="1"/>
  <c r="L110" i="36"/>
  <c r="AA109" i="36"/>
  <c r="M109" i="36"/>
  <c r="Y109" i="36" s="1"/>
  <c r="L109" i="36"/>
  <c r="AA108" i="36"/>
  <c r="M108" i="36"/>
  <c r="Z108" i="36" s="1"/>
  <c r="L108" i="36"/>
  <c r="AA107" i="36"/>
  <c r="M107" i="36"/>
  <c r="Y107" i="36" s="1"/>
  <c r="L107" i="36"/>
  <c r="AA106" i="36"/>
  <c r="M106" i="36"/>
  <c r="Z106" i="36" s="1"/>
  <c r="L106" i="36"/>
  <c r="AA105" i="36"/>
  <c r="M105" i="36"/>
  <c r="L105" i="36"/>
  <c r="AA104" i="36"/>
  <c r="M104" i="36"/>
  <c r="L104" i="36"/>
  <c r="AA103" i="36"/>
  <c r="M103" i="36"/>
  <c r="Y103" i="36" s="1"/>
  <c r="L103" i="36"/>
  <c r="AA102" i="36"/>
  <c r="M102" i="36"/>
  <c r="Z102" i="36" s="1"/>
  <c r="L102" i="36"/>
  <c r="AA101" i="36"/>
  <c r="M101" i="36"/>
  <c r="Y101" i="36" s="1"/>
  <c r="L101" i="36"/>
  <c r="AA100" i="36"/>
  <c r="M100" i="36"/>
  <c r="Z100" i="36" s="1"/>
  <c r="L100" i="36"/>
  <c r="AA99" i="36"/>
  <c r="M99" i="36"/>
  <c r="Y99" i="36" s="1"/>
  <c r="L99" i="36"/>
  <c r="AA98" i="36"/>
  <c r="M98" i="36"/>
  <c r="Z98" i="36" s="1"/>
  <c r="L98" i="36"/>
  <c r="AA97" i="36"/>
  <c r="M97" i="36"/>
  <c r="Z97" i="36" s="1"/>
  <c r="L97" i="36"/>
  <c r="AA96" i="36"/>
  <c r="M96" i="36"/>
  <c r="Z96" i="36" s="1"/>
  <c r="L96" i="36"/>
  <c r="AA95" i="36"/>
  <c r="M95" i="36"/>
  <c r="Y95" i="36" s="1"/>
  <c r="L95" i="36"/>
  <c r="AA94" i="36"/>
  <c r="M94" i="36"/>
  <c r="Z94" i="36" s="1"/>
  <c r="L94" i="36"/>
  <c r="AA93" i="36"/>
  <c r="M93" i="36"/>
  <c r="Y93" i="36" s="1"/>
  <c r="L93" i="36"/>
  <c r="AA92" i="36"/>
  <c r="M92" i="36"/>
  <c r="Z92" i="36" s="1"/>
  <c r="L92" i="36"/>
  <c r="AA91" i="36"/>
  <c r="M91" i="36"/>
  <c r="Y91" i="36" s="1"/>
  <c r="L91" i="36"/>
  <c r="AA90" i="36"/>
  <c r="M90" i="36"/>
  <c r="Z90" i="36" s="1"/>
  <c r="L90" i="36"/>
  <c r="AA89" i="36"/>
  <c r="M89" i="36"/>
  <c r="L89" i="36"/>
  <c r="AA88" i="36"/>
  <c r="M88" i="36"/>
  <c r="L88" i="36"/>
  <c r="AA87" i="36"/>
  <c r="M87" i="36"/>
  <c r="Y87" i="36" s="1"/>
  <c r="L87" i="36"/>
  <c r="AA86" i="36"/>
  <c r="M86" i="36"/>
  <c r="Z86" i="36" s="1"/>
  <c r="L86" i="36"/>
  <c r="AA85" i="36"/>
  <c r="M85" i="36"/>
  <c r="Y85" i="36" s="1"/>
  <c r="L85" i="36"/>
  <c r="AA84" i="36"/>
  <c r="M84" i="36"/>
  <c r="Z84" i="36" s="1"/>
  <c r="L84" i="36"/>
  <c r="AA83" i="36"/>
  <c r="M83" i="36"/>
  <c r="Y83" i="36" s="1"/>
  <c r="L83" i="36"/>
  <c r="AA82" i="36"/>
  <c r="M82" i="36"/>
  <c r="Z82" i="36" s="1"/>
  <c r="L82" i="36"/>
  <c r="AA81" i="36"/>
  <c r="M81" i="36"/>
  <c r="Z81" i="36" s="1"/>
  <c r="L81" i="36"/>
  <c r="AA80" i="36"/>
  <c r="M80" i="36"/>
  <c r="Z80" i="36" s="1"/>
  <c r="L80" i="36"/>
  <c r="AA79" i="36"/>
  <c r="M79" i="36"/>
  <c r="Y79" i="36" s="1"/>
  <c r="L79" i="36"/>
  <c r="AA78" i="36"/>
  <c r="M78" i="36"/>
  <c r="Z78" i="36" s="1"/>
  <c r="L78" i="36"/>
  <c r="AA77" i="36"/>
  <c r="M77" i="36"/>
  <c r="Y77" i="36" s="1"/>
  <c r="L77" i="36"/>
  <c r="AA76" i="36"/>
  <c r="M76" i="36"/>
  <c r="Z76" i="36" s="1"/>
  <c r="L76" i="36"/>
  <c r="AA75" i="36"/>
  <c r="M75" i="36"/>
  <c r="Y75" i="36" s="1"/>
  <c r="L75" i="36"/>
  <c r="AA74" i="36"/>
  <c r="M74" i="36"/>
  <c r="Z74" i="36" s="1"/>
  <c r="L74" i="36"/>
  <c r="AA73" i="36"/>
  <c r="M73" i="36"/>
  <c r="L73" i="36"/>
  <c r="AA72" i="36"/>
  <c r="M72" i="36"/>
  <c r="L72" i="36"/>
  <c r="AA71" i="36"/>
  <c r="M71" i="36"/>
  <c r="Y71" i="36" s="1"/>
  <c r="L71" i="36"/>
  <c r="AA70" i="36"/>
  <c r="M70" i="36"/>
  <c r="Z70" i="36" s="1"/>
  <c r="L70" i="36"/>
  <c r="AA69" i="36"/>
  <c r="M69" i="36"/>
  <c r="Y69" i="36" s="1"/>
  <c r="L69" i="36"/>
  <c r="AA68" i="36"/>
  <c r="M68" i="36"/>
  <c r="Z68" i="36" s="1"/>
  <c r="L68" i="36"/>
  <c r="AA67" i="36"/>
  <c r="M67" i="36"/>
  <c r="Y67" i="36" s="1"/>
  <c r="L67" i="36"/>
  <c r="AA66" i="36"/>
  <c r="M66" i="36"/>
  <c r="Z66" i="36" s="1"/>
  <c r="L66" i="36"/>
  <c r="AA65" i="36"/>
  <c r="M65" i="36"/>
  <c r="Z65" i="36" s="1"/>
  <c r="L65" i="36"/>
  <c r="AA64" i="36"/>
  <c r="M64" i="36"/>
  <c r="Z64" i="36" s="1"/>
  <c r="L64" i="36"/>
  <c r="AA63" i="36"/>
  <c r="M63" i="36"/>
  <c r="Y63" i="36" s="1"/>
  <c r="L63" i="36"/>
  <c r="AA62" i="36"/>
  <c r="M62" i="36"/>
  <c r="Z62" i="36" s="1"/>
  <c r="L62" i="36"/>
  <c r="AA61" i="36"/>
  <c r="M61" i="36"/>
  <c r="Y61" i="36" s="1"/>
  <c r="L61" i="36"/>
  <c r="AA60" i="36"/>
  <c r="M60" i="36"/>
  <c r="Z60" i="36" s="1"/>
  <c r="L60" i="36"/>
  <c r="AA59" i="36"/>
  <c r="M59" i="36"/>
  <c r="Y59" i="36" s="1"/>
  <c r="L59" i="36"/>
  <c r="AA58" i="36"/>
  <c r="M58" i="36"/>
  <c r="Z58" i="36" s="1"/>
  <c r="L58" i="36"/>
  <c r="AA57" i="36"/>
  <c r="M57" i="36"/>
  <c r="L57" i="36"/>
  <c r="AA56" i="36"/>
  <c r="M56" i="36"/>
  <c r="L56" i="36"/>
  <c r="AA55" i="36"/>
  <c r="M55" i="36"/>
  <c r="Y55" i="36" s="1"/>
  <c r="L55" i="36"/>
  <c r="AA54" i="36"/>
  <c r="M54" i="36"/>
  <c r="Z54" i="36" s="1"/>
  <c r="L54" i="36"/>
  <c r="AA53" i="36"/>
  <c r="M53" i="36"/>
  <c r="Y53" i="36" s="1"/>
  <c r="L53" i="36"/>
  <c r="AA52" i="36"/>
  <c r="M52" i="36"/>
  <c r="Z52" i="36" s="1"/>
  <c r="L52" i="36"/>
  <c r="AA51" i="36"/>
  <c r="M51" i="36"/>
  <c r="Y51" i="36" s="1"/>
  <c r="L51" i="36"/>
  <c r="AA50" i="36"/>
  <c r="M50" i="36"/>
  <c r="Z50" i="36" s="1"/>
  <c r="L50" i="36"/>
  <c r="AA49" i="36"/>
  <c r="M49" i="36"/>
  <c r="Z49" i="36" s="1"/>
  <c r="L49" i="36"/>
  <c r="AA48" i="36"/>
  <c r="M48" i="36"/>
  <c r="Z48" i="36" s="1"/>
  <c r="L48" i="36"/>
  <c r="AA47" i="36"/>
  <c r="M47" i="36"/>
  <c r="Y47" i="36" s="1"/>
  <c r="L47" i="36"/>
  <c r="AA46" i="36"/>
  <c r="M46" i="36"/>
  <c r="Z46" i="36" s="1"/>
  <c r="L46" i="36"/>
  <c r="AA45" i="36"/>
  <c r="M45" i="36"/>
  <c r="Y45" i="36" s="1"/>
  <c r="L45" i="36"/>
  <c r="AA44" i="36"/>
  <c r="M44" i="36"/>
  <c r="Z44" i="36" s="1"/>
  <c r="L44" i="36"/>
  <c r="AA43" i="36"/>
  <c r="M43" i="36"/>
  <c r="Y43" i="36" s="1"/>
  <c r="L43" i="36"/>
  <c r="AA42" i="36"/>
  <c r="M42" i="36"/>
  <c r="Z42" i="36" s="1"/>
  <c r="L42" i="36"/>
  <c r="AA41" i="36"/>
  <c r="M41" i="36"/>
  <c r="L41" i="36"/>
  <c r="AA40" i="36"/>
  <c r="M40" i="36"/>
  <c r="L40" i="36"/>
  <c r="AA39" i="36"/>
  <c r="M39" i="36"/>
  <c r="Y39" i="36" s="1"/>
  <c r="L39" i="36"/>
  <c r="AA38" i="36"/>
  <c r="M38" i="36"/>
  <c r="Z38" i="36" s="1"/>
  <c r="L38" i="36"/>
  <c r="AA37" i="36"/>
  <c r="M37" i="36"/>
  <c r="Y37" i="36" s="1"/>
  <c r="L37" i="36"/>
  <c r="AA36" i="36"/>
  <c r="M36" i="36"/>
  <c r="Z36" i="36" s="1"/>
  <c r="L36" i="36"/>
  <c r="AA35" i="36"/>
  <c r="M35" i="36"/>
  <c r="Y35" i="36" s="1"/>
  <c r="L35" i="36"/>
  <c r="AA34" i="36"/>
  <c r="M34" i="36"/>
  <c r="Z34" i="36" s="1"/>
  <c r="L34" i="36"/>
  <c r="AA33" i="36"/>
  <c r="M33" i="36"/>
  <c r="Z33" i="36" s="1"/>
  <c r="L33" i="36"/>
  <c r="AA32" i="36"/>
  <c r="M32" i="36"/>
  <c r="Z32" i="36" s="1"/>
  <c r="L32" i="36"/>
  <c r="AA31" i="36"/>
  <c r="M31" i="36"/>
  <c r="Y31" i="36" s="1"/>
  <c r="L31" i="36"/>
  <c r="AA30" i="36"/>
  <c r="M30" i="36"/>
  <c r="Z30" i="36" s="1"/>
  <c r="L30" i="36"/>
  <c r="AA29" i="36"/>
  <c r="M29" i="36"/>
  <c r="Y29" i="36" s="1"/>
  <c r="L29" i="36"/>
  <c r="AA28" i="36"/>
  <c r="M28" i="36"/>
  <c r="Z28" i="36" s="1"/>
  <c r="L28" i="36"/>
  <c r="AA27" i="36"/>
  <c r="M27" i="36"/>
  <c r="Y27" i="36" s="1"/>
  <c r="L27" i="36"/>
  <c r="AA26" i="36"/>
  <c r="M26" i="36"/>
  <c r="Z26" i="36" s="1"/>
  <c r="L26" i="36"/>
  <c r="AA25" i="36"/>
  <c r="M25" i="36"/>
  <c r="L25" i="36"/>
  <c r="AA24" i="36"/>
  <c r="M24" i="36"/>
  <c r="L24" i="36"/>
  <c r="AA23" i="36"/>
  <c r="L23" i="36"/>
  <c r="AA22" i="36"/>
  <c r="L22" i="36"/>
  <c r="AA21" i="36"/>
  <c r="L21" i="36"/>
  <c r="AA20" i="36"/>
  <c r="L20" i="36"/>
  <c r="AA19" i="36"/>
  <c r="L19" i="36"/>
  <c r="AA18" i="36"/>
  <c r="L18" i="36"/>
  <c r="AA17" i="36"/>
  <c r="L17" i="36"/>
  <c r="AA16" i="36"/>
  <c r="L16" i="36"/>
  <c r="AA15" i="36"/>
  <c r="L15" i="36"/>
  <c r="AA14" i="36"/>
  <c r="L14" i="36"/>
  <c r="AA13" i="36"/>
  <c r="Q13" i="36"/>
  <c r="U13" i="36" s="1"/>
  <c r="S15" i="36" s="1"/>
  <c r="L13" i="36"/>
  <c r="AA12" i="36"/>
  <c r="L12" i="36"/>
  <c r="AA11" i="36"/>
  <c r="L11" i="36"/>
  <c r="AA10" i="36"/>
  <c r="L10" i="36"/>
  <c r="AA9" i="36"/>
  <c r="L9" i="36"/>
  <c r="AA8" i="36"/>
  <c r="L8" i="36"/>
  <c r="AA7" i="36"/>
  <c r="L7" i="36"/>
  <c r="K7" i="36"/>
  <c r="B7" i="36"/>
  <c r="B8" i="36" s="1"/>
  <c r="B9" i="36" s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B83" i="36" s="1"/>
  <c r="B84" i="36" s="1"/>
  <c r="B85" i="36" s="1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B101" i="36" s="1"/>
  <c r="B102" i="36" s="1"/>
  <c r="B103" i="36" s="1"/>
  <c r="B104" i="36" s="1"/>
  <c r="B105" i="36" s="1"/>
  <c r="B106" i="36" s="1"/>
  <c r="B107" i="36" s="1"/>
  <c r="B108" i="36" s="1"/>
  <c r="B109" i="36" s="1"/>
  <c r="B110" i="36" s="1"/>
  <c r="B111" i="36" s="1"/>
  <c r="B112" i="36" s="1"/>
  <c r="B113" i="36" s="1"/>
  <c r="B114" i="36" s="1"/>
  <c r="B115" i="36" s="1"/>
  <c r="B116" i="36" s="1"/>
  <c r="B117" i="36" s="1"/>
  <c r="B118" i="36" s="1"/>
  <c r="B119" i="36" s="1"/>
  <c r="B120" i="36" s="1"/>
  <c r="B121" i="36" s="1"/>
  <c r="B122" i="36" s="1"/>
  <c r="B123" i="36" s="1"/>
  <c r="B124" i="36" s="1"/>
  <c r="B125" i="36" s="1"/>
  <c r="B126" i="36" s="1"/>
  <c r="B127" i="36" s="1"/>
  <c r="B128" i="36" s="1"/>
  <c r="B129" i="36" s="1"/>
  <c r="B130" i="36" s="1"/>
  <c r="B131" i="36" s="1"/>
  <c r="B132" i="36" s="1"/>
  <c r="B133" i="36" s="1"/>
  <c r="B134" i="36" s="1"/>
  <c r="B135" i="36" s="1"/>
  <c r="B136" i="36" s="1"/>
  <c r="B137" i="36" s="1"/>
  <c r="B138" i="36" s="1"/>
  <c r="B139" i="36" s="1"/>
  <c r="B140" i="36" s="1"/>
  <c r="B141" i="36" s="1"/>
  <c r="B142" i="36" s="1"/>
  <c r="B143" i="36" s="1"/>
  <c r="B144" i="36" s="1"/>
  <c r="B145" i="36" s="1"/>
  <c r="B146" i="36" s="1"/>
  <c r="B147" i="36" s="1"/>
  <c r="B148" i="36" s="1"/>
  <c r="B149" i="36" s="1"/>
  <c r="B150" i="36" s="1"/>
  <c r="B151" i="36" s="1"/>
  <c r="B152" i="36" s="1"/>
  <c r="B153" i="36" s="1"/>
  <c r="B154" i="36" s="1"/>
  <c r="B155" i="36" s="1"/>
  <c r="B156" i="36" s="1"/>
  <c r="B157" i="36" s="1"/>
  <c r="B158" i="36" s="1"/>
  <c r="B159" i="36" s="1"/>
  <c r="B160" i="36" s="1"/>
  <c r="B161" i="36" s="1"/>
  <c r="B162" i="36" s="1"/>
  <c r="B163" i="36" s="1"/>
  <c r="B164" i="36" s="1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B183" i="36" s="1"/>
  <c r="B184" i="36" s="1"/>
  <c r="B185" i="36" s="1"/>
  <c r="B186" i="36" s="1"/>
  <c r="B187" i="36" s="1"/>
  <c r="B188" i="36" s="1"/>
  <c r="B189" i="36" s="1"/>
  <c r="B190" i="36" s="1"/>
  <c r="B191" i="36" s="1"/>
  <c r="AA6" i="36"/>
  <c r="L6" i="36"/>
  <c r="K6" i="36"/>
  <c r="K15" i="35"/>
  <c r="J20" i="35"/>
  <c r="K20" i="35"/>
  <c r="J21" i="35"/>
  <c r="K21" i="35"/>
  <c r="K19" i="35"/>
  <c r="J19" i="35"/>
  <c r="J17" i="35"/>
  <c r="K17" i="35"/>
  <c r="K16" i="35"/>
  <c r="J1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29" i="34"/>
  <c r="J19" i="34"/>
  <c r="AA191" i="35"/>
  <c r="M191" i="35"/>
  <c r="L191" i="35"/>
  <c r="AA190" i="35"/>
  <c r="M190" i="35"/>
  <c r="L190" i="35"/>
  <c r="AA189" i="35"/>
  <c r="M189" i="35"/>
  <c r="Z189" i="35" s="1"/>
  <c r="L189" i="35"/>
  <c r="AA188" i="35"/>
  <c r="M188" i="35"/>
  <c r="Z188" i="35" s="1"/>
  <c r="L188" i="35"/>
  <c r="AA187" i="35"/>
  <c r="M187" i="35"/>
  <c r="L187" i="35"/>
  <c r="AA186" i="35"/>
  <c r="M186" i="35"/>
  <c r="L186" i="35"/>
  <c r="AA185" i="35"/>
  <c r="M185" i="35"/>
  <c r="L185" i="35"/>
  <c r="AA184" i="35"/>
  <c r="M184" i="35"/>
  <c r="Z184" i="35" s="1"/>
  <c r="L184" i="35"/>
  <c r="AA183" i="35"/>
  <c r="M183" i="35"/>
  <c r="L183" i="35"/>
  <c r="AA182" i="35"/>
  <c r="M182" i="35"/>
  <c r="L182" i="35"/>
  <c r="AA181" i="35"/>
  <c r="M181" i="35"/>
  <c r="Z181" i="35" s="1"/>
  <c r="L181" i="35"/>
  <c r="AA180" i="35"/>
  <c r="M180" i="35"/>
  <c r="Z180" i="35" s="1"/>
  <c r="L180" i="35"/>
  <c r="AA179" i="35"/>
  <c r="M179" i="35"/>
  <c r="L179" i="35"/>
  <c r="AA178" i="35"/>
  <c r="M178" i="35"/>
  <c r="L178" i="35"/>
  <c r="AA177" i="35"/>
  <c r="M177" i="35"/>
  <c r="L177" i="35"/>
  <c r="AA176" i="35"/>
  <c r="M176" i="35"/>
  <c r="Z176" i="35" s="1"/>
  <c r="L176" i="35"/>
  <c r="AA175" i="35"/>
  <c r="M175" i="35"/>
  <c r="L175" i="35"/>
  <c r="AA174" i="35"/>
  <c r="M174" i="35"/>
  <c r="L174" i="35"/>
  <c r="AA173" i="35"/>
  <c r="M173" i="35"/>
  <c r="Z173" i="35" s="1"/>
  <c r="L173" i="35"/>
  <c r="AA172" i="35"/>
  <c r="M172" i="35"/>
  <c r="Z172" i="35" s="1"/>
  <c r="L172" i="35"/>
  <c r="AA171" i="35"/>
  <c r="M171" i="35"/>
  <c r="Y171" i="35" s="1"/>
  <c r="L171" i="35"/>
  <c r="AA170" i="35"/>
  <c r="M170" i="35"/>
  <c r="L170" i="35"/>
  <c r="AA169" i="35"/>
  <c r="M169" i="35"/>
  <c r="L169" i="35"/>
  <c r="AA168" i="35"/>
  <c r="M168" i="35"/>
  <c r="Z168" i="35" s="1"/>
  <c r="L168" i="35"/>
  <c r="AA167" i="35"/>
  <c r="M167" i="35"/>
  <c r="L167" i="35"/>
  <c r="AA166" i="35"/>
  <c r="M166" i="35"/>
  <c r="L166" i="35"/>
  <c r="AA165" i="35"/>
  <c r="M165" i="35"/>
  <c r="L165" i="35"/>
  <c r="AA164" i="35"/>
  <c r="M164" i="35"/>
  <c r="L164" i="35"/>
  <c r="AA163" i="35"/>
  <c r="M163" i="35"/>
  <c r="L163" i="35"/>
  <c r="AA162" i="35"/>
  <c r="M162" i="35"/>
  <c r="L162" i="35"/>
  <c r="AA161" i="35"/>
  <c r="M161" i="35"/>
  <c r="L161" i="35"/>
  <c r="AA160" i="35"/>
  <c r="M160" i="35"/>
  <c r="Z160" i="35" s="1"/>
  <c r="L160" i="35"/>
  <c r="AA159" i="35"/>
  <c r="M159" i="35"/>
  <c r="L159" i="35"/>
  <c r="AA158" i="35"/>
  <c r="M158" i="35"/>
  <c r="L158" i="35"/>
  <c r="AA157" i="35"/>
  <c r="M157" i="35"/>
  <c r="L157" i="35"/>
  <c r="AA156" i="35"/>
  <c r="M156" i="35"/>
  <c r="L156" i="35"/>
  <c r="AA155" i="35"/>
  <c r="M155" i="35"/>
  <c r="Y155" i="35" s="1"/>
  <c r="L155" i="35"/>
  <c r="AA154" i="35"/>
  <c r="M154" i="35"/>
  <c r="L154" i="35"/>
  <c r="AA153" i="35"/>
  <c r="M153" i="35"/>
  <c r="L153" i="35"/>
  <c r="AA152" i="35"/>
  <c r="M152" i="35"/>
  <c r="Z152" i="35" s="1"/>
  <c r="L152" i="35"/>
  <c r="AA151" i="35"/>
  <c r="M151" i="35"/>
  <c r="L151" i="35"/>
  <c r="AA150" i="35"/>
  <c r="M150" i="35"/>
  <c r="L150" i="35"/>
  <c r="AA149" i="35"/>
  <c r="M149" i="35"/>
  <c r="Z149" i="35" s="1"/>
  <c r="L149" i="35"/>
  <c r="AA148" i="35"/>
  <c r="M148" i="35"/>
  <c r="Z148" i="35" s="1"/>
  <c r="L148" i="35"/>
  <c r="AA147" i="35"/>
  <c r="M147" i="35"/>
  <c r="Y147" i="35" s="1"/>
  <c r="L147" i="35"/>
  <c r="AA146" i="35"/>
  <c r="M146" i="35"/>
  <c r="Z146" i="35" s="1"/>
  <c r="L146" i="35"/>
  <c r="AA145" i="35"/>
  <c r="M145" i="35"/>
  <c r="Y145" i="35" s="1"/>
  <c r="L145" i="35"/>
  <c r="AA144" i="35"/>
  <c r="M144" i="35"/>
  <c r="Z144" i="35" s="1"/>
  <c r="L144" i="35"/>
  <c r="AA143" i="35"/>
  <c r="M143" i="35"/>
  <c r="L143" i="35"/>
  <c r="AA142" i="35"/>
  <c r="M142" i="35"/>
  <c r="L142" i="35"/>
  <c r="AA141" i="35"/>
  <c r="M141" i="35"/>
  <c r="Z141" i="35" s="1"/>
  <c r="L141" i="35"/>
  <c r="AA140" i="35"/>
  <c r="M140" i="35"/>
  <c r="Z140" i="35" s="1"/>
  <c r="L140" i="35"/>
  <c r="AA139" i="35"/>
  <c r="M139" i="35"/>
  <c r="Y139" i="35" s="1"/>
  <c r="L139" i="35"/>
  <c r="AA138" i="35"/>
  <c r="M138" i="35"/>
  <c r="L138" i="35"/>
  <c r="AA137" i="35"/>
  <c r="M137" i="35"/>
  <c r="L137" i="35"/>
  <c r="AA136" i="35"/>
  <c r="M136" i="35"/>
  <c r="Z136" i="35" s="1"/>
  <c r="L136" i="35"/>
  <c r="AA135" i="35"/>
  <c r="M135" i="35"/>
  <c r="L135" i="35"/>
  <c r="AA134" i="35"/>
  <c r="M134" i="35"/>
  <c r="L134" i="35"/>
  <c r="AA133" i="35"/>
  <c r="M133" i="35"/>
  <c r="Z133" i="35" s="1"/>
  <c r="L133" i="35"/>
  <c r="AA132" i="35"/>
  <c r="M132" i="35"/>
  <c r="Z132" i="35" s="1"/>
  <c r="L132" i="35"/>
  <c r="AA131" i="35"/>
  <c r="M131" i="35"/>
  <c r="Z131" i="35" s="1"/>
  <c r="L131" i="35"/>
  <c r="AA130" i="35"/>
  <c r="M130" i="35"/>
  <c r="Z130" i="35" s="1"/>
  <c r="L130" i="35"/>
  <c r="AA129" i="35"/>
  <c r="M129" i="35"/>
  <c r="Y129" i="35" s="1"/>
  <c r="L129" i="35"/>
  <c r="AA128" i="35"/>
  <c r="M128" i="35"/>
  <c r="Z128" i="35" s="1"/>
  <c r="L128" i="35"/>
  <c r="AA127" i="35"/>
  <c r="M127" i="35"/>
  <c r="L127" i="35"/>
  <c r="AA126" i="35"/>
  <c r="M126" i="35"/>
  <c r="L126" i="35"/>
  <c r="AA125" i="35"/>
  <c r="M125" i="35"/>
  <c r="Z125" i="35" s="1"/>
  <c r="L125" i="35"/>
  <c r="AA124" i="35"/>
  <c r="M124" i="35"/>
  <c r="Z124" i="35" s="1"/>
  <c r="L124" i="35"/>
  <c r="AA123" i="35"/>
  <c r="M123" i="35"/>
  <c r="L123" i="35"/>
  <c r="AA122" i="35"/>
  <c r="M122" i="35"/>
  <c r="L122" i="35"/>
  <c r="AA121" i="35"/>
  <c r="M121" i="35"/>
  <c r="L121" i="35"/>
  <c r="AA120" i="35"/>
  <c r="M120" i="35"/>
  <c r="Z120" i="35" s="1"/>
  <c r="L120" i="35"/>
  <c r="AA119" i="35"/>
  <c r="M119" i="35"/>
  <c r="L119" i="35"/>
  <c r="AA118" i="35"/>
  <c r="M118" i="35"/>
  <c r="L118" i="35"/>
  <c r="AA117" i="35"/>
  <c r="M117" i="35"/>
  <c r="Z117" i="35" s="1"/>
  <c r="L117" i="35"/>
  <c r="AA116" i="35"/>
  <c r="M116" i="35"/>
  <c r="Z116" i="35" s="1"/>
  <c r="L116" i="35"/>
  <c r="AA115" i="35"/>
  <c r="M115" i="35"/>
  <c r="L115" i="35"/>
  <c r="AA114" i="35"/>
  <c r="M114" i="35"/>
  <c r="L114" i="35"/>
  <c r="AA113" i="35"/>
  <c r="M113" i="35"/>
  <c r="L113" i="35"/>
  <c r="AA112" i="35"/>
  <c r="M112" i="35"/>
  <c r="Z112" i="35" s="1"/>
  <c r="L112" i="35"/>
  <c r="AA111" i="35"/>
  <c r="M111" i="35"/>
  <c r="L111" i="35"/>
  <c r="AA110" i="35"/>
  <c r="M110" i="35"/>
  <c r="L110" i="35"/>
  <c r="AA109" i="35"/>
  <c r="M109" i="35"/>
  <c r="Z109" i="35" s="1"/>
  <c r="L109" i="35"/>
  <c r="AA108" i="35"/>
  <c r="M108" i="35"/>
  <c r="Z108" i="35" s="1"/>
  <c r="L108" i="35"/>
  <c r="AA107" i="35"/>
  <c r="M107" i="35"/>
  <c r="Y107" i="35" s="1"/>
  <c r="L107" i="35"/>
  <c r="AA106" i="35"/>
  <c r="M106" i="35"/>
  <c r="L106" i="35"/>
  <c r="AA105" i="35"/>
  <c r="M105" i="35"/>
  <c r="L105" i="35"/>
  <c r="AA104" i="35"/>
  <c r="M104" i="35"/>
  <c r="Z104" i="35" s="1"/>
  <c r="L104" i="35"/>
  <c r="AA103" i="35"/>
  <c r="M103" i="35"/>
  <c r="L103" i="35"/>
  <c r="AA102" i="35"/>
  <c r="M102" i="35"/>
  <c r="L102" i="35"/>
  <c r="AA101" i="35"/>
  <c r="M101" i="35"/>
  <c r="L101" i="35"/>
  <c r="AA100" i="35"/>
  <c r="M100" i="35"/>
  <c r="L100" i="35"/>
  <c r="AA99" i="35"/>
  <c r="M99" i="35"/>
  <c r="Z99" i="35" s="1"/>
  <c r="L99" i="35"/>
  <c r="AA98" i="35"/>
  <c r="M98" i="35"/>
  <c r="Z98" i="35" s="1"/>
  <c r="L98" i="35"/>
  <c r="AA97" i="35"/>
  <c r="M97" i="35"/>
  <c r="Y97" i="35" s="1"/>
  <c r="L97" i="35"/>
  <c r="AA96" i="35"/>
  <c r="M96" i="35"/>
  <c r="Z96" i="35" s="1"/>
  <c r="L96" i="35"/>
  <c r="AA95" i="35"/>
  <c r="M95" i="35"/>
  <c r="L95" i="35"/>
  <c r="AA94" i="35"/>
  <c r="M94" i="35"/>
  <c r="L94" i="35"/>
  <c r="AA93" i="35"/>
  <c r="M93" i="35"/>
  <c r="L93" i="35"/>
  <c r="AA92" i="35"/>
  <c r="M92" i="35"/>
  <c r="L92" i="35"/>
  <c r="AA91" i="35"/>
  <c r="M91" i="35"/>
  <c r="Y91" i="35" s="1"/>
  <c r="L91" i="35"/>
  <c r="AA90" i="35"/>
  <c r="M90" i="35"/>
  <c r="L90" i="35"/>
  <c r="AA89" i="35"/>
  <c r="M89" i="35"/>
  <c r="L89" i="35"/>
  <c r="AA88" i="35"/>
  <c r="M88" i="35"/>
  <c r="Z88" i="35" s="1"/>
  <c r="L88" i="35"/>
  <c r="AA87" i="35"/>
  <c r="M87" i="35"/>
  <c r="L87" i="35"/>
  <c r="AA86" i="35"/>
  <c r="M86" i="35"/>
  <c r="L86" i="35"/>
  <c r="AA85" i="35"/>
  <c r="M85" i="35"/>
  <c r="L85" i="35"/>
  <c r="AA84" i="35"/>
  <c r="M84" i="35"/>
  <c r="L84" i="35"/>
  <c r="AA83" i="35"/>
  <c r="M83" i="35"/>
  <c r="L83" i="35"/>
  <c r="AA82" i="35"/>
  <c r="M82" i="35"/>
  <c r="Z82" i="35" s="1"/>
  <c r="L82" i="35"/>
  <c r="AA81" i="35"/>
  <c r="M81" i="35"/>
  <c r="Y81" i="35" s="1"/>
  <c r="L81" i="35"/>
  <c r="AA80" i="35"/>
  <c r="M80" i="35"/>
  <c r="Z80" i="35" s="1"/>
  <c r="L80" i="35"/>
  <c r="AA79" i="35"/>
  <c r="M79" i="35"/>
  <c r="L79" i="35"/>
  <c r="AA78" i="35"/>
  <c r="M78" i="35"/>
  <c r="L78" i="35"/>
  <c r="AA77" i="35"/>
  <c r="M77" i="35"/>
  <c r="Z77" i="35" s="1"/>
  <c r="L77" i="35"/>
  <c r="AA76" i="35"/>
  <c r="M76" i="35"/>
  <c r="Z76" i="35" s="1"/>
  <c r="L76" i="35"/>
  <c r="AA75" i="35"/>
  <c r="M75" i="35"/>
  <c r="Y75" i="35" s="1"/>
  <c r="L75" i="35"/>
  <c r="AA74" i="35"/>
  <c r="M74" i="35"/>
  <c r="L74" i="35"/>
  <c r="AA73" i="35"/>
  <c r="M73" i="35"/>
  <c r="L73" i="35"/>
  <c r="AA72" i="35"/>
  <c r="M72" i="35"/>
  <c r="Z72" i="35" s="1"/>
  <c r="L72" i="35"/>
  <c r="AA71" i="35"/>
  <c r="M71" i="35"/>
  <c r="L71" i="35"/>
  <c r="AA70" i="35"/>
  <c r="M70" i="35"/>
  <c r="L70" i="35"/>
  <c r="AA69" i="35"/>
  <c r="M69" i="35"/>
  <c r="Z69" i="35" s="1"/>
  <c r="L69" i="35"/>
  <c r="AA68" i="35"/>
  <c r="M68" i="35"/>
  <c r="Z68" i="35" s="1"/>
  <c r="L68" i="35"/>
  <c r="AA67" i="35"/>
  <c r="M67" i="35"/>
  <c r="Z67" i="35" s="1"/>
  <c r="L67" i="35"/>
  <c r="AA66" i="35"/>
  <c r="M66" i="35"/>
  <c r="Z66" i="35" s="1"/>
  <c r="L66" i="35"/>
  <c r="AA65" i="35"/>
  <c r="M65" i="35"/>
  <c r="Y65" i="35" s="1"/>
  <c r="L65" i="35"/>
  <c r="AA64" i="35"/>
  <c r="M64" i="35"/>
  <c r="Z64" i="35" s="1"/>
  <c r="L64" i="35"/>
  <c r="AA63" i="35"/>
  <c r="M63" i="35"/>
  <c r="L63" i="35"/>
  <c r="AA62" i="35"/>
  <c r="M62" i="35"/>
  <c r="L62" i="35"/>
  <c r="AA61" i="35"/>
  <c r="M61" i="35"/>
  <c r="Z61" i="35" s="1"/>
  <c r="L61" i="35"/>
  <c r="AA60" i="35"/>
  <c r="M60" i="35"/>
  <c r="Z60" i="35" s="1"/>
  <c r="L60" i="35"/>
  <c r="AA59" i="35"/>
  <c r="M59" i="35"/>
  <c r="L59" i="35"/>
  <c r="AA58" i="35"/>
  <c r="M58" i="35"/>
  <c r="L58" i="35"/>
  <c r="AA57" i="35"/>
  <c r="M57" i="35"/>
  <c r="Y57" i="35" s="1"/>
  <c r="L57" i="35"/>
  <c r="AA56" i="35"/>
  <c r="M56" i="35"/>
  <c r="Z56" i="35" s="1"/>
  <c r="L56" i="35"/>
  <c r="AA55" i="35"/>
  <c r="M55" i="35"/>
  <c r="L55" i="35"/>
  <c r="AA54" i="35"/>
  <c r="M54" i="35"/>
  <c r="L54" i="35"/>
  <c r="AA53" i="35"/>
  <c r="M53" i="35"/>
  <c r="L53" i="35"/>
  <c r="AA52" i="35"/>
  <c r="M52" i="35"/>
  <c r="L52" i="35"/>
  <c r="AA51" i="35"/>
  <c r="M51" i="35"/>
  <c r="Y51" i="35" s="1"/>
  <c r="L51" i="35"/>
  <c r="AA50" i="35"/>
  <c r="M50" i="35"/>
  <c r="L50" i="35"/>
  <c r="AA49" i="35"/>
  <c r="M49" i="35"/>
  <c r="L49" i="35"/>
  <c r="AA48" i="35"/>
  <c r="M48" i="35"/>
  <c r="Z48" i="35" s="1"/>
  <c r="L48" i="35"/>
  <c r="AA47" i="35"/>
  <c r="M47" i="35"/>
  <c r="L47" i="35"/>
  <c r="AA46" i="35"/>
  <c r="M46" i="35"/>
  <c r="L46" i="35"/>
  <c r="AA45" i="35"/>
  <c r="M45" i="35"/>
  <c r="Z45" i="35" s="1"/>
  <c r="L45" i="35"/>
  <c r="AA44" i="35"/>
  <c r="M44" i="35"/>
  <c r="Z44" i="35" s="1"/>
  <c r="L44" i="35"/>
  <c r="AA43" i="35"/>
  <c r="M43" i="35"/>
  <c r="Z43" i="35" s="1"/>
  <c r="L43" i="35"/>
  <c r="AA42" i="35"/>
  <c r="M42" i="35"/>
  <c r="Z42" i="35" s="1"/>
  <c r="L42" i="35"/>
  <c r="AA41" i="35"/>
  <c r="M41" i="35"/>
  <c r="Y41" i="35" s="1"/>
  <c r="L41" i="35"/>
  <c r="AA40" i="35"/>
  <c r="M40" i="35"/>
  <c r="Z40" i="35" s="1"/>
  <c r="L40" i="35"/>
  <c r="AA39" i="35"/>
  <c r="M39" i="35"/>
  <c r="L39" i="35"/>
  <c r="AA38" i="35"/>
  <c r="M38" i="35"/>
  <c r="L38" i="35"/>
  <c r="AA37" i="35"/>
  <c r="M37" i="35"/>
  <c r="L37" i="35"/>
  <c r="AA36" i="35"/>
  <c r="M36" i="35"/>
  <c r="L36" i="35"/>
  <c r="AA35" i="35"/>
  <c r="M35" i="35"/>
  <c r="Y35" i="35" s="1"/>
  <c r="L35" i="35"/>
  <c r="AA34" i="35"/>
  <c r="L34" i="35"/>
  <c r="AA33" i="35"/>
  <c r="L33" i="35"/>
  <c r="M33" i="35"/>
  <c r="AA32" i="35"/>
  <c r="L32" i="35"/>
  <c r="M32" i="35"/>
  <c r="AA31" i="35"/>
  <c r="L31" i="35"/>
  <c r="M31" i="35"/>
  <c r="AA30" i="35"/>
  <c r="L30" i="35"/>
  <c r="M30" i="35"/>
  <c r="AA29" i="35"/>
  <c r="M29" i="35"/>
  <c r="Z29" i="35" s="1"/>
  <c r="L29" i="35"/>
  <c r="AA28" i="35"/>
  <c r="L28" i="35"/>
  <c r="M28" i="35"/>
  <c r="AA27" i="35"/>
  <c r="L27" i="35"/>
  <c r="M27" i="35"/>
  <c r="AA26" i="35"/>
  <c r="M26" i="35"/>
  <c r="Y26" i="35" s="1"/>
  <c r="L26" i="35"/>
  <c r="AA25" i="35"/>
  <c r="L25" i="35"/>
  <c r="M25" i="35"/>
  <c r="AA24" i="35"/>
  <c r="L24" i="35"/>
  <c r="M24" i="35"/>
  <c r="AA23" i="35"/>
  <c r="L23" i="35"/>
  <c r="M23" i="35"/>
  <c r="AA22" i="35"/>
  <c r="L22" i="35"/>
  <c r="M22" i="35"/>
  <c r="AA21" i="35"/>
  <c r="L21" i="35"/>
  <c r="AA20" i="35"/>
  <c r="L20" i="35"/>
  <c r="AA19" i="35"/>
  <c r="L19" i="35"/>
  <c r="AA18" i="35"/>
  <c r="L18" i="35"/>
  <c r="AA17" i="35"/>
  <c r="L17" i="35"/>
  <c r="AA16" i="35"/>
  <c r="L16" i="35"/>
  <c r="AA15" i="35"/>
  <c r="L15" i="35"/>
  <c r="AA14" i="35"/>
  <c r="L14" i="35"/>
  <c r="AA13" i="35"/>
  <c r="Q13" i="35"/>
  <c r="U13" i="35" s="1"/>
  <c r="S15" i="35" s="1"/>
  <c r="L13" i="35"/>
  <c r="AA12" i="35"/>
  <c r="L12" i="35"/>
  <c r="AA11" i="35"/>
  <c r="L11" i="35"/>
  <c r="AA10" i="35"/>
  <c r="L10" i="35"/>
  <c r="AA9" i="35"/>
  <c r="L9" i="35"/>
  <c r="AA8" i="35"/>
  <c r="L8" i="35"/>
  <c r="AA7" i="35"/>
  <c r="L7" i="35"/>
  <c r="B7" i="35"/>
  <c r="B8" i="35" s="1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AA6" i="35"/>
  <c r="L6" i="35"/>
  <c r="K6" i="35"/>
  <c r="J6" i="35"/>
  <c r="J34" i="34"/>
  <c r="K34" i="34"/>
  <c r="J31" i="34"/>
  <c r="K31" i="34"/>
  <c r="J32" i="34"/>
  <c r="K32" i="34"/>
  <c r="J33" i="34"/>
  <c r="K33" i="34"/>
  <c r="M33" i="34" s="1"/>
  <c r="Y33" i="34" s="1"/>
  <c r="J30" i="34"/>
  <c r="J28" i="34"/>
  <c r="K28" i="34"/>
  <c r="K27" i="34"/>
  <c r="J27" i="34"/>
  <c r="J21" i="34"/>
  <c r="K21" i="34"/>
  <c r="J22" i="34"/>
  <c r="K22" i="34"/>
  <c r="J23" i="34"/>
  <c r="K23" i="34"/>
  <c r="J24" i="34"/>
  <c r="K24" i="34"/>
  <c r="J25" i="34"/>
  <c r="K25" i="34"/>
  <c r="K20" i="34"/>
  <c r="J20" i="34"/>
  <c r="J18" i="34"/>
  <c r="K18" i="34"/>
  <c r="K17" i="34"/>
  <c r="J17" i="34"/>
  <c r="K16" i="34"/>
  <c r="J16" i="34"/>
  <c r="K15" i="34"/>
  <c r="J15" i="34"/>
  <c r="K14" i="34"/>
  <c r="J14" i="34"/>
  <c r="K13" i="34"/>
  <c r="J13" i="34"/>
  <c r="K12" i="34"/>
  <c r="J12" i="34"/>
  <c r="K11" i="34"/>
  <c r="J11" i="34"/>
  <c r="K10" i="34"/>
  <c r="J10" i="34"/>
  <c r="K9" i="34"/>
  <c r="J9" i="34"/>
  <c r="L7" i="34"/>
  <c r="L8" i="34"/>
  <c r="L9" i="34"/>
  <c r="AA191" i="34"/>
  <c r="M191" i="34"/>
  <c r="Y191" i="34" s="1"/>
  <c r="L191" i="34"/>
  <c r="AA190" i="34"/>
  <c r="M190" i="34"/>
  <c r="Z190" i="34" s="1"/>
  <c r="L190" i="34"/>
  <c r="AA189" i="34"/>
  <c r="M189" i="34"/>
  <c r="Y189" i="34" s="1"/>
  <c r="L189" i="34"/>
  <c r="AA188" i="34"/>
  <c r="M188" i="34"/>
  <c r="Z188" i="34" s="1"/>
  <c r="L188" i="34"/>
  <c r="AA187" i="34"/>
  <c r="M187" i="34"/>
  <c r="Y187" i="34" s="1"/>
  <c r="L187" i="34"/>
  <c r="AA186" i="34"/>
  <c r="M186" i="34"/>
  <c r="Z186" i="34" s="1"/>
  <c r="L186" i="34"/>
  <c r="AA185" i="34"/>
  <c r="M185" i="34"/>
  <c r="Y185" i="34" s="1"/>
  <c r="L185" i="34"/>
  <c r="AA184" i="34"/>
  <c r="M184" i="34"/>
  <c r="Z184" i="34" s="1"/>
  <c r="L184" i="34"/>
  <c r="AA183" i="34"/>
  <c r="M183" i="34"/>
  <c r="Y183" i="34" s="1"/>
  <c r="L183" i="34"/>
  <c r="AA182" i="34"/>
  <c r="M182" i="34"/>
  <c r="Z182" i="34" s="1"/>
  <c r="L182" i="34"/>
  <c r="AA181" i="34"/>
  <c r="M181" i="34"/>
  <c r="Y181" i="34" s="1"/>
  <c r="L181" i="34"/>
  <c r="AA180" i="34"/>
  <c r="M180" i="34"/>
  <c r="Z180" i="34" s="1"/>
  <c r="L180" i="34"/>
  <c r="AA179" i="34"/>
  <c r="M179" i="34"/>
  <c r="Y179" i="34" s="1"/>
  <c r="L179" i="34"/>
  <c r="AA178" i="34"/>
  <c r="M178" i="34"/>
  <c r="Z178" i="34" s="1"/>
  <c r="L178" i="34"/>
  <c r="AA177" i="34"/>
  <c r="M177" i="34"/>
  <c r="Y177" i="34" s="1"/>
  <c r="L177" i="34"/>
  <c r="AA176" i="34"/>
  <c r="M176" i="34"/>
  <c r="Z176" i="34" s="1"/>
  <c r="L176" i="34"/>
  <c r="AA175" i="34"/>
  <c r="M175" i="34"/>
  <c r="Y175" i="34" s="1"/>
  <c r="L175" i="34"/>
  <c r="AA174" i="34"/>
  <c r="M174" i="34"/>
  <c r="Z174" i="34" s="1"/>
  <c r="L174" i="34"/>
  <c r="AA173" i="34"/>
  <c r="M173" i="34"/>
  <c r="Y173" i="34" s="1"/>
  <c r="L173" i="34"/>
  <c r="AA172" i="34"/>
  <c r="M172" i="34"/>
  <c r="Z172" i="34" s="1"/>
  <c r="L172" i="34"/>
  <c r="AA171" i="34"/>
  <c r="M171" i="34"/>
  <c r="Y171" i="34" s="1"/>
  <c r="L171" i="34"/>
  <c r="AA170" i="34"/>
  <c r="M170" i="34"/>
  <c r="Z170" i="34" s="1"/>
  <c r="L170" i="34"/>
  <c r="AA169" i="34"/>
  <c r="M169" i="34"/>
  <c r="Y169" i="34" s="1"/>
  <c r="L169" i="34"/>
  <c r="AA168" i="34"/>
  <c r="M168" i="34"/>
  <c r="Z168" i="34" s="1"/>
  <c r="L168" i="34"/>
  <c r="AA167" i="34"/>
  <c r="M167" i="34"/>
  <c r="Y167" i="34" s="1"/>
  <c r="L167" i="34"/>
  <c r="AA166" i="34"/>
  <c r="M166" i="34"/>
  <c r="Z166" i="34" s="1"/>
  <c r="L166" i="34"/>
  <c r="AA165" i="34"/>
  <c r="M165" i="34"/>
  <c r="L165" i="34"/>
  <c r="AA164" i="34"/>
  <c r="M164" i="34"/>
  <c r="Z164" i="34" s="1"/>
  <c r="L164" i="34"/>
  <c r="AA163" i="34"/>
  <c r="M163" i="34"/>
  <c r="Y163" i="34" s="1"/>
  <c r="L163" i="34"/>
  <c r="AA162" i="34"/>
  <c r="M162" i="34"/>
  <c r="Z162" i="34" s="1"/>
  <c r="L162" i="34"/>
  <c r="AA161" i="34"/>
  <c r="M161" i="34"/>
  <c r="Y161" i="34" s="1"/>
  <c r="L161" i="34"/>
  <c r="AA160" i="34"/>
  <c r="M160" i="34"/>
  <c r="Z160" i="34" s="1"/>
  <c r="L160" i="34"/>
  <c r="AA159" i="34"/>
  <c r="M159" i="34"/>
  <c r="Y159" i="34" s="1"/>
  <c r="L159" i="34"/>
  <c r="AA158" i="34"/>
  <c r="M158" i="34"/>
  <c r="Z158" i="34" s="1"/>
  <c r="L158" i="34"/>
  <c r="AA157" i="34"/>
  <c r="M157" i="34"/>
  <c r="Y157" i="34" s="1"/>
  <c r="L157" i="34"/>
  <c r="AA156" i="34"/>
  <c r="M156" i="34"/>
  <c r="Z156" i="34" s="1"/>
  <c r="L156" i="34"/>
  <c r="AA155" i="34"/>
  <c r="M155" i="34"/>
  <c r="L155" i="34"/>
  <c r="AA154" i="34"/>
  <c r="M154" i="34"/>
  <c r="Z154" i="34" s="1"/>
  <c r="L154" i="34"/>
  <c r="AA153" i="34"/>
  <c r="M153" i="34"/>
  <c r="Y153" i="34" s="1"/>
  <c r="L153" i="34"/>
  <c r="AA152" i="34"/>
  <c r="M152" i="34"/>
  <c r="Z152" i="34" s="1"/>
  <c r="L152" i="34"/>
  <c r="AA151" i="34"/>
  <c r="M151" i="34"/>
  <c r="Y151" i="34" s="1"/>
  <c r="L151" i="34"/>
  <c r="AA150" i="34"/>
  <c r="M150" i="34"/>
  <c r="Z150" i="34" s="1"/>
  <c r="L150" i="34"/>
  <c r="AA149" i="34"/>
  <c r="M149" i="34"/>
  <c r="Y149" i="34" s="1"/>
  <c r="L149" i="34"/>
  <c r="AA148" i="34"/>
  <c r="M148" i="34"/>
  <c r="Z148" i="34" s="1"/>
  <c r="L148" i="34"/>
  <c r="AA147" i="34"/>
  <c r="M147" i="34"/>
  <c r="Y147" i="34" s="1"/>
  <c r="L147" i="34"/>
  <c r="AA146" i="34"/>
  <c r="M146" i="34"/>
  <c r="Z146" i="34" s="1"/>
  <c r="L146" i="34"/>
  <c r="AA145" i="34"/>
  <c r="M145" i="34"/>
  <c r="Y145" i="34" s="1"/>
  <c r="L145" i="34"/>
  <c r="AA144" i="34"/>
  <c r="M144" i="34"/>
  <c r="Z144" i="34" s="1"/>
  <c r="L144" i="34"/>
  <c r="AA143" i="34"/>
  <c r="M143" i="34"/>
  <c r="Y143" i="34" s="1"/>
  <c r="L143" i="34"/>
  <c r="AA142" i="34"/>
  <c r="M142" i="34"/>
  <c r="Z142" i="34" s="1"/>
  <c r="L142" i="34"/>
  <c r="AA141" i="34"/>
  <c r="M141" i="34"/>
  <c r="Y141" i="34" s="1"/>
  <c r="L141" i="34"/>
  <c r="AA140" i="34"/>
  <c r="M140" i="34"/>
  <c r="Z140" i="34" s="1"/>
  <c r="L140" i="34"/>
  <c r="AA139" i="34"/>
  <c r="M139" i="34"/>
  <c r="Y139" i="34" s="1"/>
  <c r="L139" i="34"/>
  <c r="AA138" i="34"/>
  <c r="M138" i="34"/>
  <c r="Z138" i="34" s="1"/>
  <c r="L138" i="34"/>
  <c r="AA137" i="34"/>
  <c r="M137" i="34"/>
  <c r="L137" i="34"/>
  <c r="AA136" i="34"/>
  <c r="M136" i="34"/>
  <c r="L136" i="34"/>
  <c r="AA135" i="34"/>
  <c r="M135" i="34"/>
  <c r="L135" i="34"/>
  <c r="AA134" i="34"/>
  <c r="M134" i="34"/>
  <c r="Z134" i="34" s="1"/>
  <c r="L134" i="34"/>
  <c r="AA133" i="34"/>
  <c r="M133" i="34"/>
  <c r="Y133" i="34" s="1"/>
  <c r="L133" i="34"/>
  <c r="AA132" i="34"/>
  <c r="M132" i="34"/>
  <c r="Z132" i="34" s="1"/>
  <c r="L132" i="34"/>
  <c r="AA131" i="34"/>
  <c r="M131" i="34"/>
  <c r="Y131" i="34" s="1"/>
  <c r="L131" i="34"/>
  <c r="AA130" i="34"/>
  <c r="M130" i="34"/>
  <c r="Z130" i="34" s="1"/>
  <c r="L130" i="34"/>
  <c r="AA129" i="34"/>
  <c r="M129" i="34"/>
  <c r="Y129" i="34" s="1"/>
  <c r="L129" i="34"/>
  <c r="AA128" i="34"/>
  <c r="M128" i="34"/>
  <c r="Z128" i="34" s="1"/>
  <c r="L128" i="34"/>
  <c r="AA127" i="34"/>
  <c r="M127" i="34"/>
  <c r="Y127" i="34" s="1"/>
  <c r="L127" i="34"/>
  <c r="AA126" i="34"/>
  <c r="M126" i="34"/>
  <c r="Z126" i="34" s="1"/>
  <c r="L126" i="34"/>
  <c r="AA125" i="34"/>
  <c r="M125" i="34"/>
  <c r="Y125" i="34" s="1"/>
  <c r="L125" i="34"/>
  <c r="AA124" i="34"/>
  <c r="M124" i="34"/>
  <c r="Z124" i="34" s="1"/>
  <c r="L124" i="34"/>
  <c r="AA123" i="34"/>
  <c r="M123" i="34"/>
  <c r="Y123" i="34" s="1"/>
  <c r="L123" i="34"/>
  <c r="AA122" i="34"/>
  <c r="M122" i="34"/>
  <c r="Z122" i="34" s="1"/>
  <c r="L122" i="34"/>
  <c r="AA121" i="34"/>
  <c r="M121" i="34"/>
  <c r="Z121" i="34" s="1"/>
  <c r="L121" i="34"/>
  <c r="AA120" i="34"/>
  <c r="M120" i="34"/>
  <c r="Z120" i="34" s="1"/>
  <c r="L120" i="34"/>
  <c r="AA119" i="34"/>
  <c r="M119" i="34"/>
  <c r="Y119" i="34" s="1"/>
  <c r="L119" i="34"/>
  <c r="AA118" i="34"/>
  <c r="M118" i="34"/>
  <c r="Z118" i="34" s="1"/>
  <c r="L118" i="34"/>
  <c r="AA117" i="34"/>
  <c r="M117" i="34"/>
  <c r="Y117" i="34" s="1"/>
  <c r="L117" i="34"/>
  <c r="AA116" i="34"/>
  <c r="M116" i="34"/>
  <c r="Z116" i="34" s="1"/>
  <c r="L116" i="34"/>
  <c r="AA115" i="34"/>
  <c r="M115" i="34"/>
  <c r="Y115" i="34" s="1"/>
  <c r="L115" i="34"/>
  <c r="AA114" i="34"/>
  <c r="M114" i="34"/>
  <c r="Z114" i="34" s="1"/>
  <c r="L114" i="34"/>
  <c r="AA113" i="34"/>
  <c r="M113" i="34"/>
  <c r="Y113" i="34" s="1"/>
  <c r="L113" i="34"/>
  <c r="AA112" i="34"/>
  <c r="M112" i="34"/>
  <c r="Z112" i="34" s="1"/>
  <c r="L112" i="34"/>
  <c r="AA111" i="34"/>
  <c r="M111" i="34"/>
  <c r="Y111" i="34" s="1"/>
  <c r="L111" i="34"/>
  <c r="AA110" i="34"/>
  <c r="M110" i="34"/>
  <c r="Z110" i="34" s="1"/>
  <c r="L110" i="34"/>
  <c r="AA109" i="34"/>
  <c r="M109" i="34"/>
  <c r="Y109" i="34" s="1"/>
  <c r="L109" i="34"/>
  <c r="AA108" i="34"/>
  <c r="M108" i="34"/>
  <c r="Z108" i="34" s="1"/>
  <c r="L108" i="34"/>
  <c r="AA107" i="34"/>
  <c r="M107" i="34"/>
  <c r="Y107" i="34" s="1"/>
  <c r="L107" i="34"/>
  <c r="AA106" i="34"/>
  <c r="M106" i="34"/>
  <c r="Z106" i="34" s="1"/>
  <c r="L106" i="34"/>
  <c r="AA105" i="34"/>
  <c r="M105" i="34"/>
  <c r="Z105" i="34" s="1"/>
  <c r="L105" i="34"/>
  <c r="AA104" i="34"/>
  <c r="M104" i="34"/>
  <c r="Z104" i="34" s="1"/>
  <c r="L104" i="34"/>
  <c r="AA103" i="34"/>
  <c r="M103" i="34"/>
  <c r="Y103" i="34" s="1"/>
  <c r="L103" i="34"/>
  <c r="AA102" i="34"/>
  <c r="M102" i="34"/>
  <c r="Z102" i="34" s="1"/>
  <c r="L102" i="34"/>
  <c r="AA101" i="34"/>
  <c r="M101" i="34"/>
  <c r="Y101" i="34" s="1"/>
  <c r="L101" i="34"/>
  <c r="AA100" i="34"/>
  <c r="M100" i="34"/>
  <c r="Z100" i="34" s="1"/>
  <c r="L100" i="34"/>
  <c r="AA99" i="34"/>
  <c r="M99" i="34"/>
  <c r="Y99" i="34" s="1"/>
  <c r="L99" i="34"/>
  <c r="AA98" i="34"/>
  <c r="M98" i="34"/>
  <c r="Z98" i="34" s="1"/>
  <c r="L98" i="34"/>
  <c r="AA97" i="34"/>
  <c r="M97" i="34"/>
  <c r="Y97" i="34" s="1"/>
  <c r="L97" i="34"/>
  <c r="AA96" i="34"/>
  <c r="M96" i="34"/>
  <c r="Z96" i="34" s="1"/>
  <c r="L96" i="34"/>
  <c r="AA95" i="34"/>
  <c r="M95" i="34"/>
  <c r="Y95" i="34" s="1"/>
  <c r="L95" i="34"/>
  <c r="AA94" i="34"/>
  <c r="M94" i="34"/>
  <c r="Z94" i="34" s="1"/>
  <c r="L94" i="34"/>
  <c r="AA93" i="34"/>
  <c r="M93" i="34"/>
  <c r="Y93" i="34" s="1"/>
  <c r="L93" i="34"/>
  <c r="AA92" i="34"/>
  <c r="M92" i="34"/>
  <c r="Z92" i="34" s="1"/>
  <c r="L92" i="34"/>
  <c r="AA91" i="34"/>
  <c r="M91" i="34"/>
  <c r="Y91" i="34" s="1"/>
  <c r="L91" i="34"/>
  <c r="AA90" i="34"/>
  <c r="M90" i="34"/>
  <c r="Z90" i="34" s="1"/>
  <c r="L90" i="34"/>
  <c r="AA89" i="34"/>
  <c r="M89" i="34"/>
  <c r="Z89" i="34" s="1"/>
  <c r="L89" i="34"/>
  <c r="AA88" i="34"/>
  <c r="M88" i="34"/>
  <c r="Z88" i="34" s="1"/>
  <c r="L88" i="34"/>
  <c r="AA87" i="34"/>
  <c r="M87" i="34"/>
  <c r="Y87" i="34" s="1"/>
  <c r="L87" i="34"/>
  <c r="AA86" i="34"/>
  <c r="M86" i="34"/>
  <c r="Z86" i="34" s="1"/>
  <c r="L86" i="34"/>
  <c r="AA85" i="34"/>
  <c r="M85" i="34"/>
  <c r="Y85" i="34" s="1"/>
  <c r="L85" i="34"/>
  <c r="AA84" i="34"/>
  <c r="M84" i="34"/>
  <c r="Z84" i="34" s="1"/>
  <c r="L84" i="34"/>
  <c r="AA83" i="34"/>
  <c r="M83" i="34"/>
  <c r="Y83" i="34" s="1"/>
  <c r="L83" i="34"/>
  <c r="AA82" i="34"/>
  <c r="M82" i="34"/>
  <c r="Z82" i="34" s="1"/>
  <c r="L82" i="34"/>
  <c r="AA81" i="34"/>
  <c r="M81" i="34"/>
  <c r="Y81" i="34" s="1"/>
  <c r="L81" i="34"/>
  <c r="AA80" i="34"/>
  <c r="M80" i="34"/>
  <c r="Z80" i="34" s="1"/>
  <c r="L80" i="34"/>
  <c r="AA79" i="34"/>
  <c r="M79" i="34"/>
  <c r="Y79" i="34" s="1"/>
  <c r="L79" i="34"/>
  <c r="AA78" i="34"/>
  <c r="M78" i="34"/>
  <c r="Z78" i="34" s="1"/>
  <c r="L78" i="34"/>
  <c r="AA77" i="34"/>
  <c r="M77" i="34"/>
  <c r="Y77" i="34" s="1"/>
  <c r="L77" i="34"/>
  <c r="AA76" i="34"/>
  <c r="M76" i="34"/>
  <c r="Z76" i="34" s="1"/>
  <c r="L76" i="34"/>
  <c r="AA75" i="34"/>
  <c r="M75" i="34"/>
  <c r="Y75" i="34" s="1"/>
  <c r="L75" i="34"/>
  <c r="AA74" i="34"/>
  <c r="M74" i="34"/>
  <c r="Z74" i="34" s="1"/>
  <c r="L74" i="34"/>
  <c r="AA73" i="34"/>
  <c r="M73" i="34"/>
  <c r="Z73" i="34" s="1"/>
  <c r="L73" i="34"/>
  <c r="AA72" i="34"/>
  <c r="M72" i="34"/>
  <c r="Z72" i="34" s="1"/>
  <c r="L72" i="34"/>
  <c r="AA71" i="34"/>
  <c r="M71" i="34"/>
  <c r="Y71" i="34" s="1"/>
  <c r="L71" i="34"/>
  <c r="AA70" i="34"/>
  <c r="M70" i="34"/>
  <c r="Z70" i="34" s="1"/>
  <c r="L70" i="34"/>
  <c r="AA69" i="34"/>
  <c r="M69" i="34"/>
  <c r="Y69" i="34" s="1"/>
  <c r="L69" i="34"/>
  <c r="AA68" i="34"/>
  <c r="M68" i="34"/>
  <c r="Z68" i="34" s="1"/>
  <c r="L68" i="34"/>
  <c r="AA67" i="34"/>
  <c r="M67" i="34"/>
  <c r="Y67" i="34" s="1"/>
  <c r="L67" i="34"/>
  <c r="AA66" i="34"/>
  <c r="M66" i="34"/>
  <c r="Z66" i="34" s="1"/>
  <c r="L66" i="34"/>
  <c r="AA65" i="34"/>
  <c r="M65" i="34"/>
  <c r="Y65" i="34" s="1"/>
  <c r="L65" i="34"/>
  <c r="AA64" i="34"/>
  <c r="M64" i="34"/>
  <c r="Z64" i="34" s="1"/>
  <c r="L64" i="34"/>
  <c r="AA63" i="34"/>
  <c r="M63" i="34"/>
  <c r="Y63" i="34" s="1"/>
  <c r="L63" i="34"/>
  <c r="AA62" i="34"/>
  <c r="M62" i="34"/>
  <c r="Z62" i="34" s="1"/>
  <c r="L62" i="34"/>
  <c r="AA61" i="34"/>
  <c r="M61" i="34"/>
  <c r="Y61" i="34" s="1"/>
  <c r="L61" i="34"/>
  <c r="AA60" i="34"/>
  <c r="M60" i="34"/>
  <c r="Z60" i="34" s="1"/>
  <c r="L60" i="34"/>
  <c r="AA59" i="34"/>
  <c r="M59" i="34"/>
  <c r="Y59" i="34" s="1"/>
  <c r="L59" i="34"/>
  <c r="AA58" i="34"/>
  <c r="M58" i="34"/>
  <c r="Z58" i="34" s="1"/>
  <c r="L58" i="34"/>
  <c r="AA57" i="34"/>
  <c r="M57" i="34"/>
  <c r="Z57" i="34" s="1"/>
  <c r="L57" i="34"/>
  <c r="AA56" i="34"/>
  <c r="M56" i="34"/>
  <c r="Z56" i="34" s="1"/>
  <c r="L56" i="34"/>
  <c r="AA55" i="34"/>
  <c r="M55" i="34"/>
  <c r="Y55" i="34" s="1"/>
  <c r="L55" i="34"/>
  <c r="AA54" i="34"/>
  <c r="M54" i="34"/>
  <c r="Z54" i="34" s="1"/>
  <c r="L54" i="34"/>
  <c r="AA53" i="34"/>
  <c r="M53" i="34"/>
  <c r="Y53" i="34" s="1"/>
  <c r="L53" i="34"/>
  <c r="AA52" i="34"/>
  <c r="M52" i="34"/>
  <c r="Z52" i="34" s="1"/>
  <c r="L52" i="34"/>
  <c r="AA51" i="34"/>
  <c r="M51" i="34"/>
  <c r="Y51" i="34" s="1"/>
  <c r="L51" i="34"/>
  <c r="AA50" i="34"/>
  <c r="M50" i="34"/>
  <c r="Z50" i="34" s="1"/>
  <c r="L50" i="34"/>
  <c r="AA49" i="34"/>
  <c r="M49" i="34"/>
  <c r="Y49" i="34" s="1"/>
  <c r="L49" i="34"/>
  <c r="AA48" i="34"/>
  <c r="M48" i="34"/>
  <c r="Z48" i="34" s="1"/>
  <c r="L48" i="34"/>
  <c r="AA47" i="34"/>
  <c r="L47" i="34"/>
  <c r="AA46" i="34"/>
  <c r="L46" i="34"/>
  <c r="M46" i="34"/>
  <c r="AA45" i="34"/>
  <c r="M45" i="34"/>
  <c r="Y45" i="34" s="1"/>
  <c r="L45" i="34"/>
  <c r="AA44" i="34"/>
  <c r="L44" i="34"/>
  <c r="AA43" i="34"/>
  <c r="L43" i="34"/>
  <c r="AA42" i="34"/>
  <c r="L42" i="34"/>
  <c r="AA41" i="34"/>
  <c r="L41" i="34"/>
  <c r="AA40" i="34"/>
  <c r="L40" i="34"/>
  <c r="AA39" i="34"/>
  <c r="L39" i="34"/>
  <c r="AA38" i="34"/>
  <c r="M38" i="34"/>
  <c r="Z38" i="34" s="1"/>
  <c r="L38" i="34"/>
  <c r="AA37" i="34"/>
  <c r="L37" i="34"/>
  <c r="AA36" i="34"/>
  <c r="L36" i="34"/>
  <c r="AA35" i="34"/>
  <c r="L35" i="34"/>
  <c r="M35" i="34"/>
  <c r="Y35" i="34" s="1"/>
  <c r="AA34" i="34"/>
  <c r="L34" i="34"/>
  <c r="AA33" i="34"/>
  <c r="L33" i="34"/>
  <c r="AA32" i="34"/>
  <c r="L32" i="34"/>
  <c r="AA31" i="34"/>
  <c r="L31" i="34"/>
  <c r="AA30" i="34"/>
  <c r="L30" i="34"/>
  <c r="AA29" i="34"/>
  <c r="L29" i="34"/>
  <c r="AA28" i="34"/>
  <c r="L28" i="34"/>
  <c r="AA27" i="34"/>
  <c r="L27" i="34"/>
  <c r="AA26" i="34"/>
  <c r="L26" i="34"/>
  <c r="AA25" i="34"/>
  <c r="L25" i="34"/>
  <c r="AA24" i="34"/>
  <c r="L24" i="34"/>
  <c r="AA23" i="34"/>
  <c r="L23" i="34"/>
  <c r="AA22" i="34"/>
  <c r="L22" i="34"/>
  <c r="AA21" i="34"/>
  <c r="L21" i="34"/>
  <c r="AA20" i="34"/>
  <c r="L20" i="34"/>
  <c r="AA19" i="34"/>
  <c r="L19" i="34"/>
  <c r="AA18" i="34"/>
  <c r="L18" i="34"/>
  <c r="AA17" i="34"/>
  <c r="L17" i="34"/>
  <c r="AA16" i="34"/>
  <c r="L16" i="34"/>
  <c r="AA15" i="34"/>
  <c r="L15" i="34"/>
  <c r="AA14" i="34"/>
  <c r="L14" i="34"/>
  <c r="AA13" i="34"/>
  <c r="Q13" i="34"/>
  <c r="U13" i="34" s="1"/>
  <c r="S15" i="34" s="1"/>
  <c r="L13" i="34"/>
  <c r="AA12" i="34"/>
  <c r="L12" i="34"/>
  <c r="AA11" i="34"/>
  <c r="L11" i="34"/>
  <c r="AA10" i="34"/>
  <c r="L10" i="34"/>
  <c r="AA9" i="34"/>
  <c r="AA8" i="34"/>
  <c r="AA7" i="34"/>
  <c r="K7" i="34"/>
  <c r="J7" i="34"/>
  <c r="B7" i="34"/>
  <c r="B8" i="34" s="1"/>
  <c r="B9" i="34" s="1"/>
  <c r="B10" i="34" s="1"/>
  <c r="B11" i="34" s="1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AA6" i="34"/>
  <c r="L6" i="34"/>
  <c r="K6" i="34"/>
  <c r="J6" i="34"/>
  <c r="J47" i="33"/>
  <c r="K47" i="33"/>
  <c r="K46" i="33"/>
  <c r="J46" i="33"/>
  <c r="J41" i="33"/>
  <c r="K41" i="33"/>
  <c r="J42" i="33"/>
  <c r="K42" i="33"/>
  <c r="J43" i="33"/>
  <c r="K43" i="33"/>
  <c r="J44" i="33"/>
  <c r="K44" i="33"/>
  <c r="J40" i="33"/>
  <c r="J39" i="33"/>
  <c r="J27" i="33"/>
  <c r="J28" i="33"/>
  <c r="J29" i="33"/>
  <c r="J30" i="33"/>
  <c r="J31" i="33"/>
  <c r="J32" i="33"/>
  <c r="J33" i="33"/>
  <c r="J34" i="33"/>
  <c r="J35" i="33"/>
  <c r="J36" i="33"/>
  <c r="J37" i="33"/>
  <c r="J26" i="33"/>
  <c r="J24" i="33"/>
  <c r="J14" i="33"/>
  <c r="J15" i="33"/>
  <c r="J16" i="33"/>
  <c r="J17" i="33"/>
  <c r="J18" i="33"/>
  <c r="J19" i="33"/>
  <c r="J20" i="33"/>
  <c r="J21" i="33"/>
  <c r="J22" i="33"/>
  <c r="J23" i="33"/>
  <c r="K40" i="33"/>
  <c r="K39" i="33"/>
  <c r="K38" i="33"/>
  <c r="K37" i="33"/>
  <c r="M37" i="33" s="1"/>
  <c r="Y37" i="33" s="1"/>
  <c r="K36" i="33"/>
  <c r="K35" i="33"/>
  <c r="K34" i="33"/>
  <c r="K33" i="33"/>
  <c r="K32" i="33"/>
  <c r="K31" i="33"/>
  <c r="M31" i="33" s="1"/>
  <c r="Y31" i="33" s="1"/>
  <c r="K30" i="33"/>
  <c r="K29" i="33"/>
  <c r="M29" i="33" s="1"/>
  <c r="Y29" i="33" s="1"/>
  <c r="K28" i="33"/>
  <c r="K27" i="33"/>
  <c r="M27" i="33" s="1"/>
  <c r="Y27" i="33" s="1"/>
  <c r="K26" i="33"/>
  <c r="K25" i="33"/>
  <c r="K24" i="33"/>
  <c r="K23" i="33"/>
  <c r="K22" i="33"/>
  <c r="K21" i="33"/>
  <c r="K20" i="33"/>
  <c r="K19" i="33"/>
  <c r="K18" i="33"/>
  <c r="M18" i="33" s="1"/>
  <c r="Y18" i="33" s="1"/>
  <c r="K17" i="33"/>
  <c r="K16" i="33"/>
  <c r="K15" i="33"/>
  <c r="J13" i="33"/>
  <c r="K14" i="33"/>
  <c r="K13" i="33"/>
  <c r="J8" i="33"/>
  <c r="K8" i="33"/>
  <c r="J9" i="33"/>
  <c r="K9" i="33"/>
  <c r="J10" i="33"/>
  <c r="K10" i="33"/>
  <c r="J11" i="33"/>
  <c r="K11" i="33"/>
  <c r="J12" i="33"/>
  <c r="K12" i="33"/>
  <c r="AA191" i="33"/>
  <c r="M191" i="33"/>
  <c r="Z191" i="33" s="1"/>
  <c r="L191" i="33"/>
  <c r="AA190" i="33"/>
  <c r="M190" i="33"/>
  <c r="Y190" i="33" s="1"/>
  <c r="L190" i="33"/>
  <c r="AA189" i="33"/>
  <c r="M189" i="33"/>
  <c r="Z189" i="33" s="1"/>
  <c r="L189" i="33"/>
  <c r="AA188" i="33"/>
  <c r="M188" i="33"/>
  <c r="Y188" i="33" s="1"/>
  <c r="L188" i="33"/>
  <c r="AA187" i="33"/>
  <c r="M187" i="33"/>
  <c r="Z187" i="33" s="1"/>
  <c r="L187" i="33"/>
  <c r="AA186" i="33"/>
  <c r="M186" i="33"/>
  <c r="Z186" i="33" s="1"/>
  <c r="L186" i="33"/>
  <c r="AA185" i="33"/>
  <c r="M185" i="33"/>
  <c r="Z185" i="33" s="1"/>
  <c r="L185" i="33"/>
  <c r="AA184" i="33"/>
  <c r="M184" i="33"/>
  <c r="Y184" i="33" s="1"/>
  <c r="L184" i="33"/>
  <c r="AA183" i="33"/>
  <c r="M183" i="33"/>
  <c r="Z183" i="33" s="1"/>
  <c r="L183" i="33"/>
  <c r="AA182" i="33"/>
  <c r="M182" i="33"/>
  <c r="Y182" i="33" s="1"/>
  <c r="L182" i="33"/>
  <c r="AA181" i="33"/>
  <c r="M181" i="33"/>
  <c r="Z181" i="33" s="1"/>
  <c r="L181" i="33"/>
  <c r="AA180" i="33"/>
  <c r="M180" i="33"/>
  <c r="Y180" i="33" s="1"/>
  <c r="L180" i="33"/>
  <c r="AA179" i="33"/>
  <c r="M179" i="33"/>
  <c r="Z179" i="33" s="1"/>
  <c r="L179" i="33"/>
  <c r="AA178" i="33"/>
  <c r="M178" i="33"/>
  <c r="Z178" i="33" s="1"/>
  <c r="L178" i="33"/>
  <c r="AA177" i="33"/>
  <c r="M177" i="33"/>
  <c r="Z177" i="33" s="1"/>
  <c r="L177" i="33"/>
  <c r="AA176" i="33"/>
  <c r="M176" i="33"/>
  <c r="Z176" i="33" s="1"/>
  <c r="L176" i="33"/>
  <c r="AA175" i="33"/>
  <c r="M175" i="33"/>
  <c r="Z175" i="33" s="1"/>
  <c r="L175" i="33"/>
  <c r="AA174" i="33"/>
  <c r="M174" i="33"/>
  <c r="Y174" i="33" s="1"/>
  <c r="L174" i="33"/>
  <c r="AA173" i="33"/>
  <c r="M173" i="33"/>
  <c r="Z173" i="33" s="1"/>
  <c r="L173" i="33"/>
  <c r="AA172" i="33"/>
  <c r="M172" i="33"/>
  <c r="Y172" i="33" s="1"/>
  <c r="L172" i="33"/>
  <c r="AA171" i="33"/>
  <c r="M171" i="33"/>
  <c r="Z171" i="33" s="1"/>
  <c r="L171" i="33"/>
  <c r="AA170" i="33"/>
  <c r="M170" i="33"/>
  <c r="Z170" i="33" s="1"/>
  <c r="L170" i="33"/>
  <c r="AA169" i="33"/>
  <c r="M169" i="33"/>
  <c r="Z169" i="33" s="1"/>
  <c r="L169" i="33"/>
  <c r="AA168" i="33"/>
  <c r="M168" i="33"/>
  <c r="Y168" i="33" s="1"/>
  <c r="L168" i="33"/>
  <c r="AA167" i="33"/>
  <c r="M167" i="33"/>
  <c r="Z167" i="33" s="1"/>
  <c r="L167" i="33"/>
  <c r="AA166" i="33"/>
  <c r="M166" i="33"/>
  <c r="Y166" i="33" s="1"/>
  <c r="L166" i="33"/>
  <c r="AA165" i="33"/>
  <c r="M165" i="33"/>
  <c r="Z165" i="33" s="1"/>
  <c r="L165" i="33"/>
  <c r="AA164" i="33"/>
  <c r="M164" i="33"/>
  <c r="L164" i="33"/>
  <c r="AA163" i="33"/>
  <c r="M163" i="33"/>
  <c r="L163" i="33"/>
  <c r="AA162" i="33"/>
  <c r="M162" i="33"/>
  <c r="Z162" i="33" s="1"/>
  <c r="L162" i="33"/>
  <c r="AA161" i="33"/>
  <c r="M161" i="33"/>
  <c r="Z161" i="33" s="1"/>
  <c r="L161" i="33"/>
  <c r="AA160" i="33"/>
  <c r="M160" i="33"/>
  <c r="Y160" i="33" s="1"/>
  <c r="L160" i="33"/>
  <c r="AA159" i="33"/>
  <c r="M159" i="33"/>
  <c r="Z159" i="33" s="1"/>
  <c r="L159" i="33"/>
  <c r="AA158" i="33"/>
  <c r="M158" i="33"/>
  <c r="Y158" i="33" s="1"/>
  <c r="L158" i="33"/>
  <c r="AA157" i="33"/>
  <c r="M157" i="33"/>
  <c r="Z157" i="33" s="1"/>
  <c r="L157" i="33"/>
  <c r="AA156" i="33"/>
  <c r="M156" i="33"/>
  <c r="L156" i="33"/>
  <c r="AA155" i="33"/>
  <c r="M155" i="33"/>
  <c r="L155" i="33"/>
  <c r="AA154" i="33"/>
  <c r="M154" i="33"/>
  <c r="L154" i="33"/>
  <c r="AA153" i="33"/>
  <c r="M153" i="33"/>
  <c r="Z153" i="33" s="1"/>
  <c r="L153" i="33"/>
  <c r="AA152" i="33"/>
  <c r="M152" i="33"/>
  <c r="Y152" i="33" s="1"/>
  <c r="L152" i="33"/>
  <c r="AA151" i="33"/>
  <c r="M151" i="33"/>
  <c r="Z151" i="33" s="1"/>
  <c r="L151" i="33"/>
  <c r="AA150" i="33"/>
  <c r="M150" i="33"/>
  <c r="Y150" i="33" s="1"/>
  <c r="L150" i="33"/>
  <c r="AA149" i="33"/>
  <c r="M149" i="33"/>
  <c r="Z149" i="33" s="1"/>
  <c r="L149" i="33"/>
  <c r="AA148" i="33"/>
  <c r="M148" i="33"/>
  <c r="L148" i="33"/>
  <c r="AA147" i="33"/>
  <c r="M147" i="33"/>
  <c r="L147" i="33"/>
  <c r="AA146" i="33"/>
  <c r="M146" i="33"/>
  <c r="L146" i="33"/>
  <c r="AA145" i="33"/>
  <c r="M145" i="33"/>
  <c r="L145" i="33"/>
  <c r="AA144" i="33"/>
  <c r="M144" i="33"/>
  <c r="L144" i="33"/>
  <c r="AA143" i="33"/>
  <c r="M143" i="33"/>
  <c r="Z143" i="33" s="1"/>
  <c r="L143" i="33"/>
  <c r="AA142" i="33"/>
  <c r="M142" i="33"/>
  <c r="Y142" i="33" s="1"/>
  <c r="L142" i="33"/>
  <c r="AA141" i="33"/>
  <c r="M141" i="33"/>
  <c r="Z141" i="33" s="1"/>
  <c r="L141" i="33"/>
  <c r="AA140" i="33"/>
  <c r="M140" i="33"/>
  <c r="Z140" i="33" s="1"/>
  <c r="L140" i="33"/>
  <c r="AA139" i="33"/>
  <c r="M139" i="33"/>
  <c r="Z139" i="33" s="1"/>
  <c r="L139" i="33"/>
  <c r="AA138" i="33"/>
  <c r="M138" i="33"/>
  <c r="Y138" i="33" s="1"/>
  <c r="L138" i="33"/>
  <c r="AA137" i="33"/>
  <c r="M137" i="33"/>
  <c r="Z137" i="33" s="1"/>
  <c r="L137" i="33"/>
  <c r="AA136" i="33"/>
  <c r="M136" i="33"/>
  <c r="Y136" i="33" s="1"/>
  <c r="L136" i="33"/>
  <c r="AA135" i="33"/>
  <c r="M135" i="33"/>
  <c r="Z135" i="33" s="1"/>
  <c r="L135" i="33"/>
  <c r="AA134" i="33"/>
  <c r="M134" i="33"/>
  <c r="Y134" i="33" s="1"/>
  <c r="L134" i="33"/>
  <c r="AA133" i="33"/>
  <c r="M133" i="33"/>
  <c r="Z133" i="33" s="1"/>
  <c r="L133" i="33"/>
  <c r="AA132" i="33"/>
  <c r="M132" i="33"/>
  <c r="L132" i="33"/>
  <c r="AA131" i="33"/>
  <c r="M131" i="33"/>
  <c r="L131" i="33"/>
  <c r="AA130" i="33"/>
  <c r="M130" i="33"/>
  <c r="Z130" i="33" s="1"/>
  <c r="L130" i="33"/>
  <c r="AA129" i="33"/>
  <c r="M129" i="33"/>
  <c r="Z129" i="33" s="1"/>
  <c r="L129" i="33"/>
  <c r="AA128" i="33"/>
  <c r="M128" i="33"/>
  <c r="Y128" i="33" s="1"/>
  <c r="L128" i="33"/>
  <c r="AA127" i="33"/>
  <c r="M127" i="33"/>
  <c r="Z127" i="33" s="1"/>
  <c r="L127" i="33"/>
  <c r="AA126" i="33"/>
  <c r="M126" i="33"/>
  <c r="Y126" i="33" s="1"/>
  <c r="L126" i="33"/>
  <c r="AA125" i="33"/>
  <c r="M125" i="33"/>
  <c r="Z125" i="33" s="1"/>
  <c r="L125" i="33"/>
  <c r="AA124" i="33"/>
  <c r="M124" i="33"/>
  <c r="L124" i="33"/>
  <c r="AA123" i="33"/>
  <c r="M123" i="33"/>
  <c r="L123" i="33"/>
  <c r="AA122" i="33"/>
  <c r="M122" i="33"/>
  <c r="L122" i="33"/>
  <c r="AA121" i="33"/>
  <c r="M121" i="33"/>
  <c r="Z121" i="33" s="1"/>
  <c r="L121" i="33"/>
  <c r="AA120" i="33"/>
  <c r="M120" i="33"/>
  <c r="Y120" i="33" s="1"/>
  <c r="L120" i="33"/>
  <c r="AA119" i="33"/>
  <c r="M119" i="33"/>
  <c r="Z119" i="33" s="1"/>
  <c r="L119" i="33"/>
  <c r="AA118" i="33"/>
  <c r="M118" i="33"/>
  <c r="Y118" i="33" s="1"/>
  <c r="L118" i="33"/>
  <c r="AA117" i="33"/>
  <c r="M117" i="33"/>
  <c r="Z117" i="33" s="1"/>
  <c r="L117" i="33"/>
  <c r="AA116" i="33"/>
  <c r="M116" i="33"/>
  <c r="L116" i="33"/>
  <c r="AA115" i="33"/>
  <c r="M115" i="33"/>
  <c r="L115" i="33"/>
  <c r="AA114" i="33"/>
  <c r="M114" i="33"/>
  <c r="Z114" i="33" s="1"/>
  <c r="L114" i="33"/>
  <c r="AA113" i="33"/>
  <c r="M113" i="33"/>
  <c r="Z113" i="33" s="1"/>
  <c r="L113" i="33"/>
  <c r="AA112" i="33"/>
  <c r="M112" i="33"/>
  <c r="Y112" i="33" s="1"/>
  <c r="L112" i="33"/>
  <c r="AA111" i="33"/>
  <c r="M111" i="33"/>
  <c r="Z111" i="33" s="1"/>
  <c r="L111" i="33"/>
  <c r="AA110" i="33"/>
  <c r="M110" i="33"/>
  <c r="Y110" i="33" s="1"/>
  <c r="L110" i="33"/>
  <c r="AA109" i="33"/>
  <c r="M109" i="33"/>
  <c r="Z109" i="33" s="1"/>
  <c r="L109" i="33"/>
  <c r="AA108" i="33"/>
  <c r="M108" i="33"/>
  <c r="L108" i="33"/>
  <c r="AA107" i="33"/>
  <c r="M107" i="33"/>
  <c r="L107" i="33"/>
  <c r="AA106" i="33"/>
  <c r="M106" i="33"/>
  <c r="L106" i="33"/>
  <c r="AA105" i="33"/>
  <c r="M105" i="33"/>
  <c r="Z105" i="33" s="1"/>
  <c r="L105" i="33"/>
  <c r="AA104" i="33"/>
  <c r="M104" i="33"/>
  <c r="Y104" i="33" s="1"/>
  <c r="L104" i="33"/>
  <c r="AA103" i="33"/>
  <c r="M103" i="33"/>
  <c r="Z103" i="33" s="1"/>
  <c r="L103" i="33"/>
  <c r="AA102" i="33"/>
  <c r="M102" i="33"/>
  <c r="Y102" i="33" s="1"/>
  <c r="L102" i="33"/>
  <c r="AA101" i="33"/>
  <c r="M101" i="33"/>
  <c r="Z101" i="33" s="1"/>
  <c r="L101" i="33"/>
  <c r="AA100" i="33"/>
  <c r="M100" i="33"/>
  <c r="L100" i="33"/>
  <c r="AA99" i="33"/>
  <c r="M99" i="33"/>
  <c r="L99" i="33"/>
  <c r="AA98" i="33"/>
  <c r="M98" i="33"/>
  <c r="Z98" i="33" s="1"/>
  <c r="L98" i="33"/>
  <c r="AA97" i="33"/>
  <c r="M97" i="33"/>
  <c r="Z97" i="33" s="1"/>
  <c r="L97" i="33"/>
  <c r="AA96" i="33"/>
  <c r="M96" i="33"/>
  <c r="Y96" i="33" s="1"/>
  <c r="L96" i="33"/>
  <c r="AA95" i="33"/>
  <c r="M95" i="33"/>
  <c r="Z95" i="33" s="1"/>
  <c r="L95" i="33"/>
  <c r="AA94" i="33"/>
  <c r="M94" i="33"/>
  <c r="Y94" i="33" s="1"/>
  <c r="L94" i="33"/>
  <c r="AA93" i="33"/>
  <c r="M93" i="33"/>
  <c r="Z93" i="33" s="1"/>
  <c r="L93" i="33"/>
  <c r="AA92" i="33"/>
  <c r="M92" i="33"/>
  <c r="L92" i="33"/>
  <c r="AA91" i="33"/>
  <c r="M91" i="33"/>
  <c r="L91" i="33"/>
  <c r="AA90" i="33"/>
  <c r="M90" i="33"/>
  <c r="Z90" i="33" s="1"/>
  <c r="L90" i="33"/>
  <c r="AA89" i="33"/>
  <c r="M89" i="33"/>
  <c r="Z89" i="33" s="1"/>
  <c r="L89" i="33"/>
  <c r="AA88" i="33"/>
  <c r="M88" i="33"/>
  <c r="Y88" i="33" s="1"/>
  <c r="L88" i="33"/>
  <c r="AA87" i="33"/>
  <c r="M87" i="33"/>
  <c r="Z87" i="33" s="1"/>
  <c r="L87" i="33"/>
  <c r="AA86" i="33"/>
  <c r="M86" i="33"/>
  <c r="Y86" i="33" s="1"/>
  <c r="L86" i="33"/>
  <c r="AA85" i="33"/>
  <c r="M85" i="33"/>
  <c r="Z85" i="33" s="1"/>
  <c r="L85" i="33"/>
  <c r="AA84" i="33"/>
  <c r="M84" i="33"/>
  <c r="L84" i="33"/>
  <c r="AA83" i="33"/>
  <c r="M83" i="33"/>
  <c r="L83" i="33"/>
  <c r="AA82" i="33"/>
  <c r="M82" i="33"/>
  <c r="L82" i="33"/>
  <c r="AA81" i="33"/>
  <c r="M81" i="33"/>
  <c r="L81" i="33"/>
  <c r="AA80" i="33"/>
  <c r="M80" i="33"/>
  <c r="L80" i="33"/>
  <c r="AA79" i="33"/>
  <c r="M79" i="33"/>
  <c r="Z79" i="33" s="1"/>
  <c r="L79" i="33"/>
  <c r="AA78" i="33"/>
  <c r="M78" i="33"/>
  <c r="Y78" i="33" s="1"/>
  <c r="L78" i="33"/>
  <c r="AA77" i="33"/>
  <c r="M77" i="33"/>
  <c r="Z77" i="33" s="1"/>
  <c r="L77" i="33"/>
  <c r="AA76" i="33"/>
  <c r="M76" i="33"/>
  <c r="Z76" i="33" s="1"/>
  <c r="L76" i="33"/>
  <c r="AA75" i="33"/>
  <c r="M75" i="33"/>
  <c r="Z75" i="33" s="1"/>
  <c r="L75" i="33"/>
  <c r="AA74" i="33"/>
  <c r="M74" i="33"/>
  <c r="Z74" i="33" s="1"/>
  <c r="L74" i="33"/>
  <c r="AA73" i="33"/>
  <c r="M73" i="33"/>
  <c r="Z73" i="33" s="1"/>
  <c r="L73" i="33"/>
  <c r="AA72" i="33"/>
  <c r="M72" i="33"/>
  <c r="Y72" i="33" s="1"/>
  <c r="L72" i="33"/>
  <c r="AA71" i="33"/>
  <c r="M71" i="33"/>
  <c r="Z71" i="33" s="1"/>
  <c r="L71" i="33"/>
  <c r="AA70" i="33"/>
  <c r="M70" i="33"/>
  <c r="Y70" i="33" s="1"/>
  <c r="L70" i="33"/>
  <c r="AA69" i="33"/>
  <c r="M69" i="33"/>
  <c r="Z69" i="33" s="1"/>
  <c r="L69" i="33"/>
  <c r="AA68" i="33"/>
  <c r="M68" i="33"/>
  <c r="L68" i="33"/>
  <c r="AA67" i="33"/>
  <c r="M67" i="33"/>
  <c r="L67" i="33"/>
  <c r="AA66" i="33"/>
  <c r="M66" i="33"/>
  <c r="Z66" i="33" s="1"/>
  <c r="L66" i="33"/>
  <c r="AA65" i="33"/>
  <c r="M65" i="33"/>
  <c r="Z65" i="33" s="1"/>
  <c r="L65" i="33"/>
  <c r="AA64" i="33"/>
  <c r="M64" i="33"/>
  <c r="Y64" i="33" s="1"/>
  <c r="L64" i="33"/>
  <c r="AA63" i="33"/>
  <c r="M63" i="33"/>
  <c r="Z63" i="33" s="1"/>
  <c r="L63" i="33"/>
  <c r="AA62" i="33"/>
  <c r="M62" i="33"/>
  <c r="Y62" i="33" s="1"/>
  <c r="L62" i="33"/>
  <c r="AA61" i="33"/>
  <c r="M61" i="33"/>
  <c r="Z61" i="33" s="1"/>
  <c r="L61" i="33"/>
  <c r="AA60" i="33"/>
  <c r="M60" i="33"/>
  <c r="Z60" i="33" s="1"/>
  <c r="L60" i="33"/>
  <c r="AA59" i="33"/>
  <c r="M59" i="33"/>
  <c r="Z59" i="33" s="1"/>
  <c r="L59" i="33"/>
  <c r="AA58" i="33"/>
  <c r="M58" i="33"/>
  <c r="Z58" i="33" s="1"/>
  <c r="L58" i="33"/>
  <c r="AA57" i="33"/>
  <c r="M57" i="33"/>
  <c r="Z57" i="33" s="1"/>
  <c r="L57" i="33"/>
  <c r="AA56" i="33"/>
  <c r="M56" i="33"/>
  <c r="Y56" i="33" s="1"/>
  <c r="L56" i="33"/>
  <c r="AA55" i="33"/>
  <c r="M55" i="33"/>
  <c r="Z55" i="33" s="1"/>
  <c r="L55" i="33"/>
  <c r="AA54" i="33"/>
  <c r="M54" i="33"/>
  <c r="Z54" i="33" s="1"/>
  <c r="L54" i="33"/>
  <c r="AA53" i="33"/>
  <c r="M53" i="33"/>
  <c r="Y53" i="33" s="1"/>
  <c r="L53" i="33"/>
  <c r="AA52" i="33"/>
  <c r="L52" i="33"/>
  <c r="AA51" i="33"/>
  <c r="M51" i="33"/>
  <c r="Z51" i="33" s="1"/>
  <c r="L51" i="33"/>
  <c r="AA50" i="33"/>
  <c r="L50" i="33"/>
  <c r="AA49" i="33"/>
  <c r="L49" i="33"/>
  <c r="M49" i="33"/>
  <c r="AA48" i="33"/>
  <c r="L48" i="33"/>
  <c r="M48" i="33"/>
  <c r="AA47" i="33"/>
  <c r="L47" i="33"/>
  <c r="AA46" i="33"/>
  <c r="L46" i="33"/>
  <c r="AA45" i="33"/>
  <c r="L45" i="33"/>
  <c r="AA44" i="33"/>
  <c r="L44" i="33"/>
  <c r="AA43" i="33"/>
  <c r="L43" i="33"/>
  <c r="AA42" i="33"/>
  <c r="L42" i="33"/>
  <c r="AA41" i="33"/>
  <c r="L41" i="33"/>
  <c r="AA40" i="33"/>
  <c r="L40" i="33"/>
  <c r="AA39" i="33"/>
  <c r="L39" i="33"/>
  <c r="AA38" i="33"/>
  <c r="L38" i="33"/>
  <c r="AA37" i="33"/>
  <c r="L37" i="33"/>
  <c r="AA36" i="33"/>
  <c r="L36" i="33"/>
  <c r="AA35" i="33"/>
  <c r="L35" i="33"/>
  <c r="AA34" i="33"/>
  <c r="L34" i="33"/>
  <c r="AA33" i="33"/>
  <c r="L33" i="33"/>
  <c r="AA32" i="33"/>
  <c r="L32" i="33"/>
  <c r="AA31" i="33"/>
  <c r="L31" i="33"/>
  <c r="AA30" i="33"/>
  <c r="L30" i="33"/>
  <c r="AA29" i="33"/>
  <c r="L29" i="33"/>
  <c r="AA28" i="33"/>
  <c r="L28" i="33"/>
  <c r="AA27" i="33"/>
  <c r="L27" i="33"/>
  <c r="AA26" i="33"/>
  <c r="L26" i="33"/>
  <c r="AA25" i="33"/>
  <c r="L25" i="33"/>
  <c r="AA24" i="33"/>
  <c r="L24" i="33"/>
  <c r="AA23" i="33"/>
  <c r="L23" i="33"/>
  <c r="AA22" i="33"/>
  <c r="L22" i="33"/>
  <c r="AA21" i="33"/>
  <c r="L21" i="33"/>
  <c r="AA20" i="33"/>
  <c r="L20" i="33"/>
  <c r="AA19" i="33"/>
  <c r="L19" i="33"/>
  <c r="AA18" i="33"/>
  <c r="L18" i="33"/>
  <c r="AA17" i="33"/>
  <c r="L17" i="33"/>
  <c r="AA16" i="33"/>
  <c r="L16" i="33"/>
  <c r="AA15" i="33"/>
  <c r="L15" i="33"/>
  <c r="AA14" i="33"/>
  <c r="L14" i="33"/>
  <c r="AA13" i="33"/>
  <c r="Q13" i="33"/>
  <c r="U13" i="33" s="1"/>
  <c r="S15" i="33" s="1"/>
  <c r="L13" i="33"/>
  <c r="AA12" i="33"/>
  <c r="L12" i="33"/>
  <c r="AA11" i="33"/>
  <c r="L11" i="33"/>
  <c r="AA10" i="33"/>
  <c r="L10" i="33"/>
  <c r="AA9" i="33"/>
  <c r="L9" i="33"/>
  <c r="AA8" i="33"/>
  <c r="L8" i="33"/>
  <c r="AA7" i="33"/>
  <c r="L7" i="33"/>
  <c r="K7" i="33"/>
  <c r="J7" i="33"/>
  <c r="B7" i="33"/>
  <c r="B8" i="33" s="1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AA6" i="33"/>
  <c r="L6" i="33"/>
  <c r="K6" i="33"/>
  <c r="J6" i="33"/>
  <c r="J47" i="32"/>
  <c r="M47" i="32" s="1"/>
  <c r="K52" i="32"/>
  <c r="J52" i="32"/>
  <c r="J49" i="32"/>
  <c r="K49" i="32"/>
  <c r="J50" i="32"/>
  <c r="K50" i="32"/>
  <c r="K48" i="32"/>
  <c r="J48" i="32"/>
  <c r="J45" i="32"/>
  <c r="K45" i="32"/>
  <c r="J46" i="32"/>
  <c r="K46" i="32"/>
  <c r="K44" i="32"/>
  <c r="J44" i="32"/>
  <c r="J16" i="32"/>
  <c r="K16" i="32"/>
  <c r="J17" i="32"/>
  <c r="K17" i="32"/>
  <c r="J18" i="32"/>
  <c r="K18" i="32"/>
  <c r="J19" i="32"/>
  <c r="K19" i="32"/>
  <c r="J20" i="32"/>
  <c r="K20" i="32"/>
  <c r="J21" i="32"/>
  <c r="K21" i="32"/>
  <c r="J22" i="32"/>
  <c r="K22" i="32"/>
  <c r="J23" i="32"/>
  <c r="K23" i="32"/>
  <c r="J24" i="32"/>
  <c r="K24" i="32"/>
  <c r="J25" i="32"/>
  <c r="K25" i="32"/>
  <c r="J26" i="32"/>
  <c r="K26" i="32"/>
  <c r="J27" i="32"/>
  <c r="K27" i="32"/>
  <c r="J28" i="32"/>
  <c r="K28" i="32"/>
  <c r="J29" i="32"/>
  <c r="K29" i="32"/>
  <c r="J30" i="32"/>
  <c r="K30" i="32"/>
  <c r="J31" i="32"/>
  <c r="K31" i="32"/>
  <c r="J32" i="32"/>
  <c r="K32" i="32"/>
  <c r="J33" i="32"/>
  <c r="K33" i="32"/>
  <c r="J34" i="32"/>
  <c r="K34" i="32"/>
  <c r="J35" i="32"/>
  <c r="K35" i="32"/>
  <c r="J36" i="32"/>
  <c r="K36" i="32"/>
  <c r="J37" i="32"/>
  <c r="K37" i="32"/>
  <c r="J38" i="32"/>
  <c r="K38" i="32"/>
  <c r="J39" i="32"/>
  <c r="K39" i="32"/>
  <c r="J40" i="32"/>
  <c r="K40" i="32"/>
  <c r="J41" i="32"/>
  <c r="K41" i="32"/>
  <c r="J42" i="32"/>
  <c r="K42" i="32"/>
  <c r="J8" i="32"/>
  <c r="K8" i="32"/>
  <c r="J9" i="32"/>
  <c r="K9" i="32"/>
  <c r="J10" i="32"/>
  <c r="K10" i="32"/>
  <c r="J11" i="32"/>
  <c r="K11" i="32"/>
  <c r="J12" i="32"/>
  <c r="K12" i="32"/>
  <c r="J13" i="32"/>
  <c r="K13" i="32"/>
  <c r="J14" i="32"/>
  <c r="K14" i="32"/>
  <c r="J15" i="32"/>
  <c r="K15" i="32"/>
  <c r="J49" i="31"/>
  <c r="AA191" i="32"/>
  <c r="M191" i="32"/>
  <c r="Y191" i="32" s="1"/>
  <c r="L191" i="32"/>
  <c r="AA190" i="32"/>
  <c r="M190" i="32"/>
  <c r="Z190" i="32" s="1"/>
  <c r="L190" i="32"/>
  <c r="AA189" i="32"/>
  <c r="M189" i="32"/>
  <c r="Y189" i="32" s="1"/>
  <c r="L189" i="32"/>
  <c r="AA188" i="32"/>
  <c r="M188" i="32"/>
  <c r="Z188" i="32" s="1"/>
  <c r="L188" i="32"/>
  <c r="AA187" i="32"/>
  <c r="M187" i="32"/>
  <c r="Y187" i="32" s="1"/>
  <c r="L187" i="32"/>
  <c r="AA186" i="32"/>
  <c r="M186" i="32"/>
  <c r="Z186" i="32" s="1"/>
  <c r="L186" i="32"/>
  <c r="AA185" i="32"/>
  <c r="M185" i="32"/>
  <c r="Z185" i="32" s="1"/>
  <c r="L185" i="32"/>
  <c r="AA184" i="32"/>
  <c r="M184" i="32"/>
  <c r="Z184" i="32" s="1"/>
  <c r="L184" i="32"/>
  <c r="AA183" i="32"/>
  <c r="M183" i="32"/>
  <c r="Y183" i="32" s="1"/>
  <c r="L183" i="32"/>
  <c r="AA182" i="32"/>
  <c r="M182" i="32"/>
  <c r="Z182" i="32" s="1"/>
  <c r="L182" i="32"/>
  <c r="AA181" i="32"/>
  <c r="M181" i="32"/>
  <c r="L181" i="32"/>
  <c r="AA180" i="32"/>
  <c r="M180" i="32"/>
  <c r="L180" i="32"/>
  <c r="AA179" i="32"/>
  <c r="M179" i="32"/>
  <c r="Y179" i="32" s="1"/>
  <c r="L179" i="32"/>
  <c r="AA178" i="32"/>
  <c r="M178" i="32"/>
  <c r="Z178" i="32" s="1"/>
  <c r="L178" i="32"/>
  <c r="AA177" i="32"/>
  <c r="M177" i="32"/>
  <c r="Z177" i="32" s="1"/>
  <c r="L177" i="32"/>
  <c r="AA176" i="32"/>
  <c r="M176" i="32"/>
  <c r="Z176" i="32" s="1"/>
  <c r="L176" i="32"/>
  <c r="AA175" i="32"/>
  <c r="M175" i="32"/>
  <c r="Y175" i="32" s="1"/>
  <c r="L175" i="32"/>
  <c r="AA174" i="32"/>
  <c r="M174" i="32"/>
  <c r="Z174" i="32" s="1"/>
  <c r="L174" i="32"/>
  <c r="AA173" i="32"/>
  <c r="M173" i="32"/>
  <c r="L173" i="32"/>
  <c r="AA172" i="32"/>
  <c r="M172" i="32"/>
  <c r="L172" i="32"/>
  <c r="AA171" i="32"/>
  <c r="M171" i="32"/>
  <c r="Y171" i="32" s="1"/>
  <c r="L171" i="32"/>
  <c r="AA170" i="32"/>
  <c r="M170" i="32"/>
  <c r="Z170" i="32" s="1"/>
  <c r="L170" i="32"/>
  <c r="AA169" i="32"/>
  <c r="M169" i="32"/>
  <c r="Z169" i="32" s="1"/>
  <c r="L169" i="32"/>
  <c r="AA168" i="32"/>
  <c r="M168" i="32"/>
  <c r="Z168" i="32" s="1"/>
  <c r="L168" i="32"/>
  <c r="AA167" i="32"/>
  <c r="M167" i="32"/>
  <c r="Y167" i="32" s="1"/>
  <c r="L167" i="32"/>
  <c r="AA166" i="32"/>
  <c r="M166" i="32"/>
  <c r="Z166" i="32" s="1"/>
  <c r="L166" i="32"/>
  <c r="AA165" i="32"/>
  <c r="M165" i="32"/>
  <c r="L165" i="32"/>
  <c r="AA164" i="32"/>
  <c r="M164" i="32"/>
  <c r="L164" i="32"/>
  <c r="AA163" i="32"/>
  <c r="M163" i="32"/>
  <c r="Y163" i="32" s="1"/>
  <c r="L163" i="32"/>
  <c r="AA162" i="32"/>
  <c r="M162" i="32"/>
  <c r="Z162" i="32" s="1"/>
  <c r="L162" i="32"/>
  <c r="AA161" i="32"/>
  <c r="M161" i="32"/>
  <c r="Z161" i="32" s="1"/>
  <c r="L161" i="32"/>
  <c r="AA160" i="32"/>
  <c r="M160" i="32"/>
  <c r="Z160" i="32" s="1"/>
  <c r="L160" i="32"/>
  <c r="AA159" i="32"/>
  <c r="M159" i="32"/>
  <c r="Y159" i="32" s="1"/>
  <c r="L159" i="32"/>
  <c r="AA158" i="32"/>
  <c r="M158" i="32"/>
  <c r="Z158" i="32" s="1"/>
  <c r="L158" i="32"/>
  <c r="AA157" i="32"/>
  <c r="M157" i="32"/>
  <c r="L157" i="32"/>
  <c r="AA156" i="32"/>
  <c r="M156" i="32"/>
  <c r="L156" i="32"/>
  <c r="AA155" i="32"/>
  <c r="M155" i="32"/>
  <c r="Y155" i="32" s="1"/>
  <c r="L155" i="32"/>
  <c r="AA154" i="32"/>
  <c r="M154" i="32"/>
  <c r="Z154" i="32" s="1"/>
  <c r="L154" i="32"/>
  <c r="AA153" i="32"/>
  <c r="M153" i="32"/>
  <c r="Z153" i="32" s="1"/>
  <c r="L153" i="32"/>
  <c r="AA152" i="32"/>
  <c r="M152" i="32"/>
  <c r="Z152" i="32" s="1"/>
  <c r="L152" i="32"/>
  <c r="AA151" i="32"/>
  <c r="M151" i="32"/>
  <c r="Y151" i="32" s="1"/>
  <c r="L151" i="32"/>
  <c r="AA150" i="32"/>
  <c r="M150" i="32"/>
  <c r="Z150" i="32" s="1"/>
  <c r="L150" i="32"/>
  <c r="AA149" i="32"/>
  <c r="M149" i="32"/>
  <c r="L149" i="32"/>
  <c r="AA148" i="32"/>
  <c r="M148" i="32"/>
  <c r="L148" i="32"/>
  <c r="AA147" i="32"/>
  <c r="M147" i="32"/>
  <c r="Y147" i="32" s="1"/>
  <c r="L147" i="32"/>
  <c r="AA146" i="32"/>
  <c r="M146" i="32"/>
  <c r="Z146" i="32" s="1"/>
  <c r="L146" i="32"/>
  <c r="AA145" i="32"/>
  <c r="M145" i="32"/>
  <c r="Z145" i="32" s="1"/>
  <c r="L145" i="32"/>
  <c r="AA144" i="32"/>
  <c r="M144" i="32"/>
  <c r="Z144" i="32" s="1"/>
  <c r="L144" i="32"/>
  <c r="AA143" i="32"/>
  <c r="M143" i="32"/>
  <c r="Y143" i="32" s="1"/>
  <c r="L143" i="32"/>
  <c r="AA142" i="32"/>
  <c r="M142" i="32"/>
  <c r="Z142" i="32" s="1"/>
  <c r="L142" i="32"/>
  <c r="AA141" i="32"/>
  <c r="M141" i="32"/>
  <c r="Z141" i="32" s="1"/>
  <c r="L141" i="32"/>
  <c r="AA140" i="32"/>
  <c r="M140" i="32"/>
  <c r="Z140" i="32" s="1"/>
  <c r="L140" i="32"/>
  <c r="AA139" i="32"/>
  <c r="M139" i="32"/>
  <c r="Y139" i="32" s="1"/>
  <c r="L139" i="32"/>
  <c r="AA138" i="32"/>
  <c r="M138" i="32"/>
  <c r="Z138" i="32" s="1"/>
  <c r="L138" i="32"/>
  <c r="AA137" i="32"/>
  <c r="M137" i="32"/>
  <c r="L137" i="32"/>
  <c r="AA136" i="32"/>
  <c r="M136" i="32"/>
  <c r="L136" i="32"/>
  <c r="AA135" i="32"/>
  <c r="M135" i="32"/>
  <c r="Y135" i="32" s="1"/>
  <c r="L135" i="32"/>
  <c r="AA134" i="32"/>
  <c r="M134" i="32"/>
  <c r="Z134" i="32" s="1"/>
  <c r="L134" i="32"/>
  <c r="AA133" i="32"/>
  <c r="M133" i="32"/>
  <c r="L133" i="32"/>
  <c r="AA132" i="32"/>
  <c r="M132" i="32"/>
  <c r="L132" i="32"/>
  <c r="AA131" i="32"/>
  <c r="M131" i="32"/>
  <c r="Y131" i="32" s="1"/>
  <c r="L131" i="32"/>
  <c r="AA130" i="32"/>
  <c r="M130" i="32"/>
  <c r="Z130" i="32" s="1"/>
  <c r="L130" i="32"/>
  <c r="AA129" i="32"/>
  <c r="M129" i="32"/>
  <c r="L129" i="32"/>
  <c r="AA128" i="32"/>
  <c r="M128" i="32"/>
  <c r="L128" i="32"/>
  <c r="AA127" i="32"/>
  <c r="M127" i="32"/>
  <c r="Y127" i="32" s="1"/>
  <c r="L127" i="32"/>
  <c r="AA126" i="32"/>
  <c r="M126" i="32"/>
  <c r="Z126" i="32" s="1"/>
  <c r="L126" i="32"/>
  <c r="AA125" i="32"/>
  <c r="M125" i="32"/>
  <c r="Z125" i="32" s="1"/>
  <c r="L125" i="32"/>
  <c r="AA124" i="32"/>
  <c r="M124" i="32"/>
  <c r="Z124" i="32" s="1"/>
  <c r="L124" i="32"/>
  <c r="AA123" i="32"/>
  <c r="M123" i="32"/>
  <c r="Y123" i="32" s="1"/>
  <c r="L123" i="32"/>
  <c r="AA122" i="32"/>
  <c r="M122" i="32"/>
  <c r="Z122" i="32" s="1"/>
  <c r="L122" i="32"/>
  <c r="AA121" i="32"/>
  <c r="M121" i="32"/>
  <c r="L121" i="32"/>
  <c r="AA120" i="32"/>
  <c r="M120" i="32"/>
  <c r="L120" i="32"/>
  <c r="AA119" i="32"/>
  <c r="M119" i="32"/>
  <c r="Y119" i="32" s="1"/>
  <c r="L119" i="32"/>
  <c r="AA118" i="32"/>
  <c r="M118" i="32"/>
  <c r="Z118" i="32" s="1"/>
  <c r="L118" i="32"/>
  <c r="AA117" i="32"/>
  <c r="M117" i="32"/>
  <c r="L117" i="32"/>
  <c r="AA116" i="32"/>
  <c r="M116" i="32"/>
  <c r="L116" i="32"/>
  <c r="AA115" i="32"/>
  <c r="M115" i="32"/>
  <c r="Y115" i="32" s="1"/>
  <c r="L115" i="32"/>
  <c r="AA114" i="32"/>
  <c r="M114" i="32"/>
  <c r="Z114" i="32" s="1"/>
  <c r="L114" i="32"/>
  <c r="AA113" i="32"/>
  <c r="M113" i="32"/>
  <c r="L113" i="32"/>
  <c r="AA112" i="32"/>
  <c r="M112" i="32"/>
  <c r="L112" i="32"/>
  <c r="AA111" i="32"/>
  <c r="M111" i="32"/>
  <c r="Y111" i="32" s="1"/>
  <c r="L111" i="32"/>
  <c r="AA110" i="32"/>
  <c r="M110" i="32"/>
  <c r="Z110" i="32" s="1"/>
  <c r="L110" i="32"/>
  <c r="AA109" i="32"/>
  <c r="M109" i="32"/>
  <c r="Z109" i="32" s="1"/>
  <c r="L109" i="32"/>
  <c r="AA108" i="32"/>
  <c r="M108" i="32"/>
  <c r="Z108" i="32" s="1"/>
  <c r="L108" i="32"/>
  <c r="AA107" i="32"/>
  <c r="M107" i="32"/>
  <c r="Y107" i="32" s="1"/>
  <c r="L107" i="32"/>
  <c r="AA106" i="32"/>
  <c r="M106" i="32"/>
  <c r="Z106" i="32" s="1"/>
  <c r="L106" i="32"/>
  <c r="AA105" i="32"/>
  <c r="M105" i="32"/>
  <c r="L105" i="32"/>
  <c r="AA104" i="32"/>
  <c r="M104" i="32"/>
  <c r="L104" i="32"/>
  <c r="AA103" i="32"/>
  <c r="M103" i="32"/>
  <c r="Y103" i="32" s="1"/>
  <c r="L103" i="32"/>
  <c r="AA102" i="32"/>
  <c r="M102" i="32"/>
  <c r="Z102" i="32" s="1"/>
  <c r="L102" i="32"/>
  <c r="AA101" i="32"/>
  <c r="M101" i="32"/>
  <c r="L101" i="32"/>
  <c r="AA100" i="32"/>
  <c r="M100" i="32"/>
  <c r="Z100" i="32" s="1"/>
  <c r="L100" i="32"/>
  <c r="AA99" i="32"/>
  <c r="M99" i="32"/>
  <c r="Y99" i="32" s="1"/>
  <c r="L99" i="32"/>
  <c r="AA98" i="32"/>
  <c r="M98" i="32"/>
  <c r="Z98" i="32" s="1"/>
  <c r="L98" i="32"/>
  <c r="AA97" i="32"/>
  <c r="M97" i="32"/>
  <c r="L97" i="32"/>
  <c r="AA96" i="32"/>
  <c r="M96" i="32"/>
  <c r="L96" i="32"/>
  <c r="AA95" i="32"/>
  <c r="M95" i="32"/>
  <c r="Y95" i="32" s="1"/>
  <c r="L95" i="32"/>
  <c r="AA94" i="32"/>
  <c r="M94" i="32"/>
  <c r="Z94" i="32" s="1"/>
  <c r="L94" i="32"/>
  <c r="AA93" i="32"/>
  <c r="M93" i="32"/>
  <c r="Z93" i="32" s="1"/>
  <c r="L93" i="32"/>
  <c r="AA92" i="32"/>
  <c r="M92" i="32"/>
  <c r="Z92" i="32" s="1"/>
  <c r="L92" i="32"/>
  <c r="AA91" i="32"/>
  <c r="M91" i="32"/>
  <c r="Y91" i="32" s="1"/>
  <c r="L91" i="32"/>
  <c r="AA90" i="32"/>
  <c r="M90" i="32"/>
  <c r="Z90" i="32" s="1"/>
  <c r="L90" i="32"/>
  <c r="AA89" i="32"/>
  <c r="M89" i="32"/>
  <c r="L89" i="32"/>
  <c r="AA88" i="32"/>
  <c r="M88" i="32"/>
  <c r="L88" i="32"/>
  <c r="AA87" i="32"/>
  <c r="M87" i="32"/>
  <c r="Y87" i="32" s="1"/>
  <c r="L87" i="32"/>
  <c r="AA86" i="32"/>
  <c r="M86" i="32"/>
  <c r="Z86" i="32" s="1"/>
  <c r="L86" i="32"/>
  <c r="AA85" i="32"/>
  <c r="M85" i="32"/>
  <c r="Z85" i="32" s="1"/>
  <c r="L85" i="32"/>
  <c r="AA84" i="32"/>
  <c r="M84" i="32"/>
  <c r="Z84" i="32" s="1"/>
  <c r="L84" i="32"/>
  <c r="AA83" i="32"/>
  <c r="M83" i="32"/>
  <c r="Y83" i="32" s="1"/>
  <c r="L83" i="32"/>
  <c r="AA82" i="32"/>
  <c r="M82" i="32"/>
  <c r="Z82" i="32" s="1"/>
  <c r="L82" i="32"/>
  <c r="AA81" i="32"/>
  <c r="M81" i="32"/>
  <c r="L81" i="32"/>
  <c r="AA80" i="32"/>
  <c r="M80" i="32"/>
  <c r="L80" i="32"/>
  <c r="AA79" i="32"/>
  <c r="M79" i="32"/>
  <c r="Y79" i="32" s="1"/>
  <c r="L79" i="32"/>
  <c r="AA78" i="32"/>
  <c r="M78" i="32"/>
  <c r="Z78" i="32" s="1"/>
  <c r="L78" i="32"/>
  <c r="AA77" i="32"/>
  <c r="M77" i="32"/>
  <c r="Z77" i="32" s="1"/>
  <c r="L77" i="32"/>
  <c r="AA76" i="32"/>
  <c r="M76" i="32"/>
  <c r="Z76" i="32" s="1"/>
  <c r="L76" i="32"/>
  <c r="AA75" i="32"/>
  <c r="M75" i="32"/>
  <c r="Y75" i="32" s="1"/>
  <c r="L75" i="32"/>
  <c r="AA74" i="32"/>
  <c r="M74" i="32"/>
  <c r="Z74" i="32" s="1"/>
  <c r="L74" i="32"/>
  <c r="AA73" i="32"/>
  <c r="M73" i="32"/>
  <c r="L73" i="32"/>
  <c r="AA72" i="32"/>
  <c r="M72" i="32"/>
  <c r="L72" i="32"/>
  <c r="AA71" i="32"/>
  <c r="M71" i="32"/>
  <c r="Y71" i="32" s="1"/>
  <c r="L71" i="32"/>
  <c r="AA70" i="32"/>
  <c r="M70" i="32"/>
  <c r="Z70" i="32" s="1"/>
  <c r="L70" i="32"/>
  <c r="AA69" i="32"/>
  <c r="M69" i="32"/>
  <c r="Z69" i="32" s="1"/>
  <c r="L69" i="32"/>
  <c r="AA68" i="32"/>
  <c r="M68" i="32"/>
  <c r="Z68" i="32" s="1"/>
  <c r="L68" i="32"/>
  <c r="AA67" i="32"/>
  <c r="M67" i="32"/>
  <c r="Y67" i="32" s="1"/>
  <c r="L67" i="32"/>
  <c r="AA66" i="32"/>
  <c r="M66" i="32"/>
  <c r="Z66" i="32" s="1"/>
  <c r="L66" i="32"/>
  <c r="AA65" i="32"/>
  <c r="M65" i="32"/>
  <c r="L65" i="32"/>
  <c r="AA64" i="32"/>
  <c r="M64" i="32"/>
  <c r="L64" i="32"/>
  <c r="AA63" i="32"/>
  <c r="M63" i="32"/>
  <c r="Y63" i="32" s="1"/>
  <c r="L63" i="32"/>
  <c r="AA62" i="32"/>
  <c r="M62" i="32"/>
  <c r="Z62" i="32" s="1"/>
  <c r="L62" i="32"/>
  <c r="AA61" i="32"/>
  <c r="M61" i="32"/>
  <c r="Z61" i="32" s="1"/>
  <c r="L61" i="32"/>
  <c r="AA60" i="32"/>
  <c r="M60" i="32"/>
  <c r="Z60" i="32" s="1"/>
  <c r="L60" i="32"/>
  <c r="AA59" i="32"/>
  <c r="M59" i="32"/>
  <c r="Y59" i="32" s="1"/>
  <c r="L59" i="32"/>
  <c r="AA58" i="32"/>
  <c r="M58" i="32"/>
  <c r="Z58" i="32" s="1"/>
  <c r="L58" i="32"/>
  <c r="AA57" i="32"/>
  <c r="M57" i="32"/>
  <c r="L57" i="32"/>
  <c r="AA56" i="32"/>
  <c r="M56" i="32"/>
  <c r="L56" i="32"/>
  <c r="AA55" i="32"/>
  <c r="M55" i="32"/>
  <c r="Y55" i="32" s="1"/>
  <c r="L55" i="32"/>
  <c r="AA54" i="32"/>
  <c r="M54" i="32"/>
  <c r="Z54" i="32" s="1"/>
  <c r="L54" i="32"/>
  <c r="AA53" i="32"/>
  <c r="M53" i="32"/>
  <c r="Z53" i="32" s="1"/>
  <c r="L53" i="32"/>
  <c r="AA52" i="32"/>
  <c r="L52" i="32"/>
  <c r="AA51" i="32"/>
  <c r="L51" i="32"/>
  <c r="AA50" i="32"/>
  <c r="L50" i="32"/>
  <c r="AA49" i="32"/>
  <c r="L49" i="32"/>
  <c r="AA48" i="32"/>
  <c r="L48" i="32"/>
  <c r="AA47" i="32"/>
  <c r="L47" i="32"/>
  <c r="AA46" i="32"/>
  <c r="L46" i="32"/>
  <c r="AA45" i="32"/>
  <c r="L45" i="32"/>
  <c r="AA44" i="32"/>
  <c r="L44" i="32"/>
  <c r="AA43" i="32"/>
  <c r="L43" i="32"/>
  <c r="AA42" i="32"/>
  <c r="L42" i="32"/>
  <c r="AA41" i="32"/>
  <c r="L41" i="32"/>
  <c r="AA40" i="32"/>
  <c r="L40" i="32"/>
  <c r="AA39" i="32"/>
  <c r="L39" i="32"/>
  <c r="AA38" i="32"/>
  <c r="L38" i="32"/>
  <c r="AA37" i="32"/>
  <c r="L37" i="32"/>
  <c r="AA36" i="32"/>
  <c r="L36" i="32"/>
  <c r="AA35" i="32"/>
  <c r="L35" i="32"/>
  <c r="AA34" i="32"/>
  <c r="L34" i="32"/>
  <c r="AA33" i="32"/>
  <c r="L33" i="32"/>
  <c r="AA32" i="32"/>
  <c r="L32" i="32"/>
  <c r="AA31" i="32"/>
  <c r="L31" i="32"/>
  <c r="AA30" i="32"/>
  <c r="L30" i="32"/>
  <c r="AA29" i="32"/>
  <c r="L29" i="32"/>
  <c r="AA28" i="32"/>
  <c r="L28" i="32"/>
  <c r="AA27" i="32"/>
  <c r="L27" i="32"/>
  <c r="AA26" i="32"/>
  <c r="L26" i="32"/>
  <c r="AA25" i="32"/>
  <c r="L25" i="32"/>
  <c r="AA24" i="32"/>
  <c r="L24" i="32"/>
  <c r="AA23" i="32"/>
  <c r="L23" i="32"/>
  <c r="AA22" i="32"/>
  <c r="L22" i="32"/>
  <c r="AA21" i="32"/>
  <c r="L21" i="32"/>
  <c r="AA20" i="32"/>
  <c r="L20" i="32"/>
  <c r="AA19" i="32"/>
  <c r="L19" i="32"/>
  <c r="AA18" i="32"/>
  <c r="L18" i="32"/>
  <c r="AA17" i="32"/>
  <c r="L17" i="32"/>
  <c r="AA16" i="32"/>
  <c r="L16" i="32"/>
  <c r="AA15" i="32"/>
  <c r="L15" i="32"/>
  <c r="AA14" i="32"/>
  <c r="L14" i="32"/>
  <c r="AA13" i="32"/>
  <c r="Q13" i="32"/>
  <c r="L13" i="32"/>
  <c r="AA12" i="32"/>
  <c r="L12" i="32"/>
  <c r="AA11" i="32"/>
  <c r="L11" i="32"/>
  <c r="AA10" i="32"/>
  <c r="L10" i="32"/>
  <c r="AA9" i="32"/>
  <c r="L9" i="32"/>
  <c r="AA8" i="32"/>
  <c r="L8" i="32"/>
  <c r="AA7" i="32"/>
  <c r="L7" i="32"/>
  <c r="K7" i="32"/>
  <c r="J7" i="32"/>
  <c r="B7" i="32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AA6" i="32"/>
  <c r="L6" i="32"/>
  <c r="K6" i="32"/>
  <c r="J6" i="32"/>
  <c r="K45" i="31"/>
  <c r="K46" i="31"/>
  <c r="K47" i="31"/>
  <c r="K48" i="31"/>
  <c r="K41" i="31"/>
  <c r="K42" i="31"/>
  <c r="K43" i="31"/>
  <c r="J48" i="31"/>
  <c r="M48" i="31" s="1"/>
  <c r="J47" i="31"/>
  <c r="J46" i="31"/>
  <c r="M46" i="31" s="1"/>
  <c r="Z46" i="31" s="1"/>
  <c r="J45" i="31"/>
  <c r="J43" i="31"/>
  <c r="J42" i="31"/>
  <c r="J41" i="31"/>
  <c r="J32" i="31"/>
  <c r="K44" i="31"/>
  <c r="J44" i="31"/>
  <c r="J29" i="31"/>
  <c r="K29" i="31"/>
  <c r="J30" i="31"/>
  <c r="K30" i="31"/>
  <c r="J31" i="31"/>
  <c r="K31" i="31"/>
  <c r="K32" i="31"/>
  <c r="J33" i="31"/>
  <c r="K33" i="31"/>
  <c r="J34" i="31"/>
  <c r="K34" i="31"/>
  <c r="J35" i="31"/>
  <c r="K35" i="31"/>
  <c r="J36" i="31"/>
  <c r="K36" i="31"/>
  <c r="J37" i="31"/>
  <c r="K37" i="31"/>
  <c r="J38" i="31"/>
  <c r="K38" i="31"/>
  <c r="J39" i="31"/>
  <c r="K39" i="31"/>
  <c r="J40" i="31"/>
  <c r="K40" i="31"/>
  <c r="K28" i="31"/>
  <c r="J28" i="31"/>
  <c r="J25" i="31"/>
  <c r="K25" i="31"/>
  <c r="J26" i="31"/>
  <c r="K26" i="31"/>
  <c r="K24" i="31"/>
  <c r="J24" i="31"/>
  <c r="J20" i="31"/>
  <c r="K20" i="31"/>
  <c r="J21" i="31"/>
  <c r="K21" i="31"/>
  <c r="J22" i="31"/>
  <c r="K22" i="31"/>
  <c r="K19" i="31"/>
  <c r="J19" i="31"/>
  <c r="J12" i="31"/>
  <c r="K12" i="31"/>
  <c r="J13" i="31"/>
  <c r="K13" i="31"/>
  <c r="J14" i="31"/>
  <c r="K14" i="31"/>
  <c r="J15" i="31"/>
  <c r="K15" i="31"/>
  <c r="J16" i="31"/>
  <c r="K16" i="31"/>
  <c r="J17" i="31"/>
  <c r="K17" i="31"/>
  <c r="K11" i="31"/>
  <c r="J11" i="31"/>
  <c r="J8" i="31"/>
  <c r="K8" i="31"/>
  <c r="J9" i="31"/>
  <c r="K9" i="31"/>
  <c r="AA191" i="31"/>
  <c r="M191" i="31"/>
  <c r="Y191" i="31" s="1"/>
  <c r="L191" i="31"/>
  <c r="AA190" i="31"/>
  <c r="M190" i="31"/>
  <c r="Z190" i="31" s="1"/>
  <c r="L190" i="31"/>
  <c r="AA189" i="31"/>
  <c r="M189" i="31"/>
  <c r="Z189" i="31" s="1"/>
  <c r="L189" i="31"/>
  <c r="AA188" i="31"/>
  <c r="M188" i="31"/>
  <c r="Z188" i="31" s="1"/>
  <c r="L188" i="31"/>
  <c r="AA187" i="31"/>
  <c r="M187" i="31"/>
  <c r="L187" i="31"/>
  <c r="AA186" i="31"/>
  <c r="M186" i="31"/>
  <c r="L186" i="31"/>
  <c r="AA185" i="31"/>
  <c r="M185" i="31"/>
  <c r="Y185" i="31" s="1"/>
  <c r="L185" i="31"/>
  <c r="AA184" i="31"/>
  <c r="M184" i="31"/>
  <c r="Z184" i="31" s="1"/>
  <c r="L184" i="31"/>
  <c r="AA183" i="31"/>
  <c r="M183" i="31"/>
  <c r="Z183" i="31" s="1"/>
  <c r="L183" i="31"/>
  <c r="AA182" i="31"/>
  <c r="M182" i="31"/>
  <c r="Z182" i="31" s="1"/>
  <c r="L182" i="31"/>
  <c r="AA181" i="31"/>
  <c r="M181" i="31"/>
  <c r="Z181" i="31" s="1"/>
  <c r="L181" i="31"/>
  <c r="AA180" i="31"/>
  <c r="M180" i="31"/>
  <c r="Z180" i="31" s="1"/>
  <c r="L180" i="31"/>
  <c r="AA179" i="31"/>
  <c r="M179" i="31"/>
  <c r="L179" i="31"/>
  <c r="AA178" i="31"/>
  <c r="M178" i="31"/>
  <c r="L178" i="31"/>
  <c r="AA177" i="31"/>
  <c r="M177" i="31"/>
  <c r="Y177" i="31" s="1"/>
  <c r="L177" i="31"/>
  <c r="AA176" i="31"/>
  <c r="M176" i="31"/>
  <c r="Z176" i="31" s="1"/>
  <c r="L176" i="31"/>
  <c r="AA175" i="31"/>
  <c r="M175" i="31"/>
  <c r="Z175" i="31" s="1"/>
  <c r="L175" i="31"/>
  <c r="AA174" i="31"/>
  <c r="M174" i="31"/>
  <c r="Z174" i="31" s="1"/>
  <c r="L174" i="31"/>
  <c r="AA173" i="31"/>
  <c r="M173" i="31"/>
  <c r="Z173" i="31" s="1"/>
  <c r="L173" i="31"/>
  <c r="AA172" i="31"/>
  <c r="M172" i="31"/>
  <c r="Z172" i="31" s="1"/>
  <c r="L172" i="31"/>
  <c r="AA171" i="31"/>
  <c r="M171" i="31"/>
  <c r="L171" i="31"/>
  <c r="AA170" i="31"/>
  <c r="M170" i="31"/>
  <c r="L170" i="31"/>
  <c r="AA169" i="31"/>
  <c r="M169" i="31"/>
  <c r="Y169" i="31" s="1"/>
  <c r="L169" i="31"/>
  <c r="AA168" i="31"/>
  <c r="M168" i="31"/>
  <c r="Z168" i="31" s="1"/>
  <c r="L168" i="31"/>
  <c r="AA167" i="31"/>
  <c r="M167" i="31"/>
  <c r="Z167" i="31" s="1"/>
  <c r="L167" i="31"/>
  <c r="AA166" i="31"/>
  <c r="M166" i="31"/>
  <c r="Z166" i="31" s="1"/>
  <c r="L166" i="31"/>
  <c r="AA165" i="31"/>
  <c r="M165" i="31"/>
  <c r="Z165" i="31" s="1"/>
  <c r="L165" i="31"/>
  <c r="AA164" i="31"/>
  <c r="M164" i="31"/>
  <c r="Z164" i="31" s="1"/>
  <c r="L164" i="31"/>
  <c r="AA163" i="31"/>
  <c r="M163" i="31"/>
  <c r="Z163" i="31" s="1"/>
  <c r="L163" i="31"/>
  <c r="AA162" i="31"/>
  <c r="M162" i="31"/>
  <c r="Z162" i="31" s="1"/>
  <c r="L162" i="31"/>
  <c r="AA161" i="31"/>
  <c r="M161" i="31"/>
  <c r="Y161" i="31" s="1"/>
  <c r="L161" i="31"/>
  <c r="AA160" i="31"/>
  <c r="M160" i="31"/>
  <c r="Z160" i="31" s="1"/>
  <c r="L160" i="31"/>
  <c r="AA159" i="31"/>
  <c r="M159" i="31"/>
  <c r="L159" i="31"/>
  <c r="AA158" i="31"/>
  <c r="M158" i="31"/>
  <c r="L158" i="31"/>
  <c r="AA157" i="31"/>
  <c r="M157" i="31"/>
  <c r="Z157" i="31" s="1"/>
  <c r="L157" i="31"/>
  <c r="AA156" i="31"/>
  <c r="M156" i="31"/>
  <c r="Z156" i="31" s="1"/>
  <c r="L156" i="31"/>
  <c r="AA155" i="31"/>
  <c r="M155" i="31"/>
  <c r="Z155" i="31" s="1"/>
  <c r="L155" i="31"/>
  <c r="AA154" i="31"/>
  <c r="M154" i="31"/>
  <c r="Z154" i="31" s="1"/>
  <c r="L154" i="31"/>
  <c r="AA153" i="31"/>
  <c r="M153" i="31"/>
  <c r="Y153" i="31" s="1"/>
  <c r="L153" i="31"/>
  <c r="AA152" i="31"/>
  <c r="M152" i="31"/>
  <c r="Z152" i="31" s="1"/>
  <c r="L152" i="31"/>
  <c r="AA151" i="31"/>
  <c r="M151" i="31"/>
  <c r="L151" i="31"/>
  <c r="AA150" i="31"/>
  <c r="M150" i="31"/>
  <c r="L150" i="31"/>
  <c r="AA149" i="31"/>
  <c r="M149" i="31"/>
  <c r="Z149" i="31" s="1"/>
  <c r="L149" i="31"/>
  <c r="AA148" i="31"/>
  <c r="M148" i="31"/>
  <c r="Z148" i="31" s="1"/>
  <c r="L148" i="31"/>
  <c r="AA147" i="31"/>
  <c r="M147" i="31"/>
  <c r="Z147" i="31" s="1"/>
  <c r="L147" i="31"/>
  <c r="AA146" i="31"/>
  <c r="M146" i="31"/>
  <c r="Z146" i="31" s="1"/>
  <c r="L146" i="31"/>
  <c r="AA145" i="31"/>
  <c r="M145" i="31"/>
  <c r="Y145" i="31" s="1"/>
  <c r="L145" i="31"/>
  <c r="AA144" i="31"/>
  <c r="M144" i="31"/>
  <c r="Z144" i="31" s="1"/>
  <c r="L144" i="31"/>
  <c r="AA143" i="31"/>
  <c r="M143" i="31"/>
  <c r="L143" i="31"/>
  <c r="AA142" i="31"/>
  <c r="M142" i="31"/>
  <c r="L142" i="31"/>
  <c r="AA141" i="31"/>
  <c r="M141" i="31"/>
  <c r="Z141" i="31" s="1"/>
  <c r="L141" i="31"/>
  <c r="AA140" i="31"/>
  <c r="M140" i="31"/>
  <c r="Z140" i="31" s="1"/>
  <c r="L140" i="31"/>
  <c r="AA139" i="31"/>
  <c r="M139" i="31"/>
  <c r="Z139" i="31" s="1"/>
  <c r="L139" i="31"/>
  <c r="AA138" i="31"/>
  <c r="M138" i="31"/>
  <c r="Z138" i="31" s="1"/>
  <c r="L138" i="31"/>
  <c r="AA137" i="31"/>
  <c r="M137" i="31"/>
  <c r="Y137" i="31" s="1"/>
  <c r="L137" i="31"/>
  <c r="AA136" i="31"/>
  <c r="M136" i="31"/>
  <c r="Z136" i="31" s="1"/>
  <c r="L136" i="31"/>
  <c r="AA135" i="31"/>
  <c r="M135" i="31"/>
  <c r="Z135" i="31" s="1"/>
  <c r="L135" i="31"/>
  <c r="AA134" i="31"/>
  <c r="M134" i="31"/>
  <c r="Z134" i="31" s="1"/>
  <c r="L134" i="31"/>
  <c r="AA133" i="31"/>
  <c r="M133" i="31"/>
  <c r="Z133" i="31" s="1"/>
  <c r="L133" i="31"/>
  <c r="AA132" i="31"/>
  <c r="M132" i="31"/>
  <c r="Z132" i="31" s="1"/>
  <c r="L132" i="31"/>
  <c r="AA131" i="31"/>
  <c r="M131" i="31"/>
  <c r="Z131" i="31" s="1"/>
  <c r="L131" i="31"/>
  <c r="AA130" i="31"/>
  <c r="M130" i="31"/>
  <c r="Z130" i="31" s="1"/>
  <c r="L130" i="31"/>
  <c r="AA129" i="31"/>
  <c r="M129" i="31"/>
  <c r="Y129" i="31" s="1"/>
  <c r="L129" i="31"/>
  <c r="AA128" i="31"/>
  <c r="M128" i="31"/>
  <c r="Z128" i="31" s="1"/>
  <c r="L128" i="31"/>
  <c r="AA127" i="31"/>
  <c r="M127" i="31"/>
  <c r="L127" i="31"/>
  <c r="AA126" i="31"/>
  <c r="M126" i="31"/>
  <c r="Z126" i="31" s="1"/>
  <c r="L126" i="31"/>
  <c r="AA125" i="31"/>
  <c r="M125" i="31"/>
  <c r="Z125" i="31" s="1"/>
  <c r="L125" i="31"/>
  <c r="AA124" i="31"/>
  <c r="M124" i="31"/>
  <c r="Z124" i="31" s="1"/>
  <c r="L124" i="31"/>
  <c r="AA123" i="31"/>
  <c r="M123" i="31"/>
  <c r="Z123" i="31" s="1"/>
  <c r="L123" i="31"/>
  <c r="AA122" i="31"/>
  <c r="M122" i="31"/>
  <c r="Z122" i="31" s="1"/>
  <c r="L122" i="31"/>
  <c r="AA121" i="31"/>
  <c r="M121" i="31"/>
  <c r="Y121" i="31" s="1"/>
  <c r="L121" i="31"/>
  <c r="AA120" i="31"/>
  <c r="M120" i="31"/>
  <c r="Z120" i="31" s="1"/>
  <c r="L120" i="31"/>
  <c r="AA119" i="31"/>
  <c r="M119" i="31"/>
  <c r="Y119" i="31" s="1"/>
  <c r="L119" i="31"/>
  <c r="AA118" i="31"/>
  <c r="M118" i="31"/>
  <c r="Z118" i="31" s="1"/>
  <c r="L118" i="31"/>
  <c r="AA117" i="31"/>
  <c r="M117" i="31"/>
  <c r="Z117" i="31" s="1"/>
  <c r="L117" i="31"/>
  <c r="AA116" i="31"/>
  <c r="M116" i="31"/>
  <c r="Z116" i="31" s="1"/>
  <c r="L116" i="31"/>
  <c r="AA115" i="31"/>
  <c r="M115" i="31"/>
  <c r="Z115" i="31" s="1"/>
  <c r="L115" i="31"/>
  <c r="AA114" i="31"/>
  <c r="M114" i="31"/>
  <c r="Z114" i="31" s="1"/>
  <c r="L114" i="31"/>
  <c r="AA113" i="31"/>
  <c r="M113" i="31"/>
  <c r="Y113" i="31" s="1"/>
  <c r="L113" i="31"/>
  <c r="AA112" i="31"/>
  <c r="M112" i="31"/>
  <c r="Z112" i="31" s="1"/>
  <c r="L112" i="31"/>
  <c r="AA111" i="31"/>
  <c r="M111" i="31"/>
  <c r="Y111" i="31" s="1"/>
  <c r="L111" i="31"/>
  <c r="AA110" i="31"/>
  <c r="M110" i="31"/>
  <c r="Z110" i="31" s="1"/>
  <c r="L110" i="31"/>
  <c r="AA109" i="31"/>
  <c r="M109" i="31"/>
  <c r="Z109" i="31" s="1"/>
  <c r="L109" i="31"/>
  <c r="AA108" i="31"/>
  <c r="M108" i="31"/>
  <c r="Z108" i="31" s="1"/>
  <c r="L108" i="31"/>
  <c r="AA107" i="31"/>
  <c r="M107" i="31"/>
  <c r="Z107" i="31" s="1"/>
  <c r="L107" i="31"/>
  <c r="AA106" i="31"/>
  <c r="M106" i="31"/>
  <c r="Z106" i="31" s="1"/>
  <c r="L106" i="31"/>
  <c r="AA105" i="31"/>
  <c r="M105" i="31"/>
  <c r="Y105" i="31" s="1"/>
  <c r="L105" i="31"/>
  <c r="AA104" i="31"/>
  <c r="M104" i="31"/>
  <c r="Z104" i="31" s="1"/>
  <c r="L104" i="31"/>
  <c r="AA103" i="31"/>
  <c r="M103" i="31"/>
  <c r="Y103" i="31" s="1"/>
  <c r="L103" i="31"/>
  <c r="AA102" i="31"/>
  <c r="M102" i="31"/>
  <c r="Z102" i="31" s="1"/>
  <c r="L102" i="31"/>
  <c r="AA101" i="31"/>
  <c r="M101" i="31"/>
  <c r="Z101" i="31" s="1"/>
  <c r="L101" i="31"/>
  <c r="AA100" i="31"/>
  <c r="M100" i="31"/>
  <c r="Z100" i="31" s="1"/>
  <c r="L100" i="31"/>
  <c r="AA99" i="31"/>
  <c r="M99" i="31"/>
  <c r="Z99" i="31" s="1"/>
  <c r="L99" i="31"/>
  <c r="AA98" i="31"/>
  <c r="M98" i="31"/>
  <c r="Z98" i="31" s="1"/>
  <c r="L98" i="31"/>
  <c r="AA97" i="31"/>
  <c r="M97" i="31"/>
  <c r="Y97" i="31" s="1"/>
  <c r="L97" i="31"/>
  <c r="AA96" i="31"/>
  <c r="M96" i="31"/>
  <c r="Z96" i="31" s="1"/>
  <c r="L96" i="31"/>
  <c r="AA95" i="31"/>
  <c r="M95" i="31"/>
  <c r="Y95" i="31" s="1"/>
  <c r="L95" i="31"/>
  <c r="AA94" i="31"/>
  <c r="M94" i="31"/>
  <c r="Z94" i="31" s="1"/>
  <c r="L94" i="31"/>
  <c r="AA93" i="31"/>
  <c r="M93" i="31"/>
  <c r="Z93" i="31" s="1"/>
  <c r="L93" i="31"/>
  <c r="AA92" i="31"/>
  <c r="M92" i="31"/>
  <c r="Z92" i="31" s="1"/>
  <c r="L92" i="31"/>
  <c r="AA91" i="31"/>
  <c r="M91" i="31"/>
  <c r="Z91" i="31" s="1"/>
  <c r="L91" i="31"/>
  <c r="AA90" i="31"/>
  <c r="M90" i="31"/>
  <c r="Z90" i="31" s="1"/>
  <c r="L90" i="31"/>
  <c r="AA89" i="31"/>
  <c r="M89" i="31"/>
  <c r="Y89" i="31" s="1"/>
  <c r="L89" i="31"/>
  <c r="AA88" i="31"/>
  <c r="M88" i="31"/>
  <c r="Z88" i="31" s="1"/>
  <c r="L88" i="31"/>
  <c r="AA87" i="31"/>
  <c r="M87" i="31"/>
  <c r="Y87" i="31" s="1"/>
  <c r="L87" i="31"/>
  <c r="AA86" i="31"/>
  <c r="M86" i="31"/>
  <c r="Z86" i="31" s="1"/>
  <c r="L86" i="31"/>
  <c r="AA85" i="31"/>
  <c r="M85" i="31"/>
  <c r="Z85" i="31" s="1"/>
  <c r="L85" i="31"/>
  <c r="AA84" i="31"/>
  <c r="M84" i="31"/>
  <c r="Z84" i="31" s="1"/>
  <c r="L84" i="31"/>
  <c r="AA83" i="31"/>
  <c r="M83" i="31"/>
  <c r="Z83" i="31" s="1"/>
  <c r="L83" i="31"/>
  <c r="AA82" i="31"/>
  <c r="M82" i="31"/>
  <c r="Z82" i="31" s="1"/>
  <c r="L82" i="31"/>
  <c r="AA81" i="31"/>
  <c r="M81" i="31"/>
  <c r="Y81" i="31" s="1"/>
  <c r="L81" i="31"/>
  <c r="AA80" i="31"/>
  <c r="M80" i="31"/>
  <c r="Z80" i="31" s="1"/>
  <c r="L80" i="31"/>
  <c r="AA79" i="31"/>
  <c r="M79" i="31"/>
  <c r="Y79" i="31" s="1"/>
  <c r="L79" i="31"/>
  <c r="AA78" i="31"/>
  <c r="M78" i="31"/>
  <c r="Z78" i="31" s="1"/>
  <c r="L78" i="31"/>
  <c r="AA77" i="31"/>
  <c r="M77" i="31"/>
  <c r="Z77" i="31" s="1"/>
  <c r="L77" i="31"/>
  <c r="AA76" i="31"/>
  <c r="M76" i="31"/>
  <c r="Z76" i="31" s="1"/>
  <c r="L76" i="31"/>
  <c r="AA75" i="31"/>
  <c r="M75" i="31"/>
  <c r="Z75" i="31" s="1"/>
  <c r="L75" i="31"/>
  <c r="AA74" i="31"/>
  <c r="M74" i="31"/>
  <c r="Z74" i="31" s="1"/>
  <c r="L74" i="31"/>
  <c r="AA73" i="31"/>
  <c r="M73" i="31"/>
  <c r="Y73" i="31" s="1"/>
  <c r="L73" i="31"/>
  <c r="AA72" i="31"/>
  <c r="M72" i="31"/>
  <c r="Z72" i="31" s="1"/>
  <c r="L72" i="31"/>
  <c r="AA71" i="31"/>
  <c r="M71" i="31"/>
  <c r="Y71" i="31" s="1"/>
  <c r="L71" i="31"/>
  <c r="AA70" i="31"/>
  <c r="M70" i="31"/>
  <c r="Z70" i="31" s="1"/>
  <c r="L70" i="31"/>
  <c r="AA69" i="31"/>
  <c r="M69" i="31"/>
  <c r="Z69" i="31" s="1"/>
  <c r="L69" i="31"/>
  <c r="AA68" i="31"/>
  <c r="M68" i="31"/>
  <c r="Z68" i="31" s="1"/>
  <c r="L68" i="31"/>
  <c r="AA67" i="31"/>
  <c r="M67" i="31"/>
  <c r="Z67" i="31" s="1"/>
  <c r="L67" i="31"/>
  <c r="AA66" i="31"/>
  <c r="M66" i="31"/>
  <c r="Z66" i="31" s="1"/>
  <c r="L66" i="31"/>
  <c r="AA65" i="31"/>
  <c r="M65" i="31"/>
  <c r="Y65" i="31" s="1"/>
  <c r="L65" i="31"/>
  <c r="AA64" i="31"/>
  <c r="M64" i="31"/>
  <c r="Z64" i="31" s="1"/>
  <c r="L64" i="31"/>
  <c r="AA63" i="31"/>
  <c r="M63" i="31"/>
  <c r="Y63" i="31" s="1"/>
  <c r="L63" i="31"/>
  <c r="AA62" i="31"/>
  <c r="M62" i="31"/>
  <c r="Z62" i="31" s="1"/>
  <c r="L62" i="31"/>
  <c r="AA61" i="31"/>
  <c r="M61" i="31"/>
  <c r="Z61" i="31" s="1"/>
  <c r="L61" i="31"/>
  <c r="AA60" i="31"/>
  <c r="M60" i="31"/>
  <c r="Z60" i="31" s="1"/>
  <c r="L60" i="31"/>
  <c r="AA59" i="31"/>
  <c r="M59" i="31"/>
  <c r="Z59" i="31" s="1"/>
  <c r="L59" i="31"/>
  <c r="AA58" i="31"/>
  <c r="M58" i="31"/>
  <c r="Z58" i="31" s="1"/>
  <c r="L58" i="31"/>
  <c r="AA57" i="31"/>
  <c r="M57" i="31"/>
  <c r="Y57" i="31" s="1"/>
  <c r="L57" i="31"/>
  <c r="AA56" i="31"/>
  <c r="M56" i="31"/>
  <c r="Z56" i="31" s="1"/>
  <c r="L56" i="31"/>
  <c r="AA55" i="31"/>
  <c r="M55" i="31"/>
  <c r="Y55" i="31" s="1"/>
  <c r="L55" i="31"/>
  <c r="AA54" i="31"/>
  <c r="M54" i="31"/>
  <c r="Z54" i="31" s="1"/>
  <c r="L54" i="31"/>
  <c r="AA53" i="31"/>
  <c r="M53" i="31"/>
  <c r="Z53" i="31" s="1"/>
  <c r="L53" i="31"/>
  <c r="AA52" i="31"/>
  <c r="M52" i="31"/>
  <c r="Z52" i="31" s="1"/>
  <c r="L52" i="31"/>
  <c r="AA51" i="31"/>
  <c r="M51" i="31"/>
  <c r="Z51" i="31" s="1"/>
  <c r="L51" i="31"/>
  <c r="AA50" i="31"/>
  <c r="L50" i="31"/>
  <c r="AA49" i="31"/>
  <c r="L49" i="31"/>
  <c r="AA48" i="31"/>
  <c r="L48" i="31"/>
  <c r="AA47" i="31"/>
  <c r="L47" i="31"/>
  <c r="AA46" i="31"/>
  <c r="L46" i="31"/>
  <c r="AA45" i="31"/>
  <c r="L45" i="31"/>
  <c r="AA44" i="31"/>
  <c r="L44" i="31"/>
  <c r="AA43" i="31"/>
  <c r="L43" i="31"/>
  <c r="AA42" i="31"/>
  <c r="L42" i="31"/>
  <c r="AA41" i="31"/>
  <c r="L41" i="31"/>
  <c r="AA40" i="31"/>
  <c r="L40" i="31"/>
  <c r="AA39" i="31"/>
  <c r="L39" i="31"/>
  <c r="AA38" i="31"/>
  <c r="L38" i="31"/>
  <c r="AA37" i="31"/>
  <c r="L37" i="31"/>
  <c r="AA36" i="31"/>
  <c r="L36" i="31"/>
  <c r="AA35" i="31"/>
  <c r="L35" i="31"/>
  <c r="AA34" i="31"/>
  <c r="L34" i="31"/>
  <c r="AA33" i="31"/>
  <c r="L33" i="31"/>
  <c r="AA32" i="31"/>
  <c r="L32" i="31"/>
  <c r="AA31" i="31"/>
  <c r="L31" i="31"/>
  <c r="AA30" i="31"/>
  <c r="L30" i="31"/>
  <c r="AA29" i="31"/>
  <c r="L29" i="31"/>
  <c r="AA28" i="31"/>
  <c r="L28" i="31"/>
  <c r="AA27" i="31"/>
  <c r="M27" i="31"/>
  <c r="Y27" i="31" s="1"/>
  <c r="L27" i="31"/>
  <c r="AA26" i="31"/>
  <c r="L26" i="31"/>
  <c r="AA25" i="31"/>
  <c r="L25" i="31"/>
  <c r="AA24" i="31"/>
  <c r="L24" i="31"/>
  <c r="AA23" i="31"/>
  <c r="L23" i="31"/>
  <c r="AA22" i="31"/>
  <c r="L22" i="31"/>
  <c r="AA21" i="31"/>
  <c r="L21" i="31"/>
  <c r="AA20" i="31"/>
  <c r="L20" i="31"/>
  <c r="AA19" i="31"/>
  <c r="L19" i="31"/>
  <c r="AA18" i="31"/>
  <c r="L18" i="31"/>
  <c r="AA17" i="31"/>
  <c r="L17" i="31"/>
  <c r="AA16" i="31"/>
  <c r="L16" i="31"/>
  <c r="AA15" i="31"/>
  <c r="L15" i="31"/>
  <c r="AA14" i="31"/>
  <c r="L14" i="31"/>
  <c r="AA13" i="31"/>
  <c r="Q13" i="31"/>
  <c r="L13" i="31"/>
  <c r="AA12" i="31"/>
  <c r="L12" i="31"/>
  <c r="AA11" i="31"/>
  <c r="L11" i="31"/>
  <c r="AA10" i="31"/>
  <c r="L10" i="31"/>
  <c r="AA9" i="31"/>
  <c r="L9" i="31"/>
  <c r="AA8" i="31"/>
  <c r="L8" i="31"/>
  <c r="AA7" i="31"/>
  <c r="L7" i="31"/>
  <c r="K7" i="31"/>
  <c r="J7" i="31"/>
  <c r="B7" i="31"/>
  <c r="B8" i="31" s="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AA6" i="31"/>
  <c r="L6" i="31"/>
  <c r="K6" i="31"/>
  <c r="J6" i="31"/>
  <c r="J44" i="30"/>
  <c r="J43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19" i="30"/>
  <c r="J17" i="30"/>
  <c r="J8" i="30"/>
  <c r="J9" i="30"/>
  <c r="J10" i="30"/>
  <c r="J11" i="30"/>
  <c r="J12" i="30"/>
  <c r="J13" i="30"/>
  <c r="J14" i="30"/>
  <c r="J15" i="30"/>
  <c r="J7" i="30"/>
  <c r="J6" i="30"/>
  <c r="J45" i="29"/>
  <c r="K44" i="29"/>
  <c r="M44" i="29" s="1"/>
  <c r="Y44" i="29" s="1"/>
  <c r="K45" i="29"/>
  <c r="J46" i="29"/>
  <c r="K46" i="29"/>
  <c r="K44" i="30"/>
  <c r="K6" i="30"/>
  <c r="AA191" i="30"/>
  <c r="M191" i="30"/>
  <c r="Y191" i="30" s="1"/>
  <c r="L191" i="30"/>
  <c r="AA190" i="30"/>
  <c r="M190" i="30"/>
  <c r="Z190" i="30" s="1"/>
  <c r="L190" i="30"/>
  <c r="AA189" i="30"/>
  <c r="M189" i="30"/>
  <c r="Y189" i="30" s="1"/>
  <c r="L189" i="30"/>
  <c r="AA188" i="30"/>
  <c r="M188" i="30"/>
  <c r="Z188" i="30" s="1"/>
  <c r="L188" i="30"/>
  <c r="AA187" i="30"/>
  <c r="M187" i="30"/>
  <c r="Y187" i="30" s="1"/>
  <c r="L187" i="30"/>
  <c r="AA186" i="30"/>
  <c r="M186" i="30"/>
  <c r="Z186" i="30" s="1"/>
  <c r="L186" i="30"/>
  <c r="AA185" i="30"/>
  <c r="M185" i="30"/>
  <c r="Z185" i="30" s="1"/>
  <c r="L185" i="30"/>
  <c r="AA184" i="30"/>
  <c r="M184" i="30"/>
  <c r="Z184" i="30" s="1"/>
  <c r="L184" i="30"/>
  <c r="AA183" i="30"/>
  <c r="M183" i="30"/>
  <c r="Y183" i="30" s="1"/>
  <c r="L183" i="30"/>
  <c r="AA182" i="30"/>
  <c r="M182" i="30"/>
  <c r="Z182" i="30" s="1"/>
  <c r="L182" i="30"/>
  <c r="AA181" i="30"/>
  <c r="M181" i="30"/>
  <c r="Y181" i="30" s="1"/>
  <c r="L181" i="30"/>
  <c r="AA180" i="30"/>
  <c r="M180" i="30"/>
  <c r="Z180" i="30" s="1"/>
  <c r="L180" i="30"/>
  <c r="AA179" i="30"/>
  <c r="M179" i="30"/>
  <c r="Y179" i="30" s="1"/>
  <c r="L179" i="30"/>
  <c r="AA178" i="30"/>
  <c r="M178" i="30"/>
  <c r="Z178" i="30" s="1"/>
  <c r="L178" i="30"/>
  <c r="AA177" i="30"/>
  <c r="M177" i="30"/>
  <c r="Z177" i="30" s="1"/>
  <c r="L177" i="30"/>
  <c r="AA176" i="30"/>
  <c r="M176" i="30"/>
  <c r="Z176" i="30" s="1"/>
  <c r="L176" i="30"/>
  <c r="AA175" i="30"/>
  <c r="M175" i="30"/>
  <c r="Y175" i="30" s="1"/>
  <c r="L175" i="30"/>
  <c r="AA174" i="30"/>
  <c r="M174" i="30"/>
  <c r="Z174" i="30" s="1"/>
  <c r="L174" i="30"/>
  <c r="AA173" i="30"/>
  <c r="M173" i="30"/>
  <c r="Y173" i="30" s="1"/>
  <c r="L173" i="30"/>
  <c r="AA172" i="30"/>
  <c r="M172" i="30"/>
  <c r="Z172" i="30" s="1"/>
  <c r="L172" i="30"/>
  <c r="AA171" i="30"/>
  <c r="M171" i="30"/>
  <c r="Y171" i="30" s="1"/>
  <c r="L171" i="30"/>
  <c r="AA170" i="30"/>
  <c r="M170" i="30"/>
  <c r="Z170" i="30" s="1"/>
  <c r="L170" i="30"/>
  <c r="AA169" i="30"/>
  <c r="M169" i="30"/>
  <c r="Z169" i="30" s="1"/>
  <c r="L169" i="30"/>
  <c r="AA168" i="30"/>
  <c r="M168" i="30"/>
  <c r="Z168" i="30" s="1"/>
  <c r="L168" i="30"/>
  <c r="AA167" i="30"/>
  <c r="M167" i="30"/>
  <c r="Y167" i="30" s="1"/>
  <c r="L167" i="30"/>
  <c r="AA166" i="30"/>
  <c r="M166" i="30"/>
  <c r="Z166" i="30" s="1"/>
  <c r="L166" i="30"/>
  <c r="AA165" i="30"/>
  <c r="M165" i="30"/>
  <c r="Y165" i="30" s="1"/>
  <c r="L165" i="30"/>
  <c r="AA164" i="30"/>
  <c r="M164" i="30"/>
  <c r="Z164" i="30" s="1"/>
  <c r="L164" i="30"/>
  <c r="AA163" i="30"/>
  <c r="M163" i="30"/>
  <c r="Y163" i="30" s="1"/>
  <c r="L163" i="30"/>
  <c r="AA162" i="30"/>
  <c r="M162" i="30"/>
  <c r="Z162" i="30" s="1"/>
  <c r="L162" i="30"/>
  <c r="AA161" i="30"/>
  <c r="M161" i="30"/>
  <c r="Z161" i="30" s="1"/>
  <c r="L161" i="30"/>
  <c r="AA160" i="30"/>
  <c r="M160" i="30"/>
  <c r="Z160" i="30" s="1"/>
  <c r="L160" i="30"/>
  <c r="AA159" i="30"/>
  <c r="M159" i="30"/>
  <c r="Y159" i="30" s="1"/>
  <c r="L159" i="30"/>
  <c r="AA158" i="30"/>
  <c r="M158" i="30"/>
  <c r="Z158" i="30" s="1"/>
  <c r="L158" i="30"/>
  <c r="AA157" i="30"/>
  <c r="M157" i="30"/>
  <c r="Y157" i="30" s="1"/>
  <c r="L157" i="30"/>
  <c r="AA156" i="30"/>
  <c r="M156" i="30"/>
  <c r="Z156" i="30" s="1"/>
  <c r="L156" i="30"/>
  <c r="AA155" i="30"/>
  <c r="M155" i="30"/>
  <c r="Y155" i="30" s="1"/>
  <c r="L155" i="30"/>
  <c r="AA154" i="30"/>
  <c r="M154" i="30"/>
  <c r="Z154" i="30" s="1"/>
  <c r="L154" i="30"/>
  <c r="AA153" i="30"/>
  <c r="M153" i="30"/>
  <c r="Z153" i="30" s="1"/>
  <c r="L153" i="30"/>
  <c r="AA152" i="30"/>
  <c r="M152" i="30"/>
  <c r="Z152" i="30" s="1"/>
  <c r="L152" i="30"/>
  <c r="AA151" i="30"/>
  <c r="M151" i="30"/>
  <c r="Y151" i="30" s="1"/>
  <c r="L151" i="30"/>
  <c r="AA150" i="30"/>
  <c r="M150" i="30"/>
  <c r="Z150" i="30" s="1"/>
  <c r="L150" i="30"/>
  <c r="AA149" i="30"/>
  <c r="M149" i="30"/>
  <c r="Y149" i="30" s="1"/>
  <c r="L149" i="30"/>
  <c r="AA148" i="30"/>
  <c r="M148" i="30"/>
  <c r="Z148" i="30" s="1"/>
  <c r="L148" i="30"/>
  <c r="AA147" i="30"/>
  <c r="M147" i="30"/>
  <c r="Y147" i="30" s="1"/>
  <c r="L147" i="30"/>
  <c r="AA146" i="30"/>
  <c r="M146" i="30"/>
  <c r="Z146" i="30" s="1"/>
  <c r="L146" i="30"/>
  <c r="AA145" i="30"/>
  <c r="M145" i="30"/>
  <c r="Z145" i="30" s="1"/>
  <c r="L145" i="30"/>
  <c r="AA144" i="30"/>
  <c r="M144" i="30"/>
  <c r="Z144" i="30" s="1"/>
  <c r="L144" i="30"/>
  <c r="AA143" i="30"/>
  <c r="M143" i="30"/>
  <c r="Y143" i="30" s="1"/>
  <c r="L143" i="30"/>
  <c r="AA142" i="30"/>
  <c r="M142" i="30"/>
  <c r="Z142" i="30" s="1"/>
  <c r="L142" i="30"/>
  <c r="AA141" i="30"/>
  <c r="M141" i="30"/>
  <c r="Y141" i="30" s="1"/>
  <c r="L141" i="30"/>
  <c r="AA140" i="30"/>
  <c r="M140" i="30"/>
  <c r="Z140" i="30" s="1"/>
  <c r="L140" i="30"/>
  <c r="AA139" i="30"/>
  <c r="M139" i="30"/>
  <c r="Y139" i="30" s="1"/>
  <c r="L139" i="30"/>
  <c r="AA138" i="30"/>
  <c r="M138" i="30"/>
  <c r="Z138" i="30" s="1"/>
  <c r="L138" i="30"/>
  <c r="AA137" i="30"/>
  <c r="M137" i="30"/>
  <c r="L137" i="30"/>
  <c r="AA136" i="30"/>
  <c r="M136" i="30"/>
  <c r="Z136" i="30" s="1"/>
  <c r="L136" i="30"/>
  <c r="AA135" i="30"/>
  <c r="M135" i="30"/>
  <c r="Y135" i="30" s="1"/>
  <c r="L135" i="30"/>
  <c r="AA134" i="30"/>
  <c r="M134" i="30"/>
  <c r="Z134" i="30" s="1"/>
  <c r="L134" i="30"/>
  <c r="AA133" i="30"/>
  <c r="M133" i="30"/>
  <c r="Y133" i="30" s="1"/>
  <c r="L133" i="30"/>
  <c r="AA132" i="30"/>
  <c r="M132" i="30"/>
  <c r="Z132" i="30" s="1"/>
  <c r="L132" i="30"/>
  <c r="AA131" i="30"/>
  <c r="M131" i="30"/>
  <c r="Y131" i="30" s="1"/>
  <c r="L131" i="30"/>
  <c r="AA130" i="30"/>
  <c r="M130" i="30"/>
  <c r="Z130" i="30" s="1"/>
  <c r="L130" i="30"/>
  <c r="AA129" i="30"/>
  <c r="M129" i="30"/>
  <c r="Z129" i="30" s="1"/>
  <c r="L129" i="30"/>
  <c r="AA128" i="30"/>
  <c r="M128" i="30"/>
  <c r="Z128" i="30" s="1"/>
  <c r="L128" i="30"/>
  <c r="AA127" i="30"/>
  <c r="M127" i="30"/>
  <c r="Y127" i="30" s="1"/>
  <c r="L127" i="30"/>
  <c r="AA126" i="30"/>
  <c r="M126" i="30"/>
  <c r="Z126" i="30" s="1"/>
  <c r="L126" i="30"/>
  <c r="AA125" i="30"/>
  <c r="M125" i="30"/>
  <c r="Y125" i="30" s="1"/>
  <c r="L125" i="30"/>
  <c r="AA124" i="30"/>
  <c r="M124" i="30"/>
  <c r="Z124" i="30" s="1"/>
  <c r="L124" i="30"/>
  <c r="AA123" i="30"/>
  <c r="M123" i="30"/>
  <c r="Y123" i="30" s="1"/>
  <c r="L123" i="30"/>
  <c r="AA122" i="30"/>
  <c r="M122" i="30"/>
  <c r="Z122" i="30" s="1"/>
  <c r="L122" i="30"/>
  <c r="AA121" i="30"/>
  <c r="M121" i="30"/>
  <c r="L121" i="30"/>
  <c r="AA120" i="30"/>
  <c r="M120" i="30"/>
  <c r="L120" i="30"/>
  <c r="AA119" i="30"/>
  <c r="M119" i="30"/>
  <c r="Y119" i="30" s="1"/>
  <c r="L119" i="30"/>
  <c r="AA118" i="30"/>
  <c r="M118" i="30"/>
  <c r="Z118" i="30" s="1"/>
  <c r="L118" i="30"/>
  <c r="AA117" i="30"/>
  <c r="M117" i="30"/>
  <c r="Y117" i="30" s="1"/>
  <c r="L117" i="30"/>
  <c r="AA116" i="30"/>
  <c r="M116" i="30"/>
  <c r="Z116" i="30" s="1"/>
  <c r="L116" i="30"/>
  <c r="AA115" i="30"/>
  <c r="M115" i="30"/>
  <c r="Y115" i="30" s="1"/>
  <c r="L115" i="30"/>
  <c r="AA114" i="30"/>
  <c r="M114" i="30"/>
  <c r="Z114" i="30" s="1"/>
  <c r="L114" i="30"/>
  <c r="AA113" i="30"/>
  <c r="M113" i="30"/>
  <c r="Z113" i="30" s="1"/>
  <c r="L113" i="30"/>
  <c r="AA112" i="30"/>
  <c r="M112" i="30"/>
  <c r="Z112" i="30" s="1"/>
  <c r="L112" i="30"/>
  <c r="AA111" i="30"/>
  <c r="M111" i="30"/>
  <c r="Y111" i="30" s="1"/>
  <c r="L111" i="30"/>
  <c r="AA110" i="30"/>
  <c r="M110" i="30"/>
  <c r="Z110" i="30" s="1"/>
  <c r="L110" i="30"/>
  <c r="AA109" i="30"/>
  <c r="M109" i="30"/>
  <c r="Y109" i="30" s="1"/>
  <c r="L109" i="30"/>
  <c r="AA108" i="30"/>
  <c r="M108" i="30"/>
  <c r="Z108" i="30" s="1"/>
  <c r="L108" i="30"/>
  <c r="AA107" i="30"/>
  <c r="M107" i="30"/>
  <c r="Y107" i="30" s="1"/>
  <c r="L107" i="30"/>
  <c r="AA106" i="30"/>
  <c r="M106" i="30"/>
  <c r="Z106" i="30" s="1"/>
  <c r="L106" i="30"/>
  <c r="AA105" i="30"/>
  <c r="M105" i="30"/>
  <c r="L105" i="30"/>
  <c r="AA104" i="30"/>
  <c r="M104" i="30"/>
  <c r="L104" i="30"/>
  <c r="AA103" i="30"/>
  <c r="M103" i="30"/>
  <c r="Y103" i="30" s="1"/>
  <c r="L103" i="30"/>
  <c r="AA102" i="30"/>
  <c r="M102" i="30"/>
  <c r="Z102" i="30" s="1"/>
  <c r="L102" i="30"/>
  <c r="AA101" i="30"/>
  <c r="M101" i="30"/>
  <c r="Y101" i="30" s="1"/>
  <c r="L101" i="30"/>
  <c r="AA100" i="30"/>
  <c r="M100" i="30"/>
  <c r="Z100" i="30" s="1"/>
  <c r="L100" i="30"/>
  <c r="AA99" i="30"/>
  <c r="M99" i="30"/>
  <c r="Y99" i="30" s="1"/>
  <c r="L99" i="30"/>
  <c r="AA98" i="30"/>
  <c r="M98" i="30"/>
  <c r="Z98" i="30" s="1"/>
  <c r="L98" i="30"/>
  <c r="AA97" i="30"/>
  <c r="M97" i="30"/>
  <c r="Z97" i="30" s="1"/>
  <c r="L97" i="30"/>
  <c r="AA96" i="30"/>
  <c r="M96" i="30"/>
  <c r="Z96" i="30" s="1"/>
  <c r="L96" i="30"/>
  <c r="AA95" i="30"/>
  <c r="M95" i="30"/>
  <c r="Y95" i="30" s="1"/>
  <c r="L95" i="30"/>
  <c r="AA94" i="30"/>
  <c r="M94" i="30"/>
  <c r="Z94" i="30" s="1"/>
  <c r="L94" i="30"/>
  <c r="AA93" i="30"/>
  <c r="M93" i="30"/>
  <c r="Y93" i="30" s="1"/>
  <c r="L93" i="30"/>
  <c r="AA92" i="30"/>
  <c r="M92" i="30"/>
  <c r="Z92" i="30" s="1"/>
  <c r="L92" i="30"/>
  <c r="AA91" i="30"/>
  <c r="M91" i="30"/>
  <c r="Y91" i="30" s="1"/>
  <c r="L91" i="30"/>
  <c r="AA90" i="30"/>
  <c r="M90" i="30"/>
  <c r="Z90" i="30" s="1"/>
  <c r="L90" i="30"/>
  <c r="AA89" i="30"/>
  <c r="M89" i="30"/>
  <c r="L89" i="30"/>
  <c r="AA88" i="30"/>
  <c r="M88" i="30"/>
  <c r="L88" i="30"/>
  <c r="AA87" i="30"/>
  <c r="M87" i="30"/>
  <c r="Y87" i="30" s="1"/>
  <c r="L87" i="30"/>
  <c r="AA86" i="30"/>
  <c r="M86" i="30"/>
  <c r="Z86" i="30" s="1"/>
  <c r="L86" i="30"/>
  <c r="AA85" i="30"/>
  <c r="M85" i="30"/>
  <c r="Y85" i="30" s="1"/>
  <c r="L85" i="30"/>
  <c r="AA84" i="30"/>
  <c r="M84" i="30"/>
  <c r="Z84" i="30" s="1"/>
  <c r="L84" i="30"/>
  <c r="AA83" i="30"/>
  <c r="M83" i="30"/>
  <c r="Y83" i="30" s="1"/>
  <c r="L83" i="30"/>
  <c r="AA82" i="30"/>
  <c r="M82" i="30"/>
  <c r="Z82" i="30" s="1"/>
  <c r="L82" i="30"/>
  <c r="AA81" i="30"/>
  <c r="M81" i="30"/>
  <c r="L81" i="30"/>
  <c r="AA80" i="30"/>
  <c r="M80" i="30"/>
  <c r="L80" i="30"/>
  <c r="AA79" i="30"/>
  <c r="M79" i="30"/>
  <c r="Y79" i="30" s="1"/>
  <c r="L79" i="30"/>
  <c r="AA78" i="30"/>
  <c r="M78" i="30"/>
  <c r="Z78" i="30" s="1"/>
  <c r="L78" i="30"/>
  <c r="AA77" i="30"/>
  <c r="M77" i="30"/>
  <c r="Y77" i="30" s="1"/>
  <c r="L77" i="30"/>
  <c r="AA76" i="30"/>
  <c r="M76" i="30"/>
  <c r="Z76" i="30" s="1"/>
  <c r="L76" i="30"/>
  <c r="AA75" i="30"/>
  <c r="M75" i="30"/>
  <c r="Y75" i="30" s="1"/>
  <c r="L75" i="30"/>
  <c r="AA74" i="30"/>
  <c r="M74" i="30"/>
  <c r="Z74" i="30" s="1"/>
  <c r="L74" i="30"/>
  <c r="AA73" i="30"/>
  <c r="M73" i="30"/>
  <c r="L73" i="30"/>
  <c r="AA72" i="30"/>
  <c r="M72" i="30"/>
  <c r="L72" i="30"/>
  <c r="AA71" i="30"/>
  <c r="M71" i="30"/>
  <c r="Y71" i="30" s="1"/>
  <c r="L71" i="30"/>
  <c r="AA70" i="30"/>
  <c r="M70" i="30"/>
  <c r="Z70" i="30" s="1"/>
  <c r="L70" i="30"/>
  <c r="AA69" i="30"/>
  <c r="M69" i="30"/>
  <c r="Y69" i="30" s="1"/>
  <c r="L69" i="30"/>
  <c r="AA68" i="30"/>
  <c r="M68" i="30"/>
  <c r="Z68" i="30" s="1"/>
  <c r="L68" i="30"/>
  <c r="AA67" i="30"/>
  <c r="M67" i="30"/>
  <c r="Y67" i="30" s="1"/>
  <c r="L67" i="30"/>
  <c r="AA66" i="30"/>
  <c r="M66" i="30"/>
  <c r="Z66" i="30" s="1"/>
  <c r="L66" i="30"/>
  <c r="AA65" i="30"/>
  <c r="M65" i="30"/>
  <c r="Z65" i="30" s="1"/>
  <c r="L65" i="30"/>
  <c r="AA64" i="30"/>
  <c r="M64" i="30"/>
  <c r="Z64" i="30" s="1"/>
  <c r="L64" i="30"/>
  <c r="AA63" i="30"/>
  <c r="M63" i="30"/>
  <c r="Y63" i="30" s="1"/>
  <c r="L63" i="30"/>
  <c r="AA62" i="30"/>
  <c r="M62" i="30"/>
  <c r="Z62" i="30" s="1"/>
  <c r="L62" i="30"/>
  <c r="AA61" i="30"/>
  <c r="M61" i="30"/>
  <c r="Y61" i="30" s="1"/>
  <c r="L61" i="30"/>
  <c r="AA60" i="30"/>
  <c r="M60" i="30"/>
  <c r="Z60" i="30" s="1"/>
  <c r="L60" i="30"/>
  <c r="AA59" i="30"/>
  <c r="M59" i="30"/>
  <c r="Y59" i="30" s="1"/>
  <c r="L59" i="30"/>
  <c r="AA58" i="30"/>
  <c r="M58" i="30"/>
  <c r="Z58" i="30" s="1"/>
  <c r="L58" i="30"/>
  <c r="AA57" i="30"/>
  <c r="M57" i="30"/>
  <c r="L57" i="30"/>
  <c r="AA56" i="30"/>
  <c r="M56" i="30"/>
  <c r="L56" i="30"/>
  <c r="AA55" i="30"/>
  <c r="M55" i="30"/>
  <c r="Y55" i="30" s="1"/>
  <c r="L55" i="30"/>
  <c r="AA54" i="30"/>
  <c r="M54" i="30"/>
  <c r="Z54" i="30" s="1"/>
  <c r="L54" i="30"/>
  <c r="AA53" i="30"/>
  <c r="M53" i="30"/>
  <c r="Y53" i="30" s="1"/>
  <c r="L53" i="30"/>
  <c r="AA52" i="30"/>
  <c r="M52" i="30"/>
  <c r="Z52" i="30" s="1"/>
  <c r="L52" i="30"/>
  <c r="AA51" i="30"/>
  <c r="M51" i="30"/>
  <c r="Y51" i="30" s="1"/>
  <c r="L51" i="30"/>
  <c r="AA50" i="30"/>
  <c r="M50" i="30"/>
  <c r="Z50" i="30" s="1"/>
  <c r="L50" i="30"/>
  <c r="AA49" i="30"/>
  <c r="M49" i="30"/>
  <c r="Z49" i="30" s="1"/>
  <c r="L49" i="30"/>
  <c r="AA48" i="30"/>
  <c r="M48" i="30"/>
  <c r="Z48" i="30" s="1"/>
  <c r="L48" i="30"/>
  <c r="AA47" i="30"/>
  <c r="L47" i="30"/>
  <c r="M47" i="30"/>
  <c r="AA46" i="30"/>
  <c r="M46" i="30"/>
  <c r="Z46" i="30" s="1"/>
  <c r="L46" i="30"/>
  <c r="AA45" i="30"/>
  <c r="M45" i="30"/>
  <c r="Z45" i="30" s="1"/>
  <c r="L45" i="30"/>
  <c r="AA44" i="30"/>
  <c r="L44" i="30"/>
  <c r="AA43" i="30"/>
  <c r="L43" i="30"/>
  <c r="K43" i="30"/>
  <c r="AA42" i="30"/>
  <c r="L42" i="30"/>
  <c r="K42" i="30"/>
  <c r="AA41" i="30"/>
  <c r="L41" i="30"/>
  <c r="K41" i="30"/>
  <c r="AA40" i="30"/>
  <c r="L40" i="30"/>
  <c r="K40" i="30"/>
  <c r="AA39" i="30"/>
  <c r="L39" i="30"/>
  <c r="K39" i="30"/>
  <c r="AA38" i="30"/>
  <c r="L38" i="30"/>
  <c r="K38" i="30"/>
  <c r="AA37" i="30"/>
  <c r="L37" i="30"/>
  <c r="K37" i="30"/>
  <c r="AA36" i="30"/>
  <c r="L36" i="30"/>
  <c r="K36" i="30"/>
  <c r="AA35" i="30"/>
  <c r="L35" i="30"/>
  <c r="K35" i="30"/>
  <c r="AA34" i="30"/>
  <c r="L34" i="30"/>
  <c r="K34" i="30"/>
  <c r="AA33" i="30"/>
  <c r="L33" i="30"/>
  <c r="K33" i="30"/>
  <c r="AA32" i="30"/>
  <c r="L32" i="30"/>
  <c r="K32" i="30"/>
  <c r="AA31" i="30"/>
  <c r="L31" i="30"/>
  <c r="K31" i="30"/>
  <c r="AA30" i="30"/>
  <c r="L30" i="30"/>
  <c r="K30" i="30"/>
  <c r="AA29" i="30"/>
  <c r="L29" i="30"/>
  <c r="K29" i="30"/>
  <c r="AA28" i="30"/>
  <c r="L28" i="30"/>
  <c r="K28" i="30"/>
  <c r="AA27" i="30"/>
  <c r="L27" i="30"/>
  <c r="K27" i="30"/>
  <c r="AA26" i="30"/>
  <c r="L26" i="30"/>
  <c r="K26" i="30"/>
  <c r="AA25" i="30"/>
  <c r="L25" i="30"/>
  <c r="K25" i="30"/>
  <c r="AA24" i="30"/>
  <c r="L24" i="30"/>
  <c r="K24" i="30"/>
  <c r="AA23" i="30"/>
  <c r="L23" i="30"/>
  <c r="K23" i="30"/>
  <c r="AA22" i="30"/>
  <c r="L22" i="30"/>
  <c r="K22" i="30"/>
  <c r="AA21" i="30"/>
  <c r="L21" i="30"/>
  <c r="K21" i="30"/>
  <c r="AA20" i="30"/>
  <c r="L20" i="30"/>
  <c r="K20" i="30"/>
  <c r="AA19" i="30"/>
  <c r="L19" i="30"/>
  <c r="K19" i="30"/>
  <c r="AA18" i="30"/>
  <c r="L18" i="30"/>
  <c r="K18" i="30"/>
  <c r="AA17" i="30"/>
  <c r="L17" i="30"/>
  <c r="K17" i="30"/>
  <c r="AA16" i="30"/>
  <c r="L16" i="30"/>
  <c r="K16" i="30"/>
  <c r="AA15" i="30"/>
  <c r="L15" i="30"/>
  <c r="K15" i="30"/>
  <c r="AA14" i="30"/>
  <c r="L14" i="30"/>
  <c r="K14" i="30"/>
  <c r="AA13" i="30"/>
  <c r="Q13" i="30"/>
  <c r="L13" i="30"/>
  <c r="K13" i="30"/>
  <c r="AA12" i="30"/>
  <c r="L12" i="30"/>
  <c r="K12" i="30"/>
  <c r="AA11" i="30"/>
  <c r="L11" i="30"/>
  <c r="K11" i="30"/>
  <c r="AA10" i="30"/>
  <c r="L10" i="30"/>
  <c r="K10" i="30"/>
  <c r="AA9" i="30"/>
  <c r="L9" i="30"/>
  <c r="K9" i="30"/>
  <c r="AA8" i="30"/>
  <c r="L8" i="30"/>
  <c r="K8" i="30"/>
  <c r="AA7" i="30"/>
  <c r="L7" i="30"/>
  <c r="K7" i="30"/>
  <c r="B7" i="30"/>
  <c r="B8" i="30" s="1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AA6" i="30"/>
  <c r="L6" i="30"/>
  <c r="K15" i="29"/>
  <c r="J15" i="29"/>
  <c r="K47" i="29"/>
  <c r="J47" i="29"/>
  <c r="L15" i="29"/>
  <c r="J38" i="29"/>
  <c r="K38" i="29"/>
  <c r="J39" i="29"/>
  <c r="K39" i="29"/>
  <c r="J40" i="29"/>
  <c r="K40" i="29"/>
  <c r="J41" i="29"/>
  <c r="K41" i="29"/>
  <c r="J42" i="29"/>
  <c r="K42" i="29"/>
  <c r="J43" i="29"/>
  <c r="K43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J22" i="29"/>
  <c r="K22" i="29"/>
  <c r="L22" i="29"/>
  <c r="J23" i="29"/>
  <c r="K23" i="29"/>
  <c r="L23" i="29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L16" i="29"/>
  <c r="K16" i="29"/>
  <c r="J16" i="29"/>
  <c r="J12" i="29"/>
  <c r="K12" i="29"/>
  <c r="L12" i="29"/>
  <c r="J13" i="29"/>
  <c r="K13" i="29"/>
  <c r="L13" i="29"/>
  <c r="J14" i="29"/>
  <c r="K14" i="29"/>
  <c r="L14" i="29"/>
  <c r="J9" i="29"/>
  <c r="K9" i="29"/>
  <c r="L9" i="29"/>
  <c r="J10" i="29"/>
  <c r="K10" i="29"/>
  <c r="L10" i="29"/>
  <c r="J11" i="29"/>
  <c r="K11" i="29"/>
  <c r="L11" i="29"/>
  <c r="J8" i="29"/>
  <c r="K8" i="29"/>
  <c r="L8" i="29"/>
  <c r="J7" i="29"/>
  <c r="J6" i="29"/>
  <c r="K37" i="28"/>
  <c r="J37" i="28"/>
  <c r="AA191" i="29"/>
  <c r="M191" i="29"/>
  <c r="Y191" i="29" s="1"/>
  <c r="L191" i="29"/>
  <c r="AA190" i="29"/>
  <c r="M190" i="29"/>
  <c r="Y190" i="29" s="1"/>
  <c r="L190" i="29"/>
  <c r="AA189" i="29"/>
  <c r="M189" i="29"/>
  <c r="Z189" i="29" s="1"/>
  <c r="L189" i="29"/>
  <c r="AA188" i="29"/>
  <c r="M188" i="29"/>
  <c r="Y188" i="29" s="1"/>
  <c r="L188" i="29"/>
  <c r="AA187" i="29"/>
  <c r="M187" i="29"/>
  <c r="Z187" i="29" s="1"/>
  <c r="L187" i="29"/>
  <c r="AA186" i="29"/>
  <c r="M186" i="29"/>
  <c r="Y186" i="29" s="1"/>
  <c r="L186" i="29"/>
  <c r="AA185" i="29"/>
  <c r="M185" i="29"/>
  <c r="Z185" i="29" s="1"/>
  <c r="L185" i="29"/>
  <c r="AA184" i="29"/>
  <c r="M184" i="29"/>
  <c r="Z184" i="29" s="1"/>
  <c r="L184" i="29"/>
  <c r="AA183" i="29"/>
  <c r="M183" i="29"/>
  <c r="Z183" i="29" s="1"/>
  <c r="L183" i="29"/>
  <c r="AA182" i="29"/>
  <c r="M182" i="29"/>
  <c r="Z182" i="29" s="1"/>
  <c r="L182" i="29"/>
  <c r="AA181" i="29"/>
  <c r="M181" i="29"/>
  <c r="Z181" i="29" s="1"/>
  <c r="L181" i="29"/>
  <c r="AA180" i="29"/>
  <c r="M180" i="29"/>
  <c r="Y180" i="29" s="1"/>
  <c r="L180" i="29"/>
  <c r="AA179" i="29"/>
  <c r="M179" i="29"/>
  <c r="Z179" i="29" s="1"/>
  <c r="L179" i="29"/>
  <c r="AA178" i="29"/>
  <c r="M178" i="29"/>
  <c r="Y178" i="29" s="1"/>
  <c r="L178" i="29"/>
  <c r="AA177" i="29"/>
  <c r="M177" i="29"/>
  <c r="Z177" i="29" s="1"/>
  <c r="L177" i="29"/>
  <c r="AA176" i="29"/>
  <c r="M176" i="29"/>
  <c r="Z176" i="29" s="1"/>
  <c r="L176" i="29"/>
  <c r="AA175" i="29"/>
  <c r="M175" i="29"/>
  <c r="Z175" i="29" s="1"/>
  <c r="L175" i="29"/>
  <c r="AA174" i="29"/>
  <c r="M174" i="29"/>
  <c r="L174" i="29"/>
  <c r="AA173" i="29"/>
  <c r="M173" i="29"/>
  <c r="L173" i="29"/>
  <c r="AA172" i="29"/>
  <c r="M172" i="29"/>
  <c r="L172" i="29"/>
  <c r="AA171" i="29"/>
  <c r="M171" i="29"/>
  <c r="Z171" i="29" s="1"/>
  <c r="L171" i="29"/>
  <c r="AA170" i="29"/>
  <c r="M170" i="29"/>
  <c r="Y170" i="29" s="1"/>
  <c r="L170" i="29"/>
  <c r="AA169" i="29"/>
  <c r="M169" i="29"/>
  <c r="Z169" i="29" s="1"/>
  <c r="L169" i="29"/>
  <c r="AA168" i="29"/>
  <c r="M168" i="29"/>
  <c r="Z168" i="29" s="1"/>
  <c r="L168" i="29"/>
  <c r="AA167" i="29"/>
  <c r="M167" i="29"/>
  <c r="Z167" i="29" s="1"/>
  <c r="L167" i="29"/>
  <c r="AA166" i="29"/>
  <c r="M166" i="29"/>
  <c r="L166" i="29"/>
  <c r="AA165" i="29"/>
  <c r="M165" i="29"/>
  <c r="L165" i="29"/>
  <c r="AA164" i="29"/>
  <c r="M164" i="29"/>
  <c r="L164" i="29"/>
  <c r="AA163" i="29"/>
  <c r="M163" i="29"/>
  <c r="Z163" i="29" s="1"/>
  <c r="L163" i="29"/>
  <c r="AA162" i="29"/>
  <c r="M162" i="29"/>
  <c r="Y162" i="29" s="1"/>
  <c r="L162" i="29"/>
  <c r="AA161" i="29"/>
  <c r="M161" i="29"/>
  <c r="Z161" i="29" s="1"/>
  <c r="L161" i="29"/>
  <c r="AA160" i="29"/>
  <c r="M160" i="29"/>
  <c r="Z160" i="29" s="1"/>
  <c r="L160" i="29"/>
  <c r="AA159" i="29"/>
  <c r="M159" i="29"/>
  <c r="Z159" i="29" s="1"/>
  <c r="L159" i="29"/>
  <c r="AA158" i="29"/>
  <c r="M158" i="29"/>
  <c r="L158" i="29"/>
  <c r="AA157" i="29"/>
  <c r="M157" i="29"/>
  <c r="L157" i="29"/>
  <c r="AA156" i="29"/>
  <c r="M156" i="29"/>
  <c r="L156" i="29"/>
  <c r="AA155" i="29"/>
  <c r="M155" i="29"/>
  <c r="Z155" i="29" s="1"/>
  <c r="L155" i="29"/>
  <c r="AA154" i="29"/>
  <c r="M154" i="29"/>
  <c r="Y154" i="29" s="1"/>
  <c r="L154" i="29"/>
  <c r="AA153" i="29"/>
  <c r="M153" i="29"/>
  <c r="Z153" i="29" s="1"/>
  <c r="L153" i="29"/>
  <c r="AA152" i="29"/>
  <c r="M152" i="29"/>
  <c r="Z152" i="29" s="1"/>
  <c r="L152" i="29"/>
  <c r="AA151" i="29"/>
  <c r="M151" i="29"/>
  <c r="Z151" i="29" s="1"/>
  <c r="L151" i="29"/>
  <c r="AA150" i="29"/>
  <c r="M150" i="29"/>
  <c r="Z150" i="29" s="1"/>
  <c r="L150" i="29"/>
  <c r="AA149" i="29"/>
  <c r="M149" i="29"/>
  <c r="Z149" i="29" s="1"/>
  <c r="L149" i="29"/>
  <c r="AA148" i="29"/>
  <c r="M148" i="29"/>
  <c r="Y148" i="29" s="1"/>
  <c r="L148" i="29"/>
  <c r="AA147" i="29"/>
  <c r="M147" i="29"/>
  <c r="Z147" i="29" s="1"/>
  <c r="L147" i="29"/>
  <c r="AA146" i="29"/>
  <c r="M146" i="29"/>
  <c r="Y146" i="29" s="1"/>
  <c r="L146" i="29"/>
  <c r="AA145" i="29"/>
  <c r="M145" i="29"/>
  <c r="Z145" i="29" s="1"/>
  <c r="L145" i="29"/>
  <c r="AA144" i="29"/>
  <c r="M144" i="29"/>
  <c r="Z144" i="29" s="1"/>
  <c r="L144" i="29"/>
  <c r="AA143" i="29"/>
  <c r="M143" i="29"/>
  <c r="Z143" i="29" s="1"/>
  <c r="L143" i="29"/>
  <c r="AA142" i="29"/>
  <c r="M142" i="29"/>
  <c r="Y142" i="29" s="1"/>
  <c r="L142" i="29"/>
  <c r="AA141" i="29"/>
  <c r="M141" i="29"/>
  <c r="Z141" i="29" s="1"/>
  <c r="L141" i="29"/>
  <c r="AA140" i="29"/>
  <c r="M140" i="29"/>
  <c r="Y140" i="29" s="1"/>
  <c r="L140" i="29"/>
  <c r="AA139" i="29"/>
  <c r="M139" i="29"/>
  <c r="Z139" i="29" s="1"/>
  <c r="L139" i="29"/>
  <c r="AA138" i="29"/>
  <c r="M138" i="29"/>
  <c r="Y138" i="29" s="1"/>
  <c r="L138" i="29"/>
  <c r="AA137" i="29"/>
  <c r="M137" i="29"/>
  <c r="Z137" i="29" s="1"/>
  <c r="L137" i="29"/>
  <c r="AA136" i="29"/>
  <c r="M136" i="29"/>
  <c r="Z136" i="29" s="1"/>
  <c r="L136" i="29"/>
  <c r="AA135" i="29"/>
  <c r="M135" i="29"/>
  <c r="Z135" i="29" s="1"/>
  <c r="L135" i="29"/>
  <c r="AA134" i="29"/>
  <c r="M134" i="29"/>
  <c r="Z134" i="29" s="1"/>
  <c r="L134" i="29"/>
  <c r="AA133" i="29"/>
  <c r="M133" i="29"/>
  <c r="Z133" i="29" s="1"/>
  <c r="L133" i="29"/>
  <c r="AA132" i="29"/>
  <c r="M132" i="29"/>
  <c r="Y132" i="29" s="1"/>
  <c r="L132" i="29"/>
  <c r="AA131" i="29"/>
  <c r="M131" i="29"/>
  <c r="Z131" i="29" s="1"/>
  <c r="L131" i="29"/>
  <c r="AA130" i="29"/>
  <c r="M130" i="29"/>
  <c r="Y130" i="29" s="1"/>
  <c r="L130" i="29"/>
  <c r="AA129" i="29"/>
  <c r="M129" i="29"/>
  <c r="Z129" i="29" s="1"/>
  <c r="L129" i="29"/>
  <c r="AA128" i="29"/>
  <c r="M128" i="29"/>
  <c r="Z128" i="29" s="1"/>
  <c r="L128" i="29"/>
  <c r="AA127" i="29"/>
  <c r="M127" i="29"/>
  <c r="Z127" i="29" s="1"/>
  <c r="L127" i="29"/>
  <c r="AA126" i="29"/>
  <c r="M126" i="29"/>
  <c r="Z126" i="29" s="1"/>
  <c r="L126" i="29"/>
  <c r="AA125" i="29"/>
  <c r="M125" i="29"/>
  <c r="Z125" i="29" s="1"/>
  <c r="L125" i="29"/>
  <c r="AA124" i="29"/>
  <c r="M124" i="29"/>
  <c r="Y124" i="29" s="1"/>
  <c r="L124" i="29"/>
  <c r="AA123" i="29"/>
  <c r="M123" i="29"/>
  <c r="Z123" i="29" s="1"/>
  <c r="L123" i="29"/>
  <c r="AA122" i="29"/>
  <c r="M122" i="29"/>
  <c r="Y122" i="29" s="1"/>
  <c r="L122" i="29"/>
  <c r="AA121" i="29"/>
  <c r="M121" i="29"/>
  <c r="Z121" i="29" s="1"/>
  <c r="L121" i="29"/>
  <c r="AA120" i="29"/>
  <c r="M120" i="29"/>
  <c r="Z120" i="29" s="1"/>
  <c r="L120" i="29"/>
  <c r="AA119" i="29"/>
  <c r="M119" i="29"/>
  <c r="Z119" i="29" s="1"/>
  <c r="L119" i="29"/>
  <c r="AA118" i="29"/>
  <c r="M118" i="29"/>
  <c r="Z118" i="29" s="1"/>
  <c r="L118" i="29"/>
  <c r="AA117" i="29"/>
  <c r="M117" i="29"/>
  <c r="Z117" i="29" s="1"/>
  <c r="L117" i="29"/>
  <c r="AA116" i="29"/>
  <c r="M116" i="29"/>
  <c r="Y116" i="29" s="1"/>
  <c r="L116" i="29"/>
  <c r="AA115" i="29"/>
  <c r="M115" i="29"/>
  <c r="Z115" i="29" s="1"/>
  <c r="L115" i="29"/>
  <c r="AA114" i="29"/>
  <c r="M114" i="29"/>
  <c r="Y114" i="29" s="1"/>
  <c r="L114" i="29"/>
  <c r="AA113" i="29"/>
  <c r="M113" i="29"/>
  <c r="Z113" i="29" s="1"/>
  <c r="L113" i="29"/>
  <c r="AA112" i="29"/>
  <c r="M112" i="29"/>
  <c r="Z112" i="29" s="1"/>
  <c r="L112" i="29"/>
  <c r="AA111" i="29"/>
  <c r="M111" i="29"/>
  <c r="Z111" i="29" s="1"/>
  <c r="L111" i="29"/>
  <c r="AA110" i="29"/>
  <c r="M110" i="29"/>
  <c r="L110" i="29"/>
  <c r="AA109" i="29"/>
  <c r="M109" i="29"/>
  <c r="L109" i="29"/>
  <c r="AA108" i="29"/>
  <c r="M108" i="29"/>
  <c r="L108" i="29"/>
  <c r="AA107" i="29"/>
  <c r="M107" i="29"/>
  <c r="Z107" i="29" s="1"/>
  <c r="L107" i="29"/>
  <c r="AA106" i="29"/>
  <c r="M106" i="29"/>
  <c r="Y106" i="29" s="1"/>
  <c r="L106" i="29"/>
  <c r="AA105" i="29"/>
  <c r="M105" i="29"/>
  <c r="Z105" i="29" s="1"/>
  <c r="L105" i="29"/>
  <c r="AA104" i="29"/>
  <c r="M104" i="29"/>
  <c r="Z104" i="29" s="1"/>
  <c r="L104" i="29"/>
  <c r="AA103" i="29"/>
  <c r="M103" i="29"/>
  <c r="Z103" i="29" s="1"/>
  <c r="L103" i="29"/>
  <c r="AA102" i="29"/>
  <c r="M102" i="29"/>
  <c r="L102" i="29"/>
  <c r="AA101" i="29"/>
  <c r="M101" i="29"/>
  <c r="L101" i="29"/>
  <c r="AA100" i="29"/>
  <c r="M100" i="29"/>
  <c r="L100" i="29"/>
  <c r="AA99" i="29"/>
  <c r="M99" i="29"/>
  <c r="Z99" i="29" s="1"/>
  <c r="L99" i="29"/>
  <c r="AA98" i="29"/>
  <c r="M98" i="29"/>
  <c r="Y98" i="29" s="1"/>
  <c r="L98" i="29"/>
  <c r="AA97" i="29"/>
  <c r="M97" i="29"/>
  <c r="Z97" i="29" s="1"/>
  <c r="L97" i="29"/>
  <c r="AA96" i="29"/>
  <c r="M96" i="29"/>
  <c r="Z96" i="29" s="1"/>
  <c r="L96" i="29"/>
  <c r="AA95" i="29"/>
  <c r="M95" i="29"/>
  <c r="Z95" i="29" s="1"/>
  <c r="L95" i="29"/>
  <c r="AA94" i="29"/>
  <c r="M94" i="29"/>
  <c r="L94" i="29"/>
  <c r="AA93" i="29"/>
  <c r="M93" i="29"/>
  <c r="L93" i="29"/>
  <c r="AA92" i="29"/>
  <c r="M92" i="29"/>
  <c r="L92" i="29"/>
  <c r="AA91" i="29"/>
  <c r="M91" i="29"/>
  <c r="Z91" i="29" s="1"/>
  <c r="L91" i="29"/>
  <c r="AA90" i="29"/>
  <c r="M90" i="29"/>
  <c r="Y90" i="29" s="1"/>
  <c r="L90" i="29"/>
  <c r="AA89" i="29"/>
  <c r="M89" i="29"/>
  <c r="Z89" i="29" s="1"/>
  <c r="L89" i="29"/>
  <c r="AA88" i="29"/>
  <c r="M88" i="29"/>
  <c r="Z88" i="29" s="1"/>
  <c r="L88" i="29"/>
  <c r="AA87" i="29"/>
  <c r="M87" i="29"/>
  <c r="Z87" i="29" s="1"/>
  <c r="L87" i="29"/>
  <c r="AA86" i="29"/>
  <c r="M86" i="29"/>
  <c r="Z86" i="29" s="1"/>
  <c r="L86" i="29"/>
  <c r="AA85" i="29"/>
  <c r="M85" i="29"/>
  <c r="Z85" i="29" s="1"/>
  <c r="L85" i="29"/>
  <c r="AA84" i="29"/>
  <c r="M84" i="29"/>
  <c r="Y84" i="29" s="1"/>
  <c r="L84" i="29"/>
  <c r="AA83" i="29"/>
  <c r="M83" i="29"/>
  <c r="Z83" i="29" s="1"/>
  <c r="L83" i="29"/>
  <c r="AA82" i="29"/>
  <c r="M82" i="29"/>
  <c r="Y82" i="29" s="1"/>
  <c r="L82" i="29"/>
  <c r="AA81" i="29"/>
  <c r="M81" i="29"/>
  <c r="Z81" i="29" s="1"/>
  <c r="L81" i="29"/>
  <c r="AA80" i="29"/>
  <c r="M80" i="29"/>
  <c r="Z80" i="29" s="1"/>
  <c r="L80" i="29"/>
  <c r="AA79" i="29"/>
  <c r="M79" i="29"/>
  <c r="Z79" i="29" s="1"/>
  <c r="L79" i="29"/>
  <c r="AA78" i="29"/>
  <c r="M78" i="29"/>
  <c r="Y78" i="29" s="1"/>
  <c r="L78" i="29"/>
  <c r="AA77" i="29"/>
  <c r="M77" i="29"/>
  <c r="Z77" i="29" s="1"/>
  <c r="L77" i="29"/>
  <c r="AA76" i="29"/>
  <c r="M76" i="29"/>
  <c r="Y76" i="29" s="1"/>
  <c r="L76" i="29"/>
  <c r="AA75" i="29"/>
  <c r="M75" i="29"/>
  <c r="Z75" i="29" s="1"/>
  <c r="L75" i="29"/>
  <c r="AA74" i="29"/>
  <c r="M74" i="29"/>
  <c r="Y74" i="29" s="1"/>
  <c r="L74" i="29"/>
  <c r="AA73" i="29"/>
  <c r="M73" i="29"/>
  <c r="Z73" i="29" s="1"/>
  <c r="L73" i="29"/>
  <c r="AA72" i="29"/>
  <c r="M72" i="29"/>
  <c r="Z72" i="29" s="1"/>
  <c r="L72" i="29"/>
  <c r="AA71" i="29"/>
  <c r="M71" i="29"/>
  <c r="Z71" i="29" s="1"/>
  <c r="L71" i="29"/>
  <c r="AA70" i="29"/>
  <c r="M70" i="29"/>
  <c r="Z70" i="29" s="1"/>
  <c r="L70" i="29"/>
  <c r="AA69" i="29"/>
  <c r="M69" i="29"/>
  <c r="Z69" i="29" s="1"/>
  <c r="L69" i="29"/>
  <c r="AA68" i="29"/>
  <c r="M68" i="29"/>
  <c r="Y68" i="29" s="1"/>
  <c r="L68" i="29"/>
  <c r="AA67" i="29"/>
  <c r="M67" i="29"/>
  <c r="Z67" i="29" s="1"/>
  <c r="L67" i="29"/>
  <c r="AA66" i="29"/>
  <c r="M66" i="29"/>
  <c r="Y66" i="29" s="1"/>
  <c r="L66" i="29"/>
  <c r="AA65" i="29"/>
  <c r="M65" i="29"/>
  <c r="Z65" i="29" s="1"/>
  <c r="L65" i="29"/>
  <c r="AA64" i="29"/>
  <c r="M64" i="29"/>
  <c r="Z64" i="29" s="1"/>
  <c r="L64" i="29"/>
  <c r="AA63" i="29"/>
  <c r="M63" i="29"/>
  <c r="Z63" i="29" s="1"/>
  <c r="L63" i="29"/>
  <c r="AA62" i="29"/>
  <c r="M62" i="29"/>
  <c r="Z62" i="29" s="1"/>
  <c r="L62" i="29"/>
  <c r="AA61" i="29"/>
  <c r="M61" i="29"/>
  <c r="Z61" i="29" s="1"/>
  <c r="L61" i="29"/>
  <c r="AA60" i="29"/>
  <c r="M60" i="29"/>
  <c r="Y60" i="29" s="1"/>
  <c r="L60" i="29"/>
  <c r="AA59" i="29"/>
  <c r="M59" i="29"/>
  <c r="Z59" i="29" s="1"/>
  <c r="L59" i="29"/>
  <c r="AA58" i="29"/>
  <c r="M58" i="29"/>
  <c r="Y58" i="29" s="1"/>
  <c r="L58" i="29"/>
  <c r="AA57" i="29"/>
  <c r="M57" i="29"/>
  <c r="Z57" i="29" s="1"/>
  <c r="L57" i="29"/>
  <c r="AA56" i="29"/>
  <c r="M56" i="29"/>
  <c r="Z56" i="29" s="1"/>
  <c r="L56" i="29"/>
  <c r="AA55" i="29"/>
  <c r="M55" i="29"/>
  <c r="Z55" i="29" s="1"/>
  <c r="L55" i="29"/>
  <c r="AA54" i="29"/>
  <c r="M54" i="29"/>
  <c r="Z54" i="29" s="1"/>
  <c r="L54" i="29"/>
  <c r="AA53" i="29"/>
  <c r="M53" i="29"/>
  <c r="Z53" i="29" s="1"/>
  <c r="L53" i="29"/>
  <c r="AA52" i="29"/>
  <c r="M52" i="29"/>
  <c r="Y52" i="29" s="1"/>
  <c r="L52" i="29"/>
  <c r="AA51" i="29"/>
  <c r="M51" i="29"/>
  <c r="Z51" i="29" s="1"/>
  <c r="L51" i="29"/>
  <c r="AA50" i="29"/>
  <c r="M50" i="29"/>
  <c r="Y50" i="29" s="1"/>
  <c r="L50" i="29"/>
  <c r="AA49" i="29"/>
  <c r="M49" i="29"/>
  <c r="Z49" i="29" s="1"/>
  <c r="L49" i="29"/>
  <c r="AA48" i="29"/>
  <c r="M48" i="29"/>
  <c r="Z48" i="29" s="1"/>
  <c r="L48" i="29"/>
  <c r="AA47" i="29"/>
  <c r="L47" i="29"/>
  <c r="AA46" i="29"/>
  <c r="L46" i="29"/>
  <c r="AA45" i="29"/>
  <c r="L45" i="29"/>
  <c r="AA44" i="29"/>
  <c r="L44" i="29"/>
  <c r="AA43" i="29"/>
  <c r="L43" i="29"/>
  <c r="AA42" i="29"/>
  <c r="L42" i="29"/>
  <c r="AA41" i="29"/>
  <c r="L41" i="29"/>
  <c r="AA40" i="29"/>
  <c r="L40" i="29"/>
  <c r="AA39" i="29"/>
  <c r="L39" i="29"/>
  <c r="AA38" i="29"/>
  <c r="L38" i="29"/>
  <c r="AA37" i="29"/>
  <c r="AA36" i="29"/>
  <c r="AA35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AA22" i="29"/>
  <c r="AA21" i="29"/>
  <c r="AA20" i="29"/>
  <c r="AA19" i="29"/>
  <c r="AA18" i="29"/>
  <c r="AA17" i="29"/>
  <c r="AA16" i="29"/>
  <c r="AA15" i="29"/>
  <c r="AA14" i="29"/>
  <c r="AA13" i="29"/>
  <c r="Q13" i="29"/>
  <c r="AA12" i="29"/>
  <c r="AA11" i="29"/>
  <c r="AA10" i="29"/>
  <c r="AA9" i="29"/>
  <c r="AA8" i="29"/>
  <c r="AA7" i="29"/>
  <c r="L7" i="29"/>
  <c r="K7" i="29"/>
  <c r="B7" i="29"/>
  <c r="B8" i="29" s="1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AA6" i="29"/>
  <c r="L6" i="29"/>
  <c r="K6" i="29"/>
  <c r="L65" i="28"/>
  <c r="L64" i="28"/>
  <c r="L63" i="28"/>
  <c r="AA8" i="28"/>
  <c r="Q13" i="28"/>
  <c r="J20" i="28"/>
  <c r="K20" i="28"/>
  <c r="J21" i="28"/>
  <c r="K21" i="28"/>
  <c r="J22" i="28"/>
  <c r="K22" i="28"/>
  <c r="J23" i="28"/>
  <c r="K23" i="28"/>
  <c r="J24" i="28"/>
  <c r="K24" i="28"/>
  <c r="J25" i="28"/>
  <c r="K25" i="28"/>
  <c r="J26" i="28"/>
  <c r="K26" i="28"/>
  <c r="J27" i="28"/>
  <c r="K27" i="28"/>
  <c r="J28" i="28"/>
  <c r="K28" i="28"/>
  <c r="J29" i="28"/>
  <c r="K29" i="28"/>
  <c r="J30" i="28"/>
  <c r="K30" i="28"/>
  <c r="J31" i="28"/>
  <c r="K31" i="28"/>
  <c r="J32" i="28"/>
  <c r="K32" i="28"/>
  <c r="J33" i="28"/>
  <c r="K33" i="28"/>
  <c r="J34" i="28"/>
  <c r="K34" i="28"/>
  <c r="J35" i="28"/>
  <c r="K35" i="28"/>
  <c r="J36" i="28"/>
  <c r="K36" i="28"/>
  <c r="K19" i="28"/>
  <c r="J19" i="28"/>
  <c r="J7" i="28"/>
  <c r="K7" i="28"/>
  <c r="J8" i="28"/>
  <c r="K8" i="28"/>
  <c r="J9" i="28"/>
  <c r="K9" i="28"/>
  <c r="J10" i="28"/>
  <c r="K10" i="28"/>
  <c r="J11" i="28"/>
  <c r="K11" i="28"/>
  <c r="J12" i="28"/>
  <c r="K12" i="28"/>
  <c r="J13" i="28"/>
  <c r="K13" i="28"/>
  <c r="J14" i="28"/>
  <c r="K14" i="28"/>
  <c r="J15" i="28"/>
  <c r="K15" i="28"/>
  <c r="J16" i="28"/>
  <c r="K16" i="28"/>
  <c r="J17" i="28"/>
  <c r="K17" i="28"/>
  <c r="J10" i="27"/>
  <c r="K10" i="27"/>
  <c r="L7" i="28"/>
  <c r="AA191" i="28"/>
  <c r="M191" i="28"/>
  <c r="Z191" i="28" s="1"/>
  <c r="L191" i="28"/>
  <c r="AA190" i="28"/>
  <c r="M190" i="28"/>
  <c r="Z190" i="28" s="1"/>
  <c r="L190" i="28"/>
  <c r="AA189" i="28"/>
  <c r="M189" i="28"/>
  <c r="Z189" i="28" s="1"/>
  <c r="L189" i="28"/>
  <c r="AA188" i="28"/>
  <c r="M188" i="28"/>
  <c r="Z188" i="28" s="1"/>
  <c r="L188" i="28"/>
  <c r="AA187" i="28"/>
  <c r="M187" i="28"/>
  <c r="Z187" i="28" s="1"/>
  <c r="L187" i="28"/>
  <c r="AA186" i="28"/>
  <c r="M186" i="28"/>
  <c r="Z186" i="28" s="1"/>
  <c r="L186" i="28"/>
  <c r="AA185" i="28"/>
  <c r="M185" i="28"/>
  <c r="Z185" i="28" s="1"/>
  <c r="L185" i="28"/>
  <c r="AA184" i="28"/>
  <c r="M184" i="28"/>
  <c r="Z184" i="28" s="1"/>
  <c r="L184" i="28"/>
  <c r="AA183" i="28"/>
  <c r="M183" i="28"/>
  <c r="Y183" i="28" s="1"/>
  <c r="L183" i="28"/>
  <c r="AA182" i="28"/>
  <c r="M182" i="28"/>
  <c r="Z182" i="28" s="1"/>
  <c r="L182" i="28"/>
  <c r="AA181" i="28"/>
  <c r="M181" i="28"/>
  <c r="Z181" i="28" s="1"/>
  <c r="L181" i="28"/>
  <c r="AA180" i="28"/>
  <c r="M180" i="28"/>
  <c r="Z180" i="28" s="1"/>
  <c r="L180" i="28"/>
  <c r="AA179" i="28"/>
  <c r="M179" i="28"/>
  <c r="Y179" i="28" s="1"/>
  <c r="L179" i="28"/>
  <c r="AA178" i="28"/>
  <c r="M178" i="28"/>
  <c r="Z178" i="28" s="1"/>
  <c r="L178" i="28"/>
  <c r="AA177" i="28"/>
  <c r="M177" i="28"/>
  <c r="Z177" i="28" s="1"/>
  <c r="L177" i="28"/>
  <c r="AA176" i="28"/>
  <c r="M176" i="28"/>
  <c r="Z176" i="28" s="1"/>
  <c r="L176" i="28"/>
  <c r="AA175" i="28"/>
  <c r="M175" i="28"/>
  <c r="Y175" i="28" s="1"/>
  <c r="L175" i="28"/>
  <c r="AA174" i="28"/>
  <c r="M174" i="28"/>
  <c r="Z174" i="28" s="1"/>
  <c r="L174" i="28"/>
  <c r="AA173" i="28"/>
  <c r="M173" i="28"/>
  <c r="Z173" i="28" s="1"/>
  <c r="L173" i="28"/>
  <c r="AA172" i="28"/>
  <c r="M172" i="28"/>
  <c r="Z172" i="28" s="1"/>
  <c r="L172" i="28"/>
  <c r="AA171" i="28"/>
  <c r="M171" i="28"/>
  <c r="Y171" i="28" s="1"/>
  <c r="L171" i="28"/>
  <c r="AA170" i="28"/>
  <c r="M170" i="28"/>
  <c r="Z170" i="28" s="1"/>
  <c r="L170" i="28"/>
  <c r="AA169" i="28"/>
  <c r="M169" i="28"/>
  <c r="Y169" i="28" s="1"/>
  <c r="L169" i="28"/>
  <c r="AA168" i="28"/>
  <c r="M168" i="28"/>
  <c r="Z168" i="28" s="1"/>
  <c r="L168" i="28"/>
  <c r="AA167" i="28"/>
  <c r="M167" i="28"/>
  <c r="Y167" i="28" s="1"/>
  <c r="L167" i="28"/>
  <c r="AA166" i="28"/>
  <c r="M166" i="28"/>
  <c r="Z166" i="28" s="1"/>
  <c r="L166" i="28"/>
  <c r="AA165" i="28"/>
  <c r="M165" i="28"/>
  <c r="Z165" i="28" s="1"/>
  <c r="L165" i="28"/>
  <c r="AA164" i="28"/>
  <c r="M164" i="28"/>
  <c r="Z164" i="28" s="1"/>
  <c r="L164" i="28"/>
  <c r="AA163" i="28"/>
  <c r="M163" i="28"/>
  <c r="Y163" i="28" s="1"/>
  <c r="L163" i="28"/>
  <c r="AA162" i="28"/>
  <c r="M162" i="28"/>
  <c r="Z162" i="28" s="1"/>
  <c r="L162" i="28"/>
  <c r="AA161" i="28"/>
  <c r="M161" i="28"/>
  <c r="Z161" i="28" s="1"/>
  <c r="L161" i="28"/>
  <c r="AA160" i="28"/>
  <c r="M160" i="28"/>
  <c r="Z160" i="28" s="1"/>
  <c r="L160" i="28"/>
  <c r="AA159" i="28"/>
  <c r="M159" i="28"/>
  <c r="Y159" i="28" s="1"/>
  <c r="L159" i="28"/>
  <c r="AA158" i="28"/>
  <c r="M158" i="28"/>
  <c r="Z158" i="28" s="1"/>
  <c r="L158" i="28"/>
  <c r="AA157" i="28"/>
  <c r="M157" i="28"/>
  <c r="Z157" i="28" s="1"/>
  <c r="L157" i="28"/>
  <c r="AA156" i="28"/>
  <c r="M156" i="28"/>
  <c r="Z156" i="28" s="1"/>
  <c r="L156" i="28"/>
  <c r="AA155" i="28"/>
  <c r="M155" i="28"/>
  <c r="Y155" i="28" s="1"/>
  <c r="L155" i="28"/>
  <c r="AA154" i="28"/>
  <c r="M154" i="28"/>
  <c r="Z154" i="28" s="1"/>
  <c r="L154" i="28"/>
  <c r="AA153" i="28"/>
  <c r="M153" i="28"/>
  <c r="Y153" i="28" s="1"/>
  <c r="L153" i="28"/>
  <c r="AA152" i="28"/>
  <c r="M152" i="28"/>
  <c r="Z152" i="28" s="1"/>
  <c r="L152" i="28"/>
  <c r="AA151" i="28"/>
  <c r="M151" i="28"/>
  <c r="Y151" i="28" s="1"/>
  <c r="L151" i="28"/>
  <c r="AA150" i="28"/>
  <c r="M150" i="28"/>
  <c r="Z150" i="28" s="1"/>
  <c r="L150" i="28"/>
  <c r="AA149" i="28"/>
  <c r="M149" i="28"/>
  <c r="Z149" i="28" s="1"/>
  <c r="L149" i="28"/>
  <c r="AA148" i="28"/>
  <c r="M148" i="28"/>
  <c r="Z148" i="28" s="1"/>
  <c r="L148" i="28"/>
  <c r="AA147" i="28"/>
  <c r="M147" i="28"/>
  <c r="Y147" i="28" s="1"/>
  <c r="L147" i="28"/>
  <c r="AA146" i="28"/>
  <c r="M146" i="28"/>
  <c r="Z146" i="28" s="1"/>
  <c r="L146" i="28"/>
  <c r="AA145" i="28"/>
  <c r="M145" i="28"/>
  <c r="Y145" i="28" s="1"/>
  <c r="L145" i="28"/>
  <c r="AA144" i="28"/>
  <c r="M144" i="28"/>
  <c r="Z144" i="28" s="1"/>
  <c r="L144" i="28"/>
  <c r="AA143" i="28"/>
  <c r="M143" i="28"/>
  <c r="Y143" i="28" s="1"/>
  <c r="L143" i="28"/>
  <c r="AA142" i="28"/>
  <c r="M142" i="28"/>
  <c r="Z142" i="28" s="1"/>
  <c r="L142" i="28"/>
  <c r="AA141" i="28"/>
  <c r="M141" i="28"/>
  <c r="Z141" i="28" s="1"/>
  <c r="L141" i="28"/>
  <c r="AA140" i="28"/>
  <c r="M140" i="28"/>
  <c r="Z140" i="28" s="1"/>
  <c r="L140" i="28"/>
  <c r="AA139" i="28"/>
  <c r="M139" i="28"/>
  <c r="Y139" i="28" s="1"/>
  <c r="L139" i="28"/>
  <c r="AA138" i="28"/>
  <c r="M138" i="28"/>
  <c r="Z138" i="28" s="1"/>
  <c r="L138" i="28"/>
  <c r="AA137" i="28"/>
  <c r="M137" i="28"/>
  <c r="Y137" i="28" s="1"/>
  <c r="L137" i="28"/>
  <c r="AA136" i="28"/>
  <c r="M136" i="28"/>
  <c r="Z136" i="28" s="1"/>
  <c r="L136" i="28"/>
  <c r="AA135" i="28"/>
  <c r="M135" i="28"/>
  <c r="Y135" i="28" s="1"/>
  <c r="L135" i="28"/>
  <c r="AA134" i="28"/>
  <c r="M134" i="28"/>
  <c r="Z134" i="28" s="1"/>
  <c r="L134" i="28"/>
  <c r="AA133" i="28"/>
  <c r="M133" i="28"/>
  <c r="Z133" i="28" s="1"/>
  <c r="L133" i="28"/>
  <c r="AA132" i="28"/>
  <c r="M132" i="28"/>
  <c r="Z132" i="28" s="1"/>
  <c r="L132" i="28"/>
  <c r="AA131" i="28"/>
  <c r="M131" i="28"/>
  <c r="Y131" i="28" s="1"/>
  <c r="L131" i="28"/>
  <c r="AA130" i="28"/>
  <c r="M130" i="28"/>
  <c r="Z130" i="28" s="1"/>
  <c r="L130" i="28"/>
  <c r="AA129" i="28"/>
  <c r="M129" i="28"/>
  <c r="Y129" i="28" s="1"/>
  <c r="L129" i="28"/>
  <c r="AA128" i="28"/>
  <c r="M128" i="28"/>
  <c r="Z128" i="28" s="1"/>
  <c r="L128" i="28"/>
  <c r="AA127" i="28"/>
  <c r="M127" i="28"/>
  <c r="Y127" i="28" s="1"/>
  <c r="L127" i="28"/>
  <c r="AA126" i="28"/>
  <c r="M126" i="28"/>
  <c r="Z126" i="28" s="1"/>
  <c r="L126" i="28"/>
  <c r="AA125" i="28"/>
  <c r="M125" i="28"/>
  <c r="Z125" i="28" s="1"/>
  <c r="L125" i="28"/>
  <c r="AA124" i="28"/>
  <c r="M124" i="28"/>
  <c r="Z124" i="28" s="1"/>
  <c r="L124" i="28"/>
  <c r="AA123" i="28"/>
  <c r="M123" i="28"/>
  <c r="Y123" i="28" s="1"/>
  <c r="L123" i="28"/>
  <c r="AA122" i="28"/>
  <c r="M122" i="28"/>
  <c r="Z122" i="28" s="1"/>
  <c r="L122" i="28"/>
  <c r="AA121" i="28"/>
  <c r="M121" i="28"/>
  <c r="Y121" i="28" s="1"/>
  <c r="L121" i="28"/>
  <c r="AA120" i="28"/>
  <c r="M120" i="28"/>
  <c r="Z120" i="28" s="1"/>
  <c r="L120" i="28"/>
  <c r="AA119" i="28"/>
  <c r="M119" i="28"/>
  <c r="Y119" i="28" s="1"/>
  <c r="L119" i="28"/>
  <c r="AA118" i="28"/>
  <c r="M118" i="28"/>
  <c r="Z118" i="28" s="1"/>
  <c r="L118" i="28"/>
  <c r="AA117" i="28"/>
  <c r="M117" i="28"/>
  <c r="Z117" i="28" s="1"/>
  <c r="L117" i="28"/>
  <c r="AA116" i="28"/>
  <c r="M116" i="28"/>
  <c r="Z116" i="28" s="1"/>
  <c r="L116" i="28"/>
  <c r="AA115" i="28"/>
  <c r="M115" i="28"/>
  <c r="Y115" i="28" s="1"/>
  <c r="L115" i="28"/>
  <c r="AA114" i="28"/>
  <c r="M114" i="28"/>
  <c r="Z114" i="28" s="1"/>
  <c r="L114" i="28"/>
  <c r="AA113" i="28"/>
  <c r="M113" i="28"/>
  <c r="Y113" i="28" s="1"/>
  <c r="L113" i="28"/>
  <c r="AA112" i="28"/>
  <c r="M112" i="28"/>
  <c r="Z112" i="28" s="1"/>
  <c r="L112" i="28"/>
  <c r="AA111" i="28"/>
  <c r="M111" i="28"/>
  <c r="Y111" i="28" s="1"/>
  <c r="L111" i="28"/>
  <c r="AA110" i="28"/>
  <c r="M110" i="28"/>
  <c r="Z110" i="28" s="1"/>
  <c r="L110" i="28"/>
  <c r="AA109" i="28"/>
  <c r="M109" i="28"/>
  <c r="Z109" i="28" s="1"/>
  <c r="L109" i="28"/>
  <c r="AA108" i="28"/>
  <c r="M108" i="28"/>
  <c r="Z108" i="28" s="1"/>
  <c r="L108" i="28"/>
  <c r="AA107" i="28"/>
  <c r="M107" i="28"/>
  <c r="Y107" i="28" s="1"/>
  <c r="L107" i="28"/>
  <c r="AA106" i="28"/>
  <c r="M106" i="28"/>
  <c r="Z106" i="28" s="1"/>
  <c r="L106" i="28"/>
  <c r="AA105" i="28"/>
  <c r="M105" i="28"/>
  <c r="Y105" i="28" s="1"/>
  <c r="L105" i="28"/>
  <c r="AA104" i="28"/>
  <c r="M104" i="28"/>
  <c r="Z104" i="28" s="1"/>
  <c r="L104" i="28"/>
  <c r="AA103" i="28"/>
  <c r="M103" i="28"/>
  <c r="Y103" i="28" s="1"/>
  <c r="L103" i="28"/>
  <c r="AA102" i="28"/>
  <c r="M102" i="28"/>
  <c r="Z102" i="28" s="1"/>
  <c r="L102" i="28"/>
  <c r="AA101" i="28"/>
  <c r="M101" i="28"/>
  <c r="Z101" i="28" s="1"/>
  <c r="L101" i="28"/>
  <c r="AA100" i="28"/>
  <c r="M100" i="28"/>
  <c r="Z100" i="28" s="1"/>
  <c r="L100" i="28"/>
  <c r="AA99" i="28"/>
  <c r="M99" i="28"/>
  <c r="Y99" i="28" s="1"/>
  <c r="L99" i="28"/>
  <c r="AA98" i="28"/>
  <c r="M98" i="28"/>
  <c r="Z98" i="28" s="1"/>
  <c r="L98" i="28"/>
  <c r="AA97" i="28"/>
  <c r="M97" i="28"/>
  <c r="Y97" i="28" s="1"/>
  <c r="L97" i="28"/>
  <c r="AA96" i="28"/>
  <c r="M96" i="28"/>
  <c r="Z96" i="28" s="1"/>
  <c r="L96" i="28"/>
  <c r="AA95" i="28"/>
  <c r="M95" i="28"/>
  <c r="Y95" i="28" s="1"/>
  <c r="L95" i="28"/>
  <c r="AA94" i="28"/>
  <c r="M94" i="28"/>
  <c r="Z94" i="28" s="1"/>
  <c r="L94" i="28"/>
  <c r="AA93" i="28"/>
  <c r="M93" i="28"/>
  <c r="Z93" i="28" s="1"/>
  <c r="L93" i="28"/>
  <c r="AA92" i="28"/>
  <c r="M92" i="28"/>
  <c r="Z92" i="28" s="1"/>
  <c r="L92" i="28"/>
  <c r="AA91" i="28"/>
  <c r="M91" i="28"/>
  <c r="Y91" i="28" s="1"/>
  <c r="L91" i="28"/>
  <c r="AA90" i="28"/>
  <c r="M90" i="28"/>
  <c r="Z90" i="28" s="1"/>
  <c r="L90" i="28"/>
  <c r="AA89" i="28"/>
  <c r="M89" i="28"/>
  <c r="Y89" i="28" s="1"/>
  <c r="L89" i="28"/>
  <c r="AA88" i="28"/>
  <c r="M88" i="28"/>
  <c r="Z88" i="28" s="1"/>
  <c r="L88" i="28"/>
  <c r="AA87" i="28"/>
  <c r="M87" i="28"/>
  <c r="Y87" i="28" s="1"/>
  <c r="L87" i="28"/>
  <c r="AA86" i="28"/>
  <c r="M86" i="28"/>
  <c r="Z86" i="28" s="1"/>
  <c r="L86" i="28"/>
  <c r="AA85" i="28"/>
  <c r="M85" i="28"/>
  <c r="Z85" i="28" s="1"/>
  <c r="L85" i="28"/>
  <c r="AA84" i="28"/>
  <c r="M84" i="28"/>
  <c r="Z84" i="28" s="1"/>
  <c r="L84" i="28"/>
  <c r="AA83" i="28"/>
  <c r="M83" i="28"/>
  <c r="Y83" i="28" s="1"/>
  <c r="L83" i="28"/>
  <c r="AA82" i="28"/>
  <c r="M82" i="28"/>
  <c r="Z82" i="28" s="1"/>
  <c r="L82" i="28"/>
  <c r="AA81" i="28"/>
  <c r="M81" i="28"/>
  <c r="Y81" i="28" s="1"/>
  <c r="L81" i="28"/>
  <c r="AA80" i="28"/>
  <c r="M80" i="28"/>
  <c r="Z80" i="28" s="1"/>
  <c r="L80" i="28"/>
  <c r="AA79" i="28"/>
  <c r="M79" i="28"/>
  <c r="Z79" i="28" s="1"/>
  <c r="L79" i="28"/>
  <c r="AA78" i="28"/>
  <c r="M78" i="28"/>
  <c r="Z78" i="28" s="1"/>
  <c r="L78" i="28"/>
  <c r="AA77" i="28"/>
  <c r="M77" i="28"/>
  <c r="Z77" i="28" s="1"/>
  <c r="L77" i="28"/>
  <c r="AA76" i="28"/>
  <c r="M76" i="28"/>
  <c r="Z76" i="28" s="1"/>
  <c r="L76" i="28"/>
  <c r="AA75" i="28"/>
  <c r="M75" i="28"/>
  <c r="Z75" i="28" s="1"/>
  <c r="L75" i="28"/>
  <c r="AA74" i="28"/>
  <c r="M74" i="28"/>
  <c r="Z74" i="28" s="1"/>
  <c r="L74" i="28"/>
  <c r="AA73" i="28"/>
  <c r="M73" i="28"/>
  <c r="Z73" i="28" s="1"/>
  <c r="L73" i="28"/>
  <c r="AA72" i="28"/>
  <c r="M72" i="28"/>
  <c r="Z72" i="28" s="1"/>
  <c r="L72" i="28"/>
  <c r="AA71" i="28"/>
  <c r="M71" i="28"/>
  <c r="Z71" i="28" s="1"/>
  <c r="L71" i="28"/>
  <c r="AA70" i="28"/>
  <c r="M70" i="28"/>
  <c r="Z70" i="28" s="1"/>
  <c r="L70" i="28"/>
  <c r="AA69" i="28"/>
  <c r="M69" i="28"/>
  <c r="Z69" i="28" s="1"/>
  <c r="L69" i="28"/>
  <c r="AA68" i="28"/>
  <c r="M68" i="28"/>
  <c r="Z68" i="28" s="1"/>
  <c r="L68" i="28"/>
  <c r="AA67" i="28"/>
  <c r="M67" i="28"/>
  <c r="Z67" i="28" s="1"/>
  <c r="L67" i="28"/>
  <c r="AA66" i="28"/>
  <c r="M66" i="28"/>
  <c r="Z66" i="28" s="1"/>
  <c r="L66" i="28"/>
  <c r="AA65" i="28"/>
  <c r="M65" i="28"/>
  <c r="Z65" i="28" s="1"/>
  <c r="AA64" i="28"/>
  <c r="M64" i="28"/>
  <c r="Z64" i="28" s="1"/>
  <c r="AA63" i="28"/>
  <c r="M63" i="28"/>
  <c r="Z63" i="28" s="1"/>
  <c r="AA62" i="28"/>
  <c r="M62" i="28"/>
  <c r="Z62" i="28" s="1"/>
  <c r="L62" i="28"/>
  <c r="AA61" i="28"/>
  <c r="M61" i="28"/>
  <c r="Z61" i="28" s="1"/>
  <c r="L61" i="28"/>
  <c r="AA60" i="28"/>
  <c r="M60" i="28"/>
  <c r="Z60" i="28" s="1"/>
  <c r="L60" i="28"/>
  <c r="AA59" i="28"/>
  <c r="M59" i="28"/>
  <c r="Z59" i="28" s="1"/>
  <c r="L59" i="28"/>
  <c r="AA58" i="28"/>
  <c r="M58" i="28"/>
  <c r="Z58" i="28" s="1"/>
  <c r="L58" i="28"/>
  <c r="AA57" i="28"/>
  <c r="M57" i="28"/>
  <c r="Z57" i="28" s="1"/>
  <c r="L57" i="28"/>
  <c r="AA56" i="28"/>
  <c r="M56" i="28"/>
  <c r="Z56" i="28" s="1"/>
  <c r="L56" i="28"/>
  <c r="AA55" i="28"/>
  <c r="M55" i="28"/>
  <c r="Z55" i="28" s="1"/>
  <c r="L55" i="28"/>
  <c r="AA54" i="28"/>
  <c r="M54" i="28"/>
  <c r="Z54" i="28" s="1"/>
  <c r="L54" i="28"/>
  <c r="AA53" i="28"/>
  <c r="M53" i="28"/>
  <c r="Z53" i="28" s="1"/>
  <c r="L53" i="28"/>
  <c r="AA52" i="28"/>
  <c r="M52" i="28"/>
  <c r="Y52" i="28" s="1"/>
  <c r="L52" i="28"/>
  <c r="AA51" i="28"/>
  <c r="M51" i="28"/>
  <c r="Z51" i="28" s="1"/>
  <c r="L51" i="28"/>
  <c r="AA50" i="28"/>
  <c r="M50" i="28"/>
  <c r="Z50" i="28" s="1"/>
  <c r="L50" i="28"/>
  <c r="AA49" i="28"/>
  <c r="M49" i="28"/>
  <c r="Z49" i="28" s="1"/>
  <c r="L49" i="28"/>
  <c r="AA48" i="28"/>
  <c r="M48" i="28"/>
  <c r="Z48" i="28" s="1"/>
  <c r="L48" i="28"/>
  <c r="AA47" i="28"/>
  <c r="M47" i="28"/>
  <c r="Z47" i="28" s="1"/>
  <c r="L47" i="28"/>
  <c r="AA46" i="28"/>
  <c r="M46" i="28"/>
  <c r="Y46" i="28" s="1"/>
  <c r="L46" i="28"/>
  <c r="AA45" i="28"/>
  <c r="M45" i="28"/>
  <c r="Z45" i="28" s="1"/>
  <c r="L45" i="28"/>
  <c r="AA44" i="28"/>
  <c r="M44" i="28"/>
  <c r="Z44" i="28" s="1"/>
  <c r="L44" i="28"/>
  <c r="AA43" i="28"/>
  <c r="M43" i="28"/>
  <c r="Z43" i="28" s="1"/>
  <c r="L43" i="28"/>
  <c r="AA42" i="28"/>
  <c r="M42" i="28"/>
  <c r="Z42" i="28" s="1"/>
  <c r="L42" i="28"/>
  <c r="AA41" i="28"/>
  <c r="M41" i="28"/>
  <c r="Z41" i="28" s="1"/>
  <c r="L41" i="28"/>
  <c r="AA40" i="28"/>
  <c r="M40" i="28"/>
  <c r="Z40" i="28" s="1"/>
  <c r="L40" i="28"/>
  <c r="AA39" i="28"/>
  <c r="M39" i="28"/>
  <c r="Z39" i="28" s="1"/>
  <c r="L39" i="28"/>
  <c r="AA38" i="28"/>
  <c r="M38" i="28"/>
  <c r="Z38" i="28" s="1"/>
  <c r="L38" i="28"/>
  <c r="AA37" i="28"/>
  <c r="L37" i="28"/>
  <c r="AA36" i="28"/>
  <c r="L36" i="28"/>
  <c r="AA35" i="28"/>
  <c r="L35" i="28"/>
  <c r="AA34" i="28"/>
  <c r="L34" i="28"/>
  <c r="AA33" i="28"/>
  <c r="L33" i="28"/>
  <c r="AA32" i="28"/>
  <c r="L32" i="28"/>
  <c r="AA31" i="28"/>
  <c r="L31" i="28"/>
  <c r="AA30" i="28"/>
  <c r="L30" i="28"/>
  <c r="AA29" i="28"/>
  <c r="L29" i="28"/>
  <c r="AA28" i="28"/>
  <c r="L28" i="28"/>
  <c r="AA27" i="28"/>
  <c r="L27" i="28"/>
  <c r="AA26" i="28"/>
  <c r="L26" i="28"/>
  <c r="AA25" i="28"/>
  <c r="L25" i="28"/>
  <c r="AA24" i="28"/>
  <c r="L24" i="28"/>
  <c r="AA23" i="28"/>
  <c r="L23" i="28"/>
  <c r="AA22" i="28"/>
  <c r="L22" i="28"/>
  <c r="AA21" i="28"/>
  <c r="L21" i="28"/>
  <c r="AA20" i="28"/>
  <c r="L20" i="28"/>
  <c r="AA19" i="28"/>
  <c r="L19" i="28"/>
  <c r="AA18" i="28"/>
  <c r="L18" i="28"/>
  <c r="AA17" i="28"/>
  <c r="L17" i="28"/>
  <c r="AA16" i="28"/>
  <c r="L16" i="28"/>
  <c r="AA15" i="28"/>
  <c r="L15" i="28"/>
  <c r="AA14" i="28"/>
  <c r="L14" i="28"/>
  <c r="AA13" i="28"/>
  <c r="L13" i="28"/>
  <c r="AA12" i="28"/>
  <c r="L12" i="28"/>
  <c r="AA11" i="28"/>
  <c r="L11" i="28"/>
  <c r="AA10" i="28"/>
  <c r="L10" i="28"/>
  <c r="AA9" i="28"/>
  <c r="L9" i="28"/>
  <c r="L8" i="28"/>
  <c r="AA7" i="28"/>
  <c r="B7" i="28"/>
  <c r="B8" i="28" s="1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AA6" i="28"/>
  <c r="L6" i="28"/>
  <c r="K6" i="28"/>
  <c r="J6" i="28"/>
  <c r="J12" i="27"/>
  <c r="K12" i="27"/>
  <c r="J13" i="27"/>
  <c r="K13" i="27"/>
  <c r="K11" i="27"/>
  <c r="J11" i="27"/>
  <c r="K9" i="27"/>
  <c r="J9" i="27"/>
  <c r="J7" i="27"/>
  <c r="K7" i="27"/>
  <c r="J6" i="27"/>
  <c r="AA191" i="27"/>
  <c r="M191" i="27"/>
  <c r="Y191" i="27" s="1"/>
  <c r="L191" i="27"/>
  <c r="AA190" i="27"/>
  <c r="M190" i="27"/>
  <c r="Y190" i="27" s="1"/>
  <c r="L190" i="27"/>
  <c r="AA189" i="27"/>
  <c r="M189" i="27"/>
  <c r="Z189" i="27" s="1"/>
  <c r="L189" i="27"/>
  <c r="AA188" i="27"/>
  <c r="M188" i="27"/>
  <c r="L188" i="27"/>
  <c r="AA187" i="27"/>
  <c r="M187" i="27"/>
  <c r="L187" i="27"/>
  <c r="AA186" i="27"/>
  <c r="M186" i="27"/>
  <c r="Y186" i="27" s="1"/>
  <c r="L186" i="27"/>
  <c r="AA185" i="27"/>
  <c r="M185" i="27"/>
  <c r="Z185" i="27" s="1"/>
  <c r="L185" i="27"/>
  <c r="AA184" i="27"/>
  <c r="M184" i="27"/>
  <c r="Z184" i="27" s="1"/>
  <c r="L184" i="27"/>
  <c r="AA183" i="27"/>
  <c r="M183" i="27"/>
  <c r="Z183" i="27" s="1"/>
  <c r="L183" i="27"/>
  <c r="AA182" i="27"/>
  <c r="M182" i="27"/>
  <c r="Z182" i="27" s="1"/>
  <c r="L182" i="27"/>
  <c r="AA181" i="27"/>
  <c r="M181" i="27"/>
  <c r="Z181" i="27" s="1"/>
  <c r="L181" i="27"/>
  <c r="AA180" i="27"/>
  <c r="M180" i="27"/>
  <c r="Z180" i="27" s="1"/>
  <c r="L180" i="27"/>
  <c r="AA179" i="27"/>
  <c r="M179" i="27"/>
  <c r="Z179" i="27" s="1"/>
  <c r="L179" i="27"/>
  <c r="AA178" i="27"/>
  <c r="M178" i="27"/>
  <c r="Y178" i="27" s="1"/>
  <c r="L178" i="27"/>
  <c r="AA177" i="27"/>
  <c r="M177" i="27"/>
  <c r="Z177" i="27" s="1"/>
  <c r="L177" i="27"/>
  <c r="AA176" i="27"/>
  <c r="M176" i="27"/>
  <c r="Z176" i="27" s="1"/>
  <c r="L176" i="27"/>
  <c r="AA175" i="27"/>
  <c r="M175" i="27"/>
  <c r="Z175" i="27" s="1"/>
  <c r="L175" i="27"/>
  <c r="AA174" i="27"/>
  <c r="M174" i="27"/>
  <c r="Z174" i="27" s="1"/>
  <c r="L174" i="27"/>
  <c r="AA173" i="27"/>
  <c r="M173" i="27"/>
  <c r="Z173" i="27" s="1"/>
  <c r="L173" i="27"/>
  <c r="AA172" i="27"/>
  <c r="M172" i="27"/>
  <c r="L172" i="27"/>
  <c r="AA171" i="27"/>
  <c r="M171" i="27"/>
  <c r="L171" i="27"/>
  <c r="AA170" i="27"/>
  <c r="M170" i="27"/>
  <c r="Y170" i="27" s="1"/>
  <c r="L170" i="27"/>
  <c r="AA169" i="27"/>
  <c r="M169" i="27"/>
  <c r="Z169" i="27" s="1"/>
  <c r="L169" i="27"/>
  <c r="AA168" i="27"/>
  <c r="M168" i="27"/>
  <c r="Z168" i="27" s="1"/>
  <c r="L168" i="27"/>
  <c r="AA167" i="27"/>
  <c r="M167" i="27"/>
  <c r="Z167" i="27" s="1"/>
  <c r="L167" i="27"/>
  <c r="AA166" i="27"/>
  <c r="M166" i="27"/>
  <c r="Z166" i="27" s="1"/>
  <c r="L166" i="27"/>
  <c r="AA165" i="27"/>
  <c r="M165" i="27"/>
  <c r="Z165" i="27" s="1"/>
  <c r="L165" i="27"/>
  <c r="AA164" i="27"/>
  <c r="M164" i="27"/>
  <c r="Z164" i="27" s="1"/>
  <c r="L164" i="27"/>
  <c r="AA163" i="27"/>
  <c r="M163" i="27"/>
  <c r="Z163" i="27" s="1"/>
  <c r="L163" i="27"/>
  <c r="AA162" i="27"/>
  <c r="M162" i="27"/>
  <c r="Y162" i="27" s="1"/>
  <c r="L162" i="27"/>
  <c r="AA161" i="27"/>
  <c r="M161" i="27"/>
  <c r="Z161" i="27" s="1"/>
  <c r="L161" i="27"/>
  <c r="AA160" i="27"/>
  <c r="M160" i="27"/>
  <c r="Z160" i="27" s="1"/>
  <c r="L160" i="27"/>
  <c r="AA159" i="27"/>
  <c r="M159" i="27"/>
  <c r="Z159" i="27" s="1"/>
  <c r="L159" i="27"/>
  <c r="AA158" i="27"/>
  <c r="M158" i="27"/>
  <c r="Z158" i="27" s="1"/>
  <c r="L158" i="27"/>
  <c r="AA157" i="27"/>
  <c r="M157" i="27"/>
  <c r="Z157" i="27" s="1"/>
  <c r="L157" i="27"/>
  <c r="AA156" i="27"/>
  <c r="M156" i="27"/>
  <c r="L156" i="27"/>
  <c r="AA155" i="27"/>
  <c r="M155" i="27"/>
  <c r="L155" i="27"/>
  <c r="AA154" i="27"/>
  <c r="M154" i="27"/>
  <c r="Y154" i="27" s="1"/>
  <c r="L154" i="27"/>
  <c r="AA153" i="27"/>
  <c r="M153" i="27"/>
  <c r="Z153" i="27" s="1"/>
  <c r="L153" i="27"/>
  <c r="AA152" i="27"/>
  <c r="M152" i="27"/>
  <c r="Z152" i="27" s="1"/>
  <c r="L152" i="27"/>
  <c r="AA151" i="27"/>
  <c r="M151" i="27"/>
  <c r="Z151" i="27" s="1"/>
  <c r="L151" i="27"/>
  <c r="AA150" i="27"/>
  <c r="M150" i="27"/>
  <c r="Z150" i="27" s="1"/>
  <c r="L150" i="27"/>
  <c r="AA149" i="27"/>
  <c r="M149" i="27"/>
  <c r="Z149" i="27" s="1"/>
  <c r="L149" i="27"/>
  <c r="AA148" i="27"/>
  <c r="M148" i="27"/>
  <c r="Z148" i="27" s="1"/>
  <c r="L148" i="27"/>
  <c r="AA147" i="27"/>
  <c r="M147" i="27"/>
  <c r="Z147" i="27" s="1"/>
  <c r="L147" i="27"/>
  <c r="AA146" i="27"/>
  <c r="M146" i="27"/>
  <c r="Y146" i="27" s="1"/>
  <c r="L146" i="27"/>
  <c r="AA145" i="27"/>
  <c r="M145" i="27"/>
  <c r="Z145" i="27" s="1"/>
  <c r="L145" i="27"/>
  <c r="AA144" i="27"/>
  <c r="M144" i="27"/>
  <c r="Z144" i="27" s="1"/>
  <c r="L144" i="27"/>
  <c r="AA143" i="27"/>
  <c r="M143" i="27"/>
  <c r="Z143" i="27" s="1"/>
  <c r="L143" i="27"/>
  <c r="AA142" i="27"/>
  <c r="M142" i="27"/>
  <c r="Z142" i="27" s="1"/>
  <c r="L142" i="27"/>
  <c r="AA141" i="27"/>
  <c r="M141" i="27"/>
  <c r="Z141" i="27" s="1"/>
  <c r="L141" i="27"/>
  <c r="AA140" i="27"/>
  <c r="M140" i="27"/>
  <c r="L140" i="27"/>
  <c r="AA139" i="27"/>
  <c r="M139" i="27"/>
  <c r="L139" i="27"/>
  <c r="AA138" i="27"/>
  <c r="M138" i="27"/>
  <c r="Y138" i="27" s="1"/>
  <c r="L138" i="27"/>
  <c r="AA137" i="27"/>
  <c r="M137" i="27"/>
  <c r="Z137" i="27" s="1"/>
  <c r="L137" i="27"/>
  <c r="AA136" i="27"/>
  <c r="M136" i="27"/>
  <c r="Z136" i="27" s="1"/>
  <c r="L136" i="27"/>
  <c r="AA135" i="27"/>
  <c r="M135" i="27"/>
  <c r="Z135" i="27" s="1"/>
  <c r="L135" i="27"/>
  <c r="AA134" i="27"/>
  <c r="M134" i="27"/>
  <c r="Z134" i="27" s="1"/>
  <c r="L134" i="27"/>
  <c r="AA133" i="27"/>
  <c r="M133" i="27"/>
  <c r="Z133" i="27" s="1"/>
  <c r="L133" i="27"/>
  <c r="AA132" i="27"/>
  <c r="M132" i="27"/>
  <c r="Z132" i="27" s="1"/>
  <c r="L132" i="27"/>
  <c r="AA131" i="27"/>
  <c r="M131" i="27"/>
  <c r="Z131" i="27" s="1"/>
  <c r="L131" i="27"/>
  <c r="AA130" i="27"/>
  <c r="M130" i="27"/>
  <c r="Y130" i="27" s="1"/>
  <c r="L130" i="27"/>
  <c r="AA129" i="27"/>
  <c r="M129" i="27"/>
  <c r="Z129" i="27" s="1"/>
  <c r="L129" i="27"/>
  <c r="AA128" i="27"/>
  <c r="M128" i="27"/>
  <c r="Z128" i="27" s="1"/>
  <c r="L128" i="27"/>
  <c r="AA127" i="27"/>
  <c r="M127" i="27"/>
  <c r="Z127" i="27" s="1"/>
  <c r="L127" i="27"/>
  <c r="AA126" i="27"/>
  <c r="M126" i="27"/>
  <c r="Z126" i="27" s="1"/>
  <c r="L126" i="27"/>
  <c r="AA125" i="27"/>
  <c r="M125" i="27"/>
  <c r="Z125" i="27" s="1"/>
  <c r="L125" i="27"/>
  <c r="AA124" i="27"/>
  <c r="M124" i="27"/>
  <c r="L124" i="27"/>
  <c r="AA123" i="27"/>
  <c r="M123" i="27"/>
  <c r="L123" i="27"/>
  <c r="AA122" i="27"/>
  <c r="M122" i="27"/>
  <c r="Y122" i="27" s="1"/>
  <c r="L122" i="27"/>
  <c r="AA121" i="27"/>
  <c r="M121" i="27"/>
  <c r="Z121" i="27" s="1"/>
  <c r="L121" i="27"/>
  <c r="AA120" i="27"/>
  <c r="M120" i="27"/>
  <c r="Z120" i="27" s="1"/>
  <c r="L120" i="27"/>
  <c r="AA119" i="27"/>
  <c r="M119" i="27"/>
  <c r="Z119" i="27" s="1"/>
  <c r="L119" i="27"/>
  <c r="AA118" i="27"/>
  <c r="M118" i="27"/>
  <c r="Z118" i="27" s="1"/>
  <c r="L118" i="27"/>
  <c r="AA117" i="27"/>
  <c r="M117" i="27"/>
  <c r="Z117" i="27" s="1"/>
  <c r="L117" i="27"/>
  <c r="AA116" i="27"/>
  <c r="M116" i="27"/>
  <c r="Z116" i="27" s="1"/>
  <c r="L116" i="27"/>
  <c r="AA115" i="27"/>
  <c r="M115" i="27"/>
  <c r="Z115" i="27" s="1"/>
  <c r="L115" i="27"/>
  <c r="AA114" i="27"/>
  <c r="M114" i="27"/>
  <c r="Y114" i="27" s="1"/>
  <c r="L114" i="27"/>
  <c r="AA113" i="27"/>
  <c r="M113" i="27"/>
  <c r="Z113" i="27" s="1"/>
  <c r="L113" i="27"/>
  <c r="AA112" i="27"/>
  <c r="M112" i="27"/>
  <c r="Z112" i="27" s="1"/>
  <c r="L112" i="27"/>
  <c r="AA111" i="27"/>
  <c r="M111" i="27"/>
  <c r="Z111" i="27" s="1"/>
  <c r="L111" i="27"/>
  <c r="AA110" i="27"/>
  <c r="M110" i="27"/>
  <c r="Z110" i="27" s="1"/>
  <c r="L110" i="27"/>
  <c r="AA109" i="27"/>
  <c r="M109" i="27"/>
  <c r="Z109" i="27" s="1"/>
  <c r="L109" i="27"/>
  <c r="AA108" i="27"/>
  <c r="M108" i="27"/>
  <c r="L108" i="27"/>
  <c r="AA107" i="27"/>
  <c r="M107" i="27"/>
  <c r="L107" i="27"/>
  <c r="AA106" i="27"/>
  <c r="M106" i="27"/>
  <c r="Y106" i="27" s="1"/>
  <c r="L106" i="27"/>
  <c r="AA105" i="27"/>
  <c r="M105" i="27"/>
  <c r="Z105" i="27" s="1"/>
  <c r="L105" i="27"/>
  <c r="AA104" i="27"/>
  <c r="M104" i="27"/>
  <c r="Z104" i="27" s="1"/>
  <c r="L104" i="27"/>
  <c r="AA103" i="27"/>
  <c r="M103" i="27"/>
  <c r="Z103" i="27" s="1"/>
  <c r="L103" i="27"/>
  <c r="AA102" i="27"/>
  <c r="M102" i="27"/>
  <c r="Z102" i="27" s="1"/>
  <c r="L102" i="27"/>
  <c r="AA101" i="27"/>
  <c r="M101" i="27"/>
  <c r="Z101" i="27" s="1"/>
  <c r="L101" i="27"/>
  <c r="AA100" i="27"/>
  <c r="M100" i="27"/>
  <c r="Z100" i="27" s="1"/>
  <c r="L100" i="27"/>
  <c r="AA99" i="27"/>
  <c r="M99" i="27"/>
  <c r="Z99" i="27" s="1"/>
  <c r="L99" i="27"/>
  <c r="AA98" i="27"/>
  <c r="M98" i="27"/>
  <c r="Y98" i="27" s="1"/>
  <c r="L98" i="27"/>
  <c r="AA97" i="27"/>
  <c r="M97" i="27"/>
  <c r="Z97" i="27" s="1"/>
  <c r="L97" i="27"/>
  <c r="AA96" i="27"/>
  <c r="M96" i="27"/>
  <c r="Z96" i="27" s="1"/>
  <c r="L96" i="27"/>
  <c r="AA95" i="27"/>
  <c r="M95" i="27"/>
  <c r="Z95" i="27" s="1"/>
  <c r="L95" i="27"/>
  <c r="AA94" i="27"/>
  <c r="M94" i="27"/>
  <c r="Z94" i="27" s="1"/>
  <c r="L94" i="27"/>
  <c r="AA93" i="27"/>
  <c r="M93" i="27"/>
  <c r="Z93" i="27" s="1"/>
  <c r="L93" i="27"/>
  <c r="AA92" i="27"/>
  <c r="M92" i="27"/>
  <c r="L92" i="27"/>
  <c r="AA91" i="27"/>
  <c r="M91" i="27"/>
  <c r="L91" i="27"/>
  <c r="AA90" i="27"/>
  <c r="M90" i="27"/>
  <c r="Y90" i="27" s="1"/>
  <c r="L90" i="27"/>
  <c r="AA89" i="27"/>
  <c r="M89" i="27"/>
  <c r="Z89" i="27" s="1"/>
  <c r="L89" i="27"/>
  <c r="AA88" i="27"/>
  <c r="M88" i="27"/>
  <c r="Z88" i="27" s="1"/>
  <c r="L88" i="27"/>
  <c r="AA87" i="27"/>
  <c r="M87" i="27"/>
  <c r="Z87" i="27" s="1"/>
  <c r="L87" i="27"/>
  <c r="AA86" i="27"/>
  <c r="M86" i="27"/>
  <c r="Z86" i="27" s="1"/>
  <c r="L86" i="27"/>
  <c r="AA85" i="27"/>
  <c r="M85" i="27"/>
  <c r="Z85" i="27" s="1"/>
  <c r="L85" i="27"/>
  <c r="AA84" i="27"/>
  <c r="M84" i="27"/>
  <c r="Z84" i="27" s="1"/>
  <c r="L84" i="27"/>
  <c r="AA83" i="27"/>
  <c r="M83" i="27"/>
  <c r="Z83" i="27" s="1"/>
  <c r="L83" i="27"/>
  <c r="AA82" i="27"/>
  <c r="M82" i="27"/>
  <c r="Y82" i="27" s="1"/>
  <c r="L82" i="27"/>
  <c r="AA81" i="27"/>
  <c r="M81" i="27"/>
  <c r="Z81" i="27" s="1"/>
  <c r="L81" i="27"/>
  <c r="AA80" i="27"/>
  <c r="M80" i="27"/>
  <c r="Z80" i="27" s="1"/>
  <c r="L80" i="27"/>
  <c r="AA79" i="27"/>
  <c r="M79" i="27"/>
  <c r="Z79" i="27" s="1"/>
  <c r="L79" i="27"/>
  <c r="AA78" i="27"/>
  <c r="M78" i="27"/>
  <c r="Z78" i="27" s="1"/>
  <c r="L78" i="27"/>
  <c r="AA77" i="27"/>
  <c r="M77" i="27"/>
  <c r="Z77" i="27" s="1"/>
  <c r="L77" i="27"/>
  <c r="AA76" i="27"/>
  <c r="M76" i="27"/>
  <c r="L76" i="27"/>
  <c r="AA75" i="27"/>
  <c r="M75" i="27"/>
  <c r="L75" i="27"/>
  <c r="AA74" i="27"/>
  <c r="M74" i="27"/>
  <c r="Y74" i="27" s="1"/>
  <c r="L74" i="27"/>
  <c r="AA73" i="27"/>
  <c r="M73" i="27"/>
  <c r="Z73" i="27" s="1"/>
  <c r="L73" i="27"/>
  <c r="AA72" i="27"/>
  <c r="M72" i="27"/>
  <c r="Z72" i="27" s="1"/>
  <c r="L72" i="27"/>
  <c r="AA71" i="27"/>
  <c r="M71" i="27"/>
  <c r="Z71" i="27" s="1"/>
  <c r="L71" i="27"/>
  <c r="AA70" i="27"/>
  <c r="M70" i="27"/>
  <c r="Z70" i="27" s="1"/>
  <c r="L70" i="27"/>
  <c r="AA69" i="27"/>
  <c r="M69" i="27"/>
  <c r="Z69" i="27" s="1"/>
  <c r="L69" i="27"/>
  <c r="AA68" i="27"/>
  <c r="M68" i="27"/>
  <c r="Z68" i="27" s="1"/>
  <c r="L68" i="27"/>
  <c r="AA67" i="27"/>
  <c r="M67" i="27"/>
  <c r="Z67" i="27" s="1"/>
  <c r="L67" i="27"/>
  <c r="AA66" i="27"/>
  <c r="M66" i="27"/>
  <c r="Y66" i="27" s="1"/>
  <c r="L66" i="27"/>
  <c r="AA65" i="27"/>
  <c r="M65" i="27"/>
  <c r="Z65" i="27" s="1"/>
  <c r="L65" i="27"/>
  <c r="AA64" i="27"/>
  <c r="M64" i="27"/>
  <c r="Z64" i="27" s="1"/>
  <c r="L64" i="27"/>
  <c r="AA63" i="27"/>
  <c r="M63" i="27"/>
  <c r="Z63" i="27" s="1"/>
  <c r="L63" i="27"/>
  <c r="AA62" i="27"/>
  <c r="M62" i="27"/>
  <c r="Z62" i="27" s="1"/>
  <c r="L62" i="27"/>
  <c r="AA61" i="27"/>
  <c r="M61" i="27"/>
  <c r="Z61" i="27" s="1"/>
  <c r="L61" i="27"/>
  <c r="AA60" i="27"/>
  <c r="M60" i="27"/>
  <c r="L60" i="27"/>
  <c r="AA59" i="27"/>
  <c r="M59" i="27"/>
  <c r="L59" i="27"/>
  <c r="AA58" i="27"/>
  <c r="M58" i="27"/>
  <c r="Y58" i="27" s="1"/>
  <c r="L58" i="27"/>
  <c r="AA57" i="27"/>
  <c r="M57" i="27"/>
  <c r="Z57" i="27" s="1"/>
  <c r="L57" i="27"/>
  <c r="AA56" i="27"/>
  <c r="M56" i="27"/>
  <c r="Z56" i="27" s="1"/>
  <c r="L56" i="27"/>
  <c r="AA55" i="27"/>
  <c r="M55" i="27"/>
  <c r="Z55" i="27" s="1"/>
  <c r="L55" i="27"/>
  <c r="AA54" i="27"/>
  <c r="M54" i="27"/>
  <c r="Z54" i="27" s="1"/>
  <c r="L54" i="27"/>
  <c r="AA53" i="27"/>
  <c r="M53" i="27"/>
  <c r="Z53" i="27" s="1"/>
  <c r="L53" i="27"/>
  <c r="AA52" i="27"/>
  <c r="M52" i="27"/>
  <c r="Z52" i="27" s="1"/>
  <c r="L52" i="27"/>
  <c r="AA51" i="27"/>
  <c r="M51" i="27"/>
  <c r="Z51" i="27" s="1"/>
  <c r="L51" i="27"/>
  <c r="AA50" i="27"/>
  <c r="M50" i="27"/>
  <c r="Y50" i="27" s="1"/>
  <c r="L50" i="27"/>
  <c r="AA49" i="27"/>
  <c r="M49" i="27"/>
  <c r="Z49" i="27" s="1"/>
  <c r="L49" i="27"/>
  <c r="AA48" i="27"/>
  <c r="M48" i="27"/>
  <c r="Z48" i="27" s="1"/>
  <c r="L48" i="27"/>
  <c r="AA47" i="27"/>
  <c r="M47" i="27"/>
  <c r="Z47" i="27" s="1"/>
  <c r="L47" i="27"/>
  <c r="AA46" i="27"/>
  <c r="M46" i="27"/>
  <c r="Z46" i="27" s="1"/>
  <c r="L46" i="27"/>
  <c r="AA45" i="27"/>
  <c r="M45" i="27"/>
  <c r="Z45" i="27" s="1"/>
  <c r="L45" i="27"/>
  <c r="AA44" i="27"/>
  <c r="M44" i="27"/>
  <c r="L44" i="27"/>
  <c r="AA43" i="27"/>
  <c r="M43" i="27"/>
  <c r="L43" i="27"/>
  <c r="AA42" i="27"/>
  <c r="M42" i="27"/>
  <c r="Y42" i="27" s="1"/>
  <c r="L42" i="27"/>
  <c r="AA41" i="27"/>
  <c r="M41" i="27"/>
  <c r="Z41" i="27" s="1"/>
  <c r="L41" i="27"/>
  <c r="AA40" i="27"/>
  <c r="M40" i="27"/>
  <c r="Z40" i="27" s="1"/>
  <c r="L40" i="27"/>
  <c r="AA39" i="27"/>
  <c r="M39" i="27"/>
  <c r="Z39" i="27" s="1"/>
  <c r="L39" i="27"/>
  <c r="AA38" i="27"/>
  <c r="M38" i="27"/>
  <c r="Z38" i="27" s="1"/>
  <c r="L38" i="27"/>
  <c r="AA37" i="27"/>
  <c r="M37" i="27"/>
  <c r="Z37" i="27" s="1"/>
  <c r="L37" i="27"/>
  <c r="AA36" i="27"/>
  <c r="M36" i="27"/>
  <c r="Z36" i="27" s="1"/>
  <c r="L36" i="27"/>
  <c r="AA35" i="27"/>
  <c r="M35" i="27"/>
  <c r="Z35" i="27" s="1"/>
  <c r="L35" i="27"/>
  <c r="AA34" i="27"/>
  <c r="M34" i="27"/>
  <c r="Y34" i="27" s="1"/>
  <c r="L34" i="27"/>
  <c r="AA33" i="27"/>
  <c r="M33" i="27"/>
  <c r="Z33" i="27" s="1"/>
  <c r="L33" i="27"/>
  <c r="AA32" i="27"/>
  <c r="M32" i="27"/>
  <c r="Z32" i="27" s="1"/>
  <c r="L32" i="27"/>
  <c r="AA31" i="27"/>
  <c r="M31" i="27"/>
  <c r="Z31" i="27" s="1"/>
  <c r="L31" i="27"/>
  <c r="AA30" i="27"/>
  <c r="M30" i="27"/>
  <c r="Z30" i="27" s="1"/>
  <c r="L30" i="27"/>
  <c r="AA29" i="27"/>
  <c r="M29" i="27"/>
  <c r="Z29" i="27" s="1"/>
  <c r="L29" i="27"/>
  <c r="AA28" i="27"/>
  <c r="M28" i="27"/>
  <c r="L28" i="27"/>
  <c r="AA27" i="27"/>
  <c r="M27" i="27"/>
  <c r="L27" i="27"/>
  <c r="AA26" i="27"/>
  <c r="M26" i="27"/>
  <c r="Y26" i="27" s="1"/>
  <c r="L26" i="27"/>
  <c r="AA25" i="27"/>
  <c r="M25" i="27"/>
  <c r="Z25" i="27" s="1"/>
  <c r="L25" i="27"/>
  <c r="AA24" i="27"/>
  <c r="M24" i="27"/>
  <c r="Z24" i="27" s="1"/>
  <c r="L24" i="27"/>
  <c r="AA23" i="27"/>
  <c r="M23" i="27"/>
  <c r="Z23" i="27" s="1"/>
  <c r="L23" i="27"/>
  <c r="AA22" i="27"/>
  <c r="M22" i="27"/>
  <c r="Z22" i="27" s="1"/>
  <c r="L22" i="27"/>
  <c r="AA21" i="27"/>
  <c r="M21" i="27"/>
  <c r="Z21" i="27" s="1"/>
  <c r="L21" i="27"/>
  <c r="AA20" i="27"/>
  <c r="M20" i="27"/>
  <c r="Z20" i="27" s="1"/>
  <c r="L20" i="27"/>
  <c r="AA19" i="27"/>
  <c r="M19" i="27"/>
  <c r="Z19" i="27" s="1"/>
  <c r="L19" i="27"/>
  <c r="AA18" i="27"/>
  <c r="M18" i="27"/>
  <c r="Z18" i="27" s="1"/>
  <c r="L18" i="27"/>
  <c r="AA17" i="27"/>
  <c r="M17" i="27"/>
  <c r="Z17" i="27" s="1"/>
  <c r="L17" i="27"/>
  <c r="AA16" i="27"/>
  <c r="L16" i="27"/>
  <c r="M16" i="27"/>
  <c r="AA15" i="27"/>
  <c r="L15" i="27"/>
  <c r="M15" i="27"/>
  <c r="Z15" i="27" s="1"/>
  <c r="AA14" i="27"/>
  <c r="L14" i="27"/>
  <c r="M14" i="27"/>
  <c r="Y14" i="27" s="1"/>
  <c r="AA13" i="27"/>
  <c r="Q13" i="27"/>
  <c r="U13" i="27" s="1"/>
  <c r="S15" i="27" s="1"/>
  <c r="L13" i="27"/>
  <c r="AA12" i="27"/>
  <c r="L12" i="27"/>
  <c r="AA11" i="27"/>
  <c r="L11" i="27"/>
  <c r="AA10" i="27"/>
  <c r="L10" i="27"/>
  <c r="AA9" i="27"/>
  <c r="L9" i="27"/>
  <c r="L8" i="27"/>
  <c r="AA7" i="27"/>
  <c r="L7" i="27"/>
  <c r="B7" i="27"/>
  <c r="B8" i="27" s="1"/>
  <c r="B9" i="27" s="1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112" i="27" s="1"/>
  <c r="B113" i="27" s="1"/>
  <c r="B114" i="27" s="1"/>
  <c r="B115" i="27" s="1"/>
  <c r="B116" i="27" s="1"/>
  <c r="B117" i="27" s="1"/>
  <c r="B118" i="27" s="1"/>
  <c r="B119" i="27" s="1"/>
  <c r="B120" i="27" s="1"/>
  <c r="B121" i="27" s="1"/>
  <c r="B122" i="27" s="1"/>
  <c r="B123" i="27" s="1"/>
  <c r="B124" i="27" s="1"/>
  <c r="B125" i="27" s="1"/>
  <c r="B126" i="27" s="1"/>
  <c r="B127" i="27" s="1"/>
  <c r="B128" i="27" s="1"/>
  <c r="B129" i="27" s="1"/>
  <c r="B130" i="27" s="1"/>
  <c r="B131" i="27" s="1"/>
  <c r="B132" i="27" s="1"/>
  <c r="B133" i="27" s="1"/>
  <c r="B134" i="27" s="1"/>
  <c r="B135" i="27" s="1"/>
  <c r="B136" i="27" s="1"/>
  <c r="B137" i="27" s="1"/>
  <c r="B138" i="27" s="1"/>
  <c r="B139" i="27" s="1"/>
  <c r="B140" i="27" s="1"/>
  <c r="B141" i="27" s="1"/>
  <c r="B142" i="27" s="1"/>
  <c r="B143" i="27" s="1"/>
  <c r="B144" i="27" s="1"/>
  <c r="B145" i="27" s="1"/>
  <c r="B146" i="27" s="1"/>
  <c r="B147" i="27" s="1"/>
  <c r="B148" i="27" s="1"/>
  <c r="B149" i="27" s="1"/>
  <c r="B150" i="27" s="1"/>
  <c r="B151" i="27" s="1"/>
  <c r="B152" i="27" s="1"/>
  <c r="B153" i="27" s="1"/>
  <c r="B154" i="27" s="1"/>
  <c r="B155" i="27" s="1"/>
  <c r="B156" i="27" s="1"/>
  <c r="B157" i="27" s="1"/>
  <c r="B158" i="27" s="1"/>
  <c r="B159" i="27" s="1"/>
  <c r="B160" i="27" s="1"/>
  <c r="B161" i="27" s="1"/>
  <c r="B162" i="27" s="1"/>
  <c r="B163" i="27" s="1"/>
  <c r="B164" i="27" s="1"/>
  <c r="B165" i="27" s="1"/>
  <c r="B166" i="27" s="1"/>
  <c r="B167" i="27" s="1"/>
  <c r="B168" i="27" s="1"/>
  <c r="B169" i="27" s="1"/>
  <c r="B170" i="27" s="1"/>
  <c r="B171" i="27" s="1"/>
  <c r="B172" i="27" s="1"/>
  <c r="B173" i="27" s="1"/>
  <c r="B174" i="27" s="1"/>
  <c r="B175" i="27" s="1"/>
  <c r="B176" i="27" s="1"/>
  <c r="B177" i="27" s="1"/>
  <c r="B178" i="27" s="1"/>
  <c r="B179" i="27" s="1"/>
  <c r="B180" i="27" s="1"/>
  <c r="B181" i="27" s="1"/>
  <c r="B182" i="27" s="1"/>
  <c r="B183" i="27" s="1"/>
  <c r="B184" i="27" s="1"/>
  <c r="B185" i="27" s="1"/>
  <c r="B186" i="27" s="1"/>
  <c r="B187" i="27" s="1"/>
  <c r="B188" i="27" s="1"/>
  <c r="B189" i="27" s="1"/>
  <c r="B190" i="27" s="1"/>
  <c r="B191" i="27" s="1"/>
  <c r="AA6" i="27"/>
  <c r="L6" i="27"/>
  <c r="K6" i="27"/>
  <c r="J12" i="26"/>
  <c r="K12" i="26"/>
  <c r="J13" i="26"/>
  <c r="K13" i="26"/>
  <c r="J14" i="26"/>
  <c r="K14" i="26"/>
  <c r="J15" i="26"/>
  <c r="K15" i="26"/>
  <c r="J16" i="26"/>
  <c r="K16" i="26"/>
  <c r="K11" i="26"/>
  <c r="J11" i="26"/>
  <c r="J8" i="26"/>
  <c r="K8" i="26"/>
  <c r="J9" i="26"/>
  <c r="K9" i="26"/>
  <c r="AA191" i="26"/>
  <c r="M191" i="26"/>
  <c r="L191" i="26"/>
  <c r="AA190" i="26"/>
  <c r="M190" i="26"/>
  <c r="L190" i="26"/>
  <c r="AA189" i="26"/>
  <c r="M189" i="26"/>
  <c r="Y189" i="26" s="1"/>
  <c r="L189" i="26"/>
  <c r="AA188" i="26"/>
  <c r="M188" i="26"/>
  <c r="Z188" i="26" s="1"/>
  <c r="L188" i="26"/>
  <c r="AA187" i="26"/>
  <c r="M187" i="26"/>
  <c r="Y187" i="26" s="1"/>
  <c r="L187" i="26"/>
  <c r="AA186" i="26"/>
  <c r="M186" i="26"/>
  <c r="Z186" i="26" s="1"/>
  <c r="L186" i="26"/>
  <c r="AA185" i="26"/>
  <c r="M185" i="26"/>
  <c r="Z185" i="26" s="1"/>
  <c r="L185" i="26"/>
  <c r="AA184" i="26"/>
  <c r="M184" i="26"/>
  <c r="Z184" i="26" s="1"/>
  <c r="L184" i="26"/>
  <c r="AA183" i="26"/>
  <c r="M183" i="26"/>
  <c r="Y183" i="26" s="1"/>
  <c r="L183" i="26"/>
  <c r="AA182" i="26"/>
  <c r="M182" i="26"/>
  <c r="Z182" i="26" s="1"/>
  <c r="L182" i="26"/>
  <c r="AA181" i="26"/>
  <c r="M181" i="26"/>
  <c r="Y181" i="26" s="1"/>
  <c r="L181" i="26"/>
  <c r="AA180" i="26"/>
  <c r="M180" i="26"/>
  <c r="Z180" i="26" s="1"/>
  <c r="L180" i="26"/>
  <c r="AA179" i="26"/>
  <c r="M179" i="26"/>
  <c r="Y179" i="26" s="1"/>
  <c r="L179" i="26"/>
  <c r="AA178" i="26"/>
  <c r="M178" i="26"/>
  <c r="Z178" i="26" s="1"/>
  <c r="L178" i="26"/>
  <c r="AA177" i="26"/>
  <c r="M177" i="26"/>
  <c r="Z177" i="26" s="1"/>
  <c r="L177" i="26"/>
  <c r="AA176" i="26"/>
  <c r="M176" i="26"/>
  <c r="Z176" i="26" s="1"/>
  <c r="L176" i="26"/>
  <c r="AA175" i="26"/>
  <c r="M175" i="26"/>
  <c r="Y175" i="26" s="1"/>
  <c r="L175" i="26"/>
  <c r="AA174" i="26"/>
  <c r="M174" i="26"/>
  <c r="Z174" i="26" s="1"/>
  <c r="L174" i="26"/>
  <c r="AA173" i="26"/>
  <c r="M173" i="26"/>
  <c r="Y173" i="26" s="1"/>
  <c r="L173" i="26"/>
  <c r="AA172" i="26"/>
  <c r="M172" i="26"/>
  <c r="Z172" i="26" s="1"/>
  <c r="L172" i="26"/>
  <c r="AA171" i="26"/>
  <c r="M171" i="26"/>
  <c r="Y171" i="26" s="1"/>
  <c r="L171" i="26"/>
  <c r="AA170" i="26"/>
  <c r="M170" i="26"/>
  <c r="Z170" i="26" s="1"/>
  <c r="L170" i="26"/>
  <c r="AA169" i="26"/>
  <c r="M169" i="26"/>
  <c r="Z169" i="26" s="1"/>
  <c r="L169" i="26"/>
  <c r="AA168" i="26"/>
  <c r="M168" i="26"/>
  <c r="Z168" i="26" s="1"/>
  <c r="L168" i="26"/>
  <c r="AA167" i="26"/>
  <c r="M167" i="26"/>
  <c r="Y167" i="26" s="1"/>
  <c r="L167" i="26"/>
  <c r="AA166" i="26"/>
  <c r="M166" i="26"/>
  <c r="Z166" i="26" s="1"/>
  <c r="L166" i="26"/>
  <c r="AA165" i="26"/>
  <c r="M165" i="26"/>
  <c r="Y165" i="26" s="1"/>
  <c r="L165" i="26"/>
  <c r="AA164" i="26"/>
  <c r="M164" i="26"/>
  <c r="Z164" i="26" s="1"/>
  <c r="L164" i="26"/>
  <c r="AA163" i="26"/>
  <c r="M163" i="26"/>
  <c r="Y163" i="26" s="1"/>
  <c r="L163" i="26"/>
  <c r="AA162" i="26"/>
  <c r="M162" i="26"/>
  <c r="Z162" i="26" s="1"/>
  <c r="L162" i="26"/>
  <c r="AA161" i="26"/>
  <c r="M161" i="26"/>
  <c r="Z161" i="26" s="1"/>
  <c r="L161" i="26"/>
  <c r="AA160" i="26"/>
  <c r="M160" i="26"/>
  <c r="Z160" i="26" s="1"/>
  <c r="L160" i="26"/>
  <c r="AA159" i="26"/>
  <c r="M159" i="26"/>
  <c r="Y159" i="26" s="1"/>
  <c r="L159" i="26"/>
  <c r="AA158" i="26"/>
  <c r="M158" i="26"/>
  <c r="Z158" i="26" s="1"/>
  <c r="L158" i="26"/>
  <c r="AA157" i="26"/>
  <c r="M157" i="26"/>
  <c r="Y157" i="26" s="1"/>
  <c r="L157" i="26"/>
  <c r="AA156" i="26"/>
  <c r="M156" i="26"/>
  <c r="Z156" i="26" s="1"/>
  <c r="L156" i="26"/>
  <c r="AA155" i="26"/>
  <c r="M155" i="26"/>
  <c r="Y155" i="26" s="1"/>
  <c r="L155" i="26"/>
  <c r="AA154" i="26"/>
  <c r="M154" i="26"/>
  <c r="Z154" i="26" s="1"/>
  <c r="L154" i="26"/>
  <c r="AA153" i="26"/>
  <c r="M153" i="26"/>
  <c r="L153" i="26"/>
  <c r="AA152" i="26"/>
  <c r="M152" i="26"/>
  <c r="L152" i="26"/>
  <c r="AA151" i="26"/>
  <c r="M151" i="26"/>
  <c r="Y151" i="26" s="1"/>
  <c r="L151" i="26"/>
  <c r="AA150" i="26"/>
  <c r="M150" i="26"/>
  <c r="Z150" i="26" s="1"/>
  <c r="L150" i="26"/>
  <c r="AA149" i="26"/>
  <c r="M149" i="26"/>
  <c r="Y149" i="26" s="1"/>
  <c r="L149" i="26"/>
  <c r="AA148" i="26"/>
  <c r="M148" i="26"/>
  <c r="Z148" i="26" s="1"/>
  <c r="L148" i="26"/>
  <c r="AA147" i="26"/>
  <c r="M147" i="26"/>
  <c r="Y147" i="26" s="1"/>
  <c r="L147" i="26"/>
  <c r="AA146" i="26"/>
  <c r="M146" i="26"/>
  <c r="Z146" i="26" s="1"/>
  <c r="L146" i="26"/>
  <c r="AA145" i="26"/>
  <c r="M145" i="26"/>
  <c r="Z145" i="26" s="1"/>
  <c r="L145" i="26"/>
  <c r="AA144" i="26"/>
  <c r="M144" i="26"/>
  <c r="Z144" i="26" s="1"/>
  <c r="L144" i="26"/>
  <c r="AA143" i="26"/>
  <c r="M143" i="26"/>
  <c r="L143" i="26"/>
  <c r="AA142" i="26"/>
  <c r="M142" i="26"/>
  <c r="L142" i="26"/>
  <c r="AA141" i="26"/>
  <c r="M141" i="26"/>
  <c r="L141" i="26"/>
  <c r="AA140" i="26"/>
  <c r="M140" i="26"/>
  <c r="Z140" i="26" s="1"/>
  <c r="L140" i="26"/>
  <c r="AA139" i="26"/>
  <c r="M139" i="26"/>
  <c r="Y139" i="26" s="1"/>
  <c r="L139" i="26"/>
  <c r="AA138" i="26"/>
  <c r="M138" i="26"/>
  <c r="Z138" i="26" s="1"/>
  <c r="L138" i="26"/>
  <c r="AA137" i="26"/>
  <c r="M137" i="26"/>
  <c r="Z137" i="26" s="1"/>
  <c r="L137" i="26"/>
  <c r="AA136" i="26"/>
  <c r="M136" i="26"/>
  <c r="Z136" i="26" s="1"/>
  <c r="L136" i="26"/>
  <c r="AA135" i="26"/>
  <c r="M135" i="26"/>
  <c r="Y135" i="26" s="1"/>
  <c r="L135" i="26"/>
  <c r="AA134" i="26"/>
  <c r="M134" i="26"/>
  <c r="Z134" i="26" s="1"/>
  <c r="L134" i="26"/>
  <c r="AA133" i="26"/>
  <c r="M133" i="26"/>
  <c r="Y133" i="26" s="1"/>
  <c r="L133" i="26"/>
  <c r="AA132" i="26"/>
  <c r="M132" i="26"/>
  <c r="Z132" i="26" s="1"/>
  <c r="L132" i="26"/>
  <c r="AA131" i="26"/>
  <c r="M131" i="26"/>
  <c r="Y131" i="26" s="1"/>
  <c r="L131" i="26"/>
  <c r="AA130" i="26"/>
  <c r="M130" i="26"/>
  <c r="Z130" i="26" s="1"/>
  <c r="L130" i="26"/>
  <c r="AA129" i="26"/>
  <c r="M129" i="26"/>
  <c r="Z129" i="26" s="1"/>
  <c r="L129" i="26"/>
  <c r="AA128" i="26"/>
  <c r="M128" i="26"/>
  <c r="Z128" i="26" s="1"/>
  <c r="L128" i="26"/>
  <c r="AA127" i="26"/>
  <c r="M127" i="26"/>
  <c r="Y127" i="26" s="1"/>
  <c r="L127" i="26"/>
  <c r="AA126" i="26"/>
  <c r="M126" i="26"/>
  <c r="Z126" i="26" s="1"/>
  <c r="L126" i="26"/>
  <c r="AA125" i="26"/>
  <c r="M125" i="26"/>
  <c r="Y125" i="26" s="1"/>
  <c r="L125" i="26"/>
  <c r="AA124" i="26"/>
  <c r="M124" i="26"/>
  <c r="Z124" i="26" s="1"/>
  <c r="L124" i="26"/>
  <c r="AA123" i="26"/>
  <c r="M123" i="26"/>
  <c r="Y123" i="26" s="1"/>
  <c r="L123" i="26"/>
  <c r="AA122" i="26"/>
  <c r="M122" i="26"/>
  <c r="Z122" i="26" s="1"/>
  <c r="L122" i="26"/>
  <c r="AA121" i="26"/>
  <c r="M121" i="26"/>
  <c r="L121" i="26"/>
  <c r="AA120" i="26"/>
  <c r="M120" i="26"/>
  <c r="L120" i="26"/>
  <c r="AA119" i="26"/>
  <c r="M119" i="26"/>
  <c r="Y119" i="26" s="1"/>
  <c r="L119" i="26"/>
  <c r="AA118" i="26"/>
  <c r="M118" i="26"/>
  <c r="Z118" i="26" s="1"/>
  <c r="L118" i="26"/>
  <c r="AA117" i="26"/>
  <c r="M117" i="26"/>
  <c r="Y117" i="26" s="1"/>
  <c r="L117" i="26"/>
  <c r="AA116" i="26"/>
  <c r="M116" i="26"/>
  <c r="Z116" i="26" s="1"/>
  <c r="L116" i="26"/>
  <c r="AA115" i="26"/>
  <c r="M115" i="26"/>
  <c r="Y115" i="26" s="1"/>
  <c r="L115" i="26"/>
  <c r="AA114" i="26"/>
  <c r="M114" i="26"/>
  <c r="Z114" i="26" s="1"/>
  <c r="L114" i="26"/>
  <c r="AA113" i="26"/>
  <c r="M113" i="26"/>
  <c r="Z113" i="26" s="1"/>
  <c r="L113" i="26"/>
  <c r="AA112" i="26"/>
  <c r="M112" i="26"/>
  <c r="Z112" i="26" s="1"/>
  <c r="L112" i="26"/>
  <c r="AA111" i="26"/>
  <c r="M111" i="26"/>
  <c r="Z111" i="26" s="1"/>
  <c r="L111" i="26"/>
  <c r="AA110" i="26"/>
  <c r="M110" i="26"/>
  <c r="Z110" i="26" s="1"/>
  <c r="L110" i="26"/>
  <c r="AA109" i="26"/>
  <c r="M109" i="26"/>
  <c r="Y109" i="26" s="1"/>
  <c r="L109" i="26"/>
  <c r="AA108" i="26"/>
  <c r="M108" i="26"/>
  <c r="Z108" i="26" s="1"/>
  <c r="L108" i="26"/>
  <c r="AA107" i="26"/>
  <c r="M107" i="26"/>
  <c r="Y107" i="26" s="1"/>
  <c r="L107" i="26"/>
  <c r="AA106" i="26"/>
  <c r="M106" i="26"/>
  <c r="Z106" i="26" s="1"/>
  <c r="L106" i="26"/>
  <c r="AA105" i="26"/>
  <c r="M105" i="26"/>
  <c r="Z105" i="26" s="1"/>
  <c r="L105" i="26"/>
  <c r="AA104" i="26"/>
  <c r="M104" i="26"/>
  <c r="Z104" i="26" s="1"/>
  <c r="L104" i="26"/>
  <c r="AA103" i="26"/>
  <c r="M103" i="26"/>
  <c r="Y103" i="26" s="1"/>
  <c r="L103" i="26"/>
  <c r="AA102" i="26"/>
  <c r="M102" i="26"/>
  <c r="Z102" i="26" s="1"/>
  <c r="L102" i="26"/>
  <c r="AA101" i="26"/>
  <c r="M101" i="26"/>
  <c r="Y101" i="26" s="1"/>
  <c r="L101" i="26"/>
  <c r="AA100" i="26"/>
  <c r="M100" i="26"/>
  <c r="Z100" i="26" s="1"/>
  <c r="L100" i="26"/>
  <c r="AA99" i="26"/>
  <c r="M99" i="26"/>
  <c r="Y99" i="26" s="1"/>
  <c r="L99" i="26"/>
  <c r="AA98" i="26"/>
  <c r="M98" i="26"/>
  <c r="Z98" i="26" s="1"/>
  <c r="L98" i="26"/>
  <c r="AA97" i="26"/>
  <c r="M97" i="26"/>
  <c r="Z97" i="26" s="1"/>
  <c r="L97" i="26"/>
  <c r="AA96" i="26"/>
  <c r="M96" i="26"/>
  <c r="Z96" i="26" s="1"/>
  <c r="L96" i="26"/>
  <c r="AA95" i="26"/>
  <c r="M95" i="26"/>
  <c r="Y95" i="26" s="1"/>
  <c r="L95" i="26"/>
  <c r="AA94" i="26"/>
  <c r="M94" i="26"/>
  <c r="Z94" i="26" s="1"/>
  <c r="L94" i="26"/>
  <c r="AA93" i="26"/>
  <c r="M93" i="26"/>
  <c r="Y93" i="26" s="1"/>
  <c r="L93" i="26"/>
  <c r="AA92" i="26"/>
  <c r="M92" i="26"/>
  <c r="Z92" i="26" s="1"/>
  <c r="L92" i="26"/>
  <c r="AA91" i="26"/>
  <c r="M91" i="26"/>
  <c r="Y91" i="26" s="1"/>
  <c r="L91" i="26"/>
  <c r="AA90" i="26"/>
  <c r="M90" i="26"/>
  <c r="Z90" i="26" s="1"/>
  <c r="L90" i="26"/>
  <c r="AA89" i="26"/>
  <c r="M89" i="26"/>
  <c r="L89" i="26"/>
  <c r="AA88" i="26"/>
  <c r="M88" i="26"/>
  <c r="L88" i="26"/>
  <c r="AA87" i="26"/>
  <c r="M87" i="26"/>
  <c r="Y87" i="26" s="1"/>
  <c r="L87" i="26"/>
  <c r="AA86" i="26"/>
  <c r="M86" i="26"/>
  <c r="Z86" i="26" s="1"/>
  <c r="L86" i="26"/>
  <c r="AA85" i="26"/>
  <c r="M85" i="26"/>
  <c r="Y85" i="26" s="1"/>
  <c r="L85" i="26"/>
  <c r="AA84" i="26"/>
  <c r="M84" i="26"/>
  <c r="Z84" i="26" s="1"/>
  <c r="L84" i="26"/>
  <c r="AA83" i="26"/>
  <c r="M83" i="26"/>
  <c r="Y83" i="26" s="1"/>
  <c r="L83" i="26"/>
  <c r="AA82" i="26"/>
  <c r="M82" i="26"/>
  <c r="Z82" i="26" s="1"/>
  <c r="L82" i="26"/>
  <c r="AA81" i="26"/>
  <c r="M81" i="26"/>
  <c r="Z81" i="26" s="1"/>
  <c r="L81" i="26"/>
  <c r="AA80" i="26"/>
  <c r="M80" i="26"/>
  <c r="Z80" i="26" s="1"/>
  <c r="L80" i="26"/>
  <c r="AA79" i="26"/>
  <c r="M79" i="26"/>
  <c r="Z79" i="26" s="1"/>
  <c r="L79" i="26"/>
  <c r="AA78" i="26"/>
  <c r="M78" i="26"/>
  <c r="Z78" i="26" s="1"/>
  <c r="L78" i="26"/>
  <c r="AA77" i="26"/>
  <c r="M77" i="26"/>
  <c r="Y77" i="26" s="1"/>
  <c r="L77" i="26"/>
  <c r="AA76" i="26"/>
  <c r="M76" i="26"/>
  <c r="Z76" i="26" s="1"/>
  <c r="L76" i="26"/>
  <c r="AA75" i="26"/>
  <c r="M75" i="26"/>
  <c r="Y75" i="26" s="1"/>
  <c r="L75" i="26"/>
  <c r="AA74" i="26"/>
  <c r="M74" i="26"/>
  <c r="Z74" i="26" s="1"/>
  <c r="L74" i="26"/>
  <c r="AA73" i="26"/>
  <c r="M73" i="26"/>
  <c r="Z73" i="26" s="1"/>
  <c r="L73" i="26"/>
  <c r="AA72" i="26"/>
  <c r="M72" i="26"/>
  <c r="Z72" i="26" s="1"/>
  <c r="L72" i="26"/>
  <c r="AA71" i="26"/>
  <c r="M71" i="26"/>
  <c r="Y71" i="26" s="1"/>
  <c r="L71" i="26"/>
  <c r="AA70" i="26"/>
  <c r="M70" i="26"/>
  <c r="Z70" i="26" s="1"/>
  <c r="L70" i="26"/>
  <c r="AA69" i="26"/>
  <c r="M69" i="26"/>
  <c r="Y69" i="26" s="1"/>
  <c r="L69" i="26"/>
  <c r="AA68" i="26"/>
  <c r="M68" i="26"/>
  <c r="Z68" i="26" s="1"/>
  <c r="L68" i="26"/>
  <c r="AA67" i="26"/>
  <c r="M67" i="26"/>
  <c r="Y67" i="26" s="1"/>
  <c r="L67" i="26"/>
  <c r="AA66" i="26"/>
  <c r="M66" i="26"/>
  <c r="Z66" i="26" s="1"/>
  <c r="L66" i="26"/>
  <c r="AA65" i="26"/>
  <c r="M65" i="26"/>
  <c r="Z65" i="26" s="1"/>
  <c r="L65" i="26"/>
  <c r="AA64" i="26"/>
  <c r="M64" i="26"/>
  <c r="Z64" i="26" s="1"/>
  <c r="L64" i="26"/>
  <c r="AA63" i="26"/>
  <c r="M63" i="26"/>
  <c r="Y63" i="26" s="1"/>
  <c r="L63" i="26"/>
  <c r="AA62" i="26"/>
  <c r="M62" i="26"/>
  <c r="Z62" i="26" s="1"/>
  <c r="L62" i="26"/>
  <c r="AA61" i="26"/>
  <c r="M61" i="26"/>
  <c r="Y61" i="26" s="1"/>
  <c r="L61" i="26"/>
  <c r="AA60" i="26"/>
  <c r="M60" i="26"/>
  <c r="Z60" i="26" s="1"/>
  <c r="L60" i="26"/>
  <c r="AA59" i="26"/>
  <c r="M59" i="26"/>
  <c r="Y59" i="26" s="1"/>
  <c r="L59" i="26"/>
  <c r="AA58" i="26"/>
  <c r="M58" i="26"/>
  <c r="Z58" i="26" s="1"/>
  <c r="L58" i="26"/>
  <c r="AA57" i="26"/>
  <c r="M57" i="26"/>
  <c r="L57" i="26"/>
  <c r="AA56" i="26"/>
  <c r="M56" i="26"/>
  <c r="L56" i="26"/>
  <c r="AA55" i="26"/>
  <c r="M55" i="26"/>
  <c r="Y55" i="26" s="1"/>
  <c r="L55" i="26"/>
  <c r="AA54" i="26"/>
  <c r="M54" i="26"/>
  <c r="Z54" i="26" s="1"/>
  <c r="L54" i="26"/>
  <c r="AA53" i="26"/>
  <c r="M53" i="26"/>
  <c r="Y53" i="26" s="1"/>
  <c r="L53" i="26"/>
  <c r="AA52" i="26"/>
  <c r="M52" i="26"/>
  <c r="Z52" i="26" s="1"/>
  <c r="L52" i="26"/>
  <c r="AA51" i="26"/>
  <c r="M51" i="26"/>
  <c r="Y51" i="26" s="1"/>
  <c r="L51" i="26"/>
  <c r="AA50" i="26"/>
  <c r="M50" i="26"/>
  <c r="Z50" i="26" s="1"/>
  <c r="L50" i="26"/>
  <c r="AA49" i="26"/>
  <c r="M49" i="26"/>
  <c r="Z49" i="26" s="1"/>
  <c r="L49" i="26"/>
  <c r="AA48" i="26"/>
  <c r="M48" i="26"/>
  <c r="Z48" i="26" s="1"/>
  <c r="L48" i="26"/>
  <c r="AA47" i="26"/>
  <c r="M47" i="26"/>
  <c r="Z47" i="26" s="1"/>
  <c r="L47" i="26"/>
  <c r="AA46" i="26"/>
  <c r="M46" i="26"/>
  <c r="Z46" i="26" s="1"/>
  <c r="L46" i="26"/>
  <c r="AA45" i="26"/>
  <c r="M45" i="26"/>
  <c r="Y45" i="26" s="1"/>
  <c r="L45" i="26"/>
  <c r="AA44" i="26"/>
  <c r="M44" i="26"/>
  <c r="Z44" i="26" s="1"/>
  <c r="L44" i="26"/>
  <c r="AA43" i="26"/>
  <c r="M43" i="26"/>
  <c r="Y43" i="26" s="1"/>
  <c r="L43" i="26"/>
  <c r="AA42" i="26"/>
  <c r="M42" i="26"/>
  <c r="Z42" i="26" s="1"/>
  <c r="L42" i="26"/>
  <c r="AA41" i="26"/>
  <c r="M41" i="26"/>
  <c r="Z41" i="26" s="1"/>
  <c r="L41" i="26"/>
  <c r="AA40" i="26"/>
  <c r="M40" i="26"/>
  <c r="Z40" i="26" s="1"/>
  <c r="L40" i="26"/>
  <c r="AA39" i="26"/>
  <c r="M39" i="26"/>
  <c r="Y39" i="26" s="1"/>
  <c r="L39" i="26"/>
  <c r="AA38" i="26"/>
  <c r="M38" i="26"/>
  <c r="Z38" i="26" s="1"/>
  <c r="L38" i="26"/>
  <c r="AA37" i="26"/>
  <c r="M37" i="26"/>
  <c r="Y37" i="26" s="1"/>
  <c r="L37" i="26"/>
  <c r="AA36" i="26"/>
  <c r="M36" i="26"/>
  <c r="Z36" i="26" s="1"/>
  <c r="L36" i="26"/>
  <c r="AA35" i="26"/>
  <c r="M35" i="26"/>
  <c r="Y35" i="26" s="1"/>
  <c r="L35" i="26"/>
  <c r="AA34" i="26"/>
  <c r="M34" i="26"/>
  <c r="Z34" i="26" s="1"/>
  <c r="L34" i="26"/>
  <c r="AA33" i="26"/>
  <c r="L33" i="26"/>
  <c r="M33" i="26"/>
  <c r="AA32" i="26"/>
  <c r="L32" i="26"/>
  <c r="M32" i="26"/>
  <c r="AA31" i="26"/>
  <c r="L31" i="26"/>
  <c r="M31" i="26"/>
  <c r="AA30" i="26"/>
  <c r="L30" i="26"/>
  <c r="M30" i="26"/>
  <c r="AA29" i="26"/>
  <c r="L29" i="26"/>
  <c r="M29" i="26"/>
  <c r="AA28" i="26"/>
  <c r="L28" i="26"/>
  <c r="M28" i="26"/>
  <c r="AA27" i="26"/>
  <c r="L27" i="26"/>
  <c r="M27" i="26"/>
  <c r="AA26" i="26"/>
  <c r="L26" i="26"/>
  <c r="M26" i="26"/>
  <c r="AA25" i="26"/>
  <c r="M25" i="26"/>
  <c r="Z25" i="26" s="1"/>
  <c r="L25" i="26"/>
  <c r="AA24" i="26"/>
  <c r="M24" i="26"/>
  <c r="Z24" i="26" s="1"/>
  <c r="L24" i="26"/>
  <c r="AA23" i="26"/>
  <c r="L23" i="26"/>
  <c r="M23" i="26"/>
  <c r="AA22" i="26"/>
  <c r="L22" i="26"/>
  <c r="M22" i="26"/>
  <c r="AA21" i="26"/>
  <c r="L21" i="26"/>
  <c r="M21" i="26"/>
  <c r="AA20" i="26"/>
  <c r="L20" i="26"/>
  <c r="M20" i="26"/>
  <c r="AA19" i="26"/>
  <c r="L19" i="26"/>
  <c r="M19" i="26"/>
  <c r="AA18" i="26"/>
  <c r="M18" i="26"/>
  <c r="L18" i="26"/>
  <c r="AA17" i="26"/>
  <c r="L17" i="26"/>
  <c r="M17" i="26"/>
  <c r="AA16" i="26"/>
  <c r="L16" i="26"/>
  <c r="AA15" i="26"/>
  <c r="L15" i="26"/>
  <c r="AA14" i="26"/>
  <c r="L14" i="26"/>
  <c r="AA13" i="26"/>
  <c r="Q13" i="26"/>
  <c r="U13" i="26" s="1"/>
  <c r="S15" i="26" s="1"/>
  <c r="L13" i="26"/>
  <c r="AA12" i="26"/>
  <c r="L12" i="26"/>
  <c r="AA11" i="26"/>
  <c r="L11" i="26"/>
  <c r="AA10" i="26"/>
  <c r="M10" i="26"/>
  <c r="Z10" i="26" s="1"/>
  <c r="L10" i="26"/>
  <c r="AA9" i="26"/>
  <c r="L9" i="26"/>
  <c r="L8" i="26"/>
  <c r="AA7" i="26"/>
  <c r="L7" i="26"/>
  <c r="K7" i="26"/>
  <c r="J7" i="26"/>
  <c r="B7" i="26"/>
  <c r="B8" i="26" s="1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AA6" i="26"/>
  <c r="L6" i="26"/>
  <c r="K6" i="26"/>
  <c r="J6" i="26"/>
  <c r="J27" i="25"/>
  <c r="K27" i="25"/>
  <c r="J28" i="25"/>
  <c r="K28" i="25"/>
  <c r="J29" i="25"/>
  <c r="K29" i="25"/>
  <c r="J30" i="25"/>
  <c r="K30" i="25"/>
  <c r="J31" i="25"/>
  <c r="K31" i="25"/>
  <c r="J32" i="25"/>
  <c r="K32" i="25"/>
  <c r="J33" i="25"/>
  <c r="K33" i="25"/>
  <c r="K26" i="25"/>
  <c r="J26" i="25"/>
  <c r="K23" i="25"/>
  <c r="J23" i="25"/>
  <c r="K22" i="25"/>
  <c r="J22" i="25"/>
  <c r="K21" i="25"/>
  <c r="J21" i="25"/>
  <c r="K20" i="25"/>
  <c r="J20" i="25"/>
  <c r="K19" i="25"/>
  <c r="J19" i="25"/>
  <c r="J12" i="25"/>
  <c r="K12" i="25"/>
  <c r="J13" i="25"/>
  <c r="K13" i="25"/>
  <c r="J14" i="25"/>
  <c r="K14" i="25"/>
  <c r="J15" i="25"/>
  <c r="K15" i="25"/>
  <c r="J16" i="25"/>
  <c r="K16" i="25"/>
  <c r="J17" i="25"/>
  <c r="K17" i="25"/>
  <c r="K11" i="25"/>
  <c r="J11" i="25"/>
  <c r="J8" i="25"/>
  <c r="K8" i="25"/>
  <c r="J9" i="25"/>
  <c r="K9" i="25"/>
  <c r="AA191" i="25"/>
  <c r="M191" i="25"/>
  <c r="Y191" i="25" s="1"/>
  <c r="L191" i="25"/>
  <c r="AA190" i="25"/>
  <c r="M190" i="25"/>
  <c r="Z190" i="25" s="1"/>
  <c r="L190" i="25"/>
  <c r="AA189" i="25"/>
  <c r="M189" i="25"/>
  <c r="Y189" i="25" s="1"/>
  <c r="L189" i="25"/>
  <c r="AA188" i="25"/>
  <c r="M188" i="25"/>
  <c r="Z188" i="25" s="1"/>
  <c r="L188" i="25"/>
  <c r="AA187" i="25"/>
  <c r="M187" i="25"/>
  <c r="Y187" i="25" s="1"/>
  <c r="L187" i="25"/>
  <c r="AA186" i="25"/>
  <c r="M186" i="25"/>
  <c r="Z186" i="25" s="1"/>
  <c r="L186" i="25"/>
  <c r="AA185" i="25"/>
  <c r="M185" i="25"/>
  <c r="Z185" i="25" s="1"/>
  <c r="L185" i="25"/>
  <c r="AA184" i="25"/>
  <c r="M184" i="25"/>
  <c r="Z184" i="25" s="1"/>
  <c r="L184" i="25"/>
  <c r="AA183" i="25"/>
  <c r="M183" i="25"/>
  <c r="Y183" i="25" s="1"/>
  <c r="L183" i="25"/>
  <c r="AA182" i="25"/>
  <c r="M182" i="25"/>
  <c r="Z182" i="25" s="1"/>
  <c r="L182" i="25"/>
  <c r="AA181" i="25"/>
  <c r="M181" i="25"/>
  <c r="Z181" i="25" s="1"/>
  <c r="L181" i="25"/>
  <c r="AA180" i="25"/>
  <c r="M180" i="25"/>
  <c r="Z180" i="25" s="1"/>
  <c r="L180" i="25"/>
  <c r="AA179" i="25"/>
  <c r="M179" i="25"/>
  <c r="Y179" i="25" s="1"/>
  <c r="L179" i="25"/>
  <c r="AA178" i="25"/>
  <c r="M178" i="25"/>
  <c r="Z178" i="25" s="1"/>
  <c r="L178" i="25"/>
  <c r="AA177" i="25"/>
  <c r="M177" i="25"/>
  <c r="L177" i="25"/>
  <c r="AA176" i="25"/>
  <c r="M176" i="25"/>
  <c r="Z176" i="25" s="1"/>
  <c r="L176" i="25"/>
  <c r="AA175" i="25"/>
  <c r="M175" i="25"/>
  <c r="Y175" i="25" s="1"/>
  <c r="L175" i="25"/>
  <c r="AA174" i="25"/>
  <c r="M174" i="25"/>
  <c r="Z174" i="25" s="1"/>
  <c r="L174" i="25"/>
  <c r="AA173" i="25"/>
  <c r="M173" i="25"/>
  <c r="Z173" i="25" s="1"/>
  <c r="L173" i="25"/>
  <c r="AA172" i="25"/>
  <c r="M172" i="25"/>
  <c r="Z172" i="25" s="1"/>
  <c r="L172" i="25"/>
  <c r="AA171" i="25"/>
  <c r="M171" i="25"/>
  <c r="Y171" i="25" s="1"/>
  <c r="L171" i="25"/>
  <c r="AA170" i="25"/>
  <c r="M170" i="25"/>
  <c r="Z170" i="25" s="1"/>
  <c r="L170" i="25"/>
  <c r="AA169" i="25"/>
  <c r="M169" i="25"/>
  <c r="Y169" i="25" s="1"/>
  <c r="L169" i="25"/>
  <c r="AA168" i="25"/>
  <c r="M168" i="25"/>
  <c r="Z168" i="25" s="1"/>
  <c r="L168" i="25"/>
  <c r="AA167" i="25"/>
  <c r="M167" i="25"/>
  <c r="Y167" i="25" s="1"/>
  <c r="L167" i="25"/>
  <c r="AA166" i="25"/>
  <c r="M166" i="25"/>
  <c r="Z166" i="25" s="1"/>
  <c r="L166" i="25"/>
  <c r="AA165" i="25"/>
  <c r="M165" i="25"/>
  <c r="Z165" i="25" s="1"/>
  <c r="L165" i="25"/>
  <c r="AA164" i="25"/>
  <c r="M164" i="25"/>
  <c r="Z164" i="25" s="1"/>
  <c r="L164" i="25"/>
  <c r="AA163" i="25"/>
  <c r="M163" i="25"/>
  <c r="Y163" i="25" s="1"/>
  <c r="L163" i="25"/>
  <c r="AA162" i="25"/>
  <c r="M162" i="25"/>
  <c r="Z162" i="25" s="1"/>
  <c r="L162" i="25"/>
  <c r="AA161" i="25"/>
  <c r="M161" i="25"/>
  <c r="Y161" i="25" s="1"/>
  <c r="L161" i="25"/>
  <c r="AA160" i="25"/>
  <c r="M160" i="25"/>
  <c r="Z160" i="25" s="1"/>
  <c r="L160" i="25"/>
  <c r="AA159" i="25"/>
  <c r="M159" i="25"/>
  <c r="Y159" i="25" s="1"/>
  <c r="L159" i="25"/>
  <c r="AA158" i="25"/>
  <c r="M158" i="25"/>
  <c r="Z158" i="25" s="1"/>
  <c r="L158" i="25"/>
  <c r="AA157" i="25"/>
  <c r="M157" i="25"/>
  <c r="L157" i="25"/>
  <c r="AA156" i="25"/>
  <c r="M156" i="25"/>
  <c r="L156" i="25"/>
  <c r="AA155" i="25"/>
  <c r="M155" i="25"/>
  <c r="Y155" i="25" s="1"/>
  <c r="L155" i="25"/>
  <c r="AA154" i="25"/>
  <c r="M154" i="25"/>
  <c r="Z154" i="25" s="1"/>
  <c r="L154" i="25"/>
  <c r="AA153" i="25"/>
  <c r="M153" i="25"/>
  <c r="Y153" i="25" s="1"/>
  <c r="L153" i="25"/>
  <c r="AA152" i="25"/>
  <c r="M152" i="25"/>
  <c r="Z152" i="25" s="1"/>
  <c r="L152" i="25"/>
  <c r="AA151" i="25"/>
  <c r="M151" i="25"/>
  <c r="Y151" i="25" s="1"/>
  <c r="L151" i="25"/>
  <c r="AA150" i="25"/>
  <c r="M150" i="25"/>
  <c r="Z150" i="25" s="1"/>
  <c r="L150" i="25"/>
  <c r="AA149" i="25"/>
  <c r="M149" i="25"/>
  <c r="Z149" i="25" s="1"/>
  <c r="L149" i="25"/>
  <c r="AA148" i="25"/>
  <c r="M148" i="25"/>
  <c r="Z148" i="25" s="1"/>
  <c r="L148" i="25"/>
  <c r="AA147" i="25"/>
  <c r="M147" i="25"/>
  <c r="Y147" i="25" s="1"/>
  <c r="L147" i="25"/>
  <c r="AA146" i="25"/>
  <c r="M146" i="25"/>
  <c r="Z146" i="25" s="1"/>
  <c r="L146" i="25"/>
  <c r="AA145" i="25"/>
  <c r="M145" i="25"/>
  <c r="Y145" i="25" s="1"/>
  <c r="L145" i="25"/>
  <c r="AA144" i="25"/>
  <c r="M144" i="25"/>
  <c r="Z144" i="25" s="1"/>
  <c r="L144" i="25"/>
  <c r="AA143" i="25"/>
  <c r="M143" i="25"/>
  <c r="Y143" i="25" s="1"/>
  <c r="L143" i="25"/>
  <c r="AA142" i="25"/>
  <c r="M142" i="25"/>
  <c r="Z142" i="25" s="1"/>
  <c r="L142" i="25"/>
  <c r="AA141" i="25"/>
  <c r="M141" i="25"/>
  <c r="Z141" i="25" s="1"/>
  <c r="L141" i="25"/>
  <c r="AA140" i="25"/>
  <c r="M140" i="25"/>
  <c r="Z140" i="25" s="1"/>
  <c r="L140" i="25"/>
  <c r="AA139" i="25"/>
  <c r="M139" i="25"/>
  <c r="Y139" i="25" s="1"/>
  <c r="L139" i="25"/>
  <c r="AA138" i="25"/>
  <c r="M138" i="25"/>
  <c r="Z138" i="25" s="1"/>
  <c r="L138" i="25"/>
  <c r="AA137" i="25"/>
  <c r="M137" i="25"/>
  <c r="Y137" i="25" s="1"/>
  <c r="L137" i="25"/>
  <c r="AA136" i="25"/>
  <c r="M136" i="25"/>
  <c r="Z136" i="25" s="1"/>
  <c r="L136" i="25"/>
  <c r="AA135" i="25"/>
  <c r="M135" i="25"/>
  <c r="Y135" i="25" s="1"/>
  <c r="L135" i="25"/>
  <c r="AA134" i="25"/>
  <c r="M134" i="25"/>
  <c r="Z134" i="25" s="1"/>
  <c r="L134" i="25"/>
  <c r="AA133" i="25"/>
  <c r="M133" i="25"/>
  <c r="Z133" i="25" s="1"/>
  <c r="L133" i="25"/>
  <c r="AA132" i="25"/>
  <c r="M132" i="25"/>
  <c r="Z132" i="25" s="1"/>
  <c r="L132" i="25"/>
  <c r="AA131" i="25"/>
  <c r="M131" i="25"/>
  <c r="Y131" i="25" s="1"/>
  <c r="L131" i="25"/>
  <c r="AA130" i="25"/>
  <c r="M130" i="25"/>
  <c r="Z130" i="25" s="1"/>
  <c r="L130" i="25"/>
  <c r="AA129" i="25"/>
  <c r="M129" i="25"/>
  <c r="Y129" i="25" s="1"/>
  <c r="L129" i="25"/>
  <c r="AA128" i="25"/>
  <c r="M128" i="25"/>
  <c r="Z128" i="25" s="1"/>
  <c r="L128" i="25"/>
  <c r="AA127" i="25"/>
  <c r="M127" i="25"/>
  <c r="Y127" i="25" s="1"/>
  <c r="L127" i="25"/>
  <c r="AA126" i="25"/>
  <c r="M126" i="25"/>
  <c r="Z126" i="25" s="1"/>
  <c r="L126" i="25"/>
  <c r="AA125" i="25"/>
  <c r="M125" i="25"/>
  <c r="Z125" i="25" s="1"/>
  <c r="L125" i="25"/>
  <c r="AA124" i="25"/>
  <c r="M124" i="25"/>
  <c r="Z124" i="25" s="1"/>
  <c r="L124" i="25"/>
  <c r="AA123" i="25"/>
  <c r="M123" i="25"/>
  <c r="Y123" i="25" s="1"/>
  <c r="L123" i="25"/>
  <c r="AA122" i="25"/>
  <c r="M122" i="25"/>
  <c r="Z122" i="25" s="1"/>
  <c r="L122" i="25"/>
  <c r="AA121" i="25"/>
  <c r="M121" i="25"/>
  <c r="Y121" i="25" s="1"/>
  <c r="L121" i="25"/>
  <c r="AA120" i="25"/>
  <c r="M120" i="25"/>
  <c r="Z120" i="25" s="1"/>
  <c r="L120" i="25"/>
  <c r="AA119" i="25"/>
  <c r="M119" i="25"/>
  <c r="Y119" i="25" s="1"/>
  <c r="L119" i="25"/>
  <c r="AA118" i="25"/>
  <c r="M118" i="25"/>
  <c r="Z118" i="25" s="1"/>
  <c r="L118" i="25"/>
  <c r="AA117" i="25"/>
  <c r="M117" i="25"/>
  <c r="Z117" i="25" s="1"/>
  <c r="L117" i="25"/>
  <c r="AA116" i="25"/>
  <c r="M116" i="25"/>
  <c r="Z116" i="25" s="1"/>
  <c r="L116" i="25"/>
  <c r="AA115" i="25"/>
  <c r="M115" i="25"/>
  <c r="Y115" i="25" s="1"/>
  <c r="L115" i="25"/>
  <c r="AA114" i="25"/>
  <c r="M114" i="25"/>
  <c r="Z114" i="25" s="1"/>
  <c r="L114" i="25"/>
  <c r="AA113" i="25"/>
  <c r="M113" i="25"/>
  <c r="L113" i="25"/>
  <c r="AA112" i="25"/>
  <c r="M112" i="25"/>
  <c r="Z112" i="25" s="1"/>
  <c r="L112" i="25"/>
  <c r="AA111" i="25"/>
  <c r="M111" i="25"/>
  <c r="Y111" i="25" s="1"/>
  <c r="L111" i="25"/>
  <c r="AA110" i="25"/>
  <c r="M110" i="25"/>
  <c r="Z110" i="25" s="1"/>
  <c r="L110" i="25"/>
  <c r="AA109" i="25"/>
  <c r="M109" i="25"/>
  <c r="Z109" i="25" s="1"/>
  <c r="L109" i="25"/>
  <c r="AA108" i="25"/>
  <c r="M108" i="25"/>
  <c r="Z108" i="25" s="1"/>
  <c r="L108" i="25"/>
  <c r="AA107" i="25"/>
  <c r="M107" i="25"/>
  <c r="Y107" i="25" s="1"/>
  <c r="L107" i="25"/>
  <c r="AA106" i="25"/>
  <c r="M106" i="25"/>
  <c r="Z106" i="25" s="1"/>
  <c r="L106" i="25"/>
  <c r="AA105" i="25"/>
  <c r="M105" i="25"/>
  <c r="Y105" i="25" s="1"/>
  <c r="L105" i="25"/>
  <c r="AA104" i="25"/>
  <c r="M104" i="25"/>
  <c r="Z104" i="25" s="1"/>
  <c r="L104" i="25"/>
  <c r="AA103" i="25"/>
  <c r="M103" i="25"/>
  <c r="Y103" i="25" s="1"/>
  <c r="L103" i="25"/>
  <c r="AA102" i="25"/>
  <c r="M102" i="25"/>
  <c r="Z102" i="25" s="1"/>
  <c r="L102" i="25"/>
  <c r="AA101" i="25"/>
  <c r="M101" i="25"/>
  <c r="Z101" i="25" s="1"/>
  <c r="L101" i="25"/>
  <c r="AA100" i="25"/>
  <c r="M100" i="25"/>
  <c r="Z100" i="25" s="1"/>
  <c r="L100" i="25"/>
  <c r="AA99" i="25"/>
  <c r="M99" i="25"/>
  <c r="Y99" i="25" s="1"/>
  <c r="L99" i="25"/>
  <c r="AA98" i="25"/>
  <c r="M98" i="25"/>
  <c r="Z98" i="25" s="1"/>
  <c r="L98" i="25"/>
  <c r="AA97" i="25"/>
  <c r="M97" i="25"/>
  <c r="Y97" i="25" s="1"/>
  <c r="L97" i="25"/>
  <c r="AA96" i="25"/>
  <c r="M96" i="25"/>
  <c r="Z96" i="25" s="1"/>
  <c r="L96" i="25"/>
  <c r="AA95" i="25"/>
  <c r="M95" i="25"/>
  <c r="Y95" i="25" s="1"/>
  <c r="L95" i="25"/>
  <c r="AA94" i="25"/>
  <c r="M94" i="25"/>
  <c r="Z94" i="25" s="1"/>
  <c r="L94" i="25"/>
  <c r="AA93" i="25"/>
  <c r="M93" i="25"/>
  <c r="L93" i="25"/>
  <c r="AA92" i="25"/>
  <c r="M92" i="25"/>
  <c r="L92" i="25"/>
  <c r="AA91" i="25"/>
  <c r="M91" i="25"/>
  <c r="Y91" i="25" s="1"/>
  <c r="L91" i="25"/>
  <c r="AA90" i="25"/>
  <c r="M90" i="25"/>
  <c r="Z90" i="25" s="1"/>
  <c r="L90" i="25"/>
  <c r="AA89" i="25"/>
  <c r="M89" i="25"/>
  <c r="Y89" i="25" s="1"/>
  <c r="L89" i="25"/>
  <c r="AA88" i="25"/>
  <c r="M88" i="25"/>
  <c r="Z88" i="25" s="1"/>
  <c r="L88" i="25"/>
  <c r="AA87" i="25"/>
  <c r="M87" i="25"/>
  <c r="Y87" i="25" s="1"/>
  <c r="L87" i="25"/>
  <c r="AA86" i="25"/>
  <c r="M86" i="25"/>
  <c r="Z86" i="25" s="1"/>
  <c r="L86" i="25"/>
  <c r="AA85" i="25"/>
  <c r="M85" i="25"/>
  <c r="Z85" i="25" s="1"/>
  <c r="L85" i="25"/>
  <c r="AA84" i="25"/>
  <c r="M84" i="25"/>
  <c r="Z84" i="25" s="1"/>
  <c r="L84" i="25"/>
  <c r="AA83" i="25"/>
  <c r="M83" i="25"/>
  <c r="Y83" i="25" s="1"/>
  <c r="L83" i="25"/>
  <c r="AA82" i="25"/>
  <c r="M82" i="25"/>
  <c r="Z82" i="25" s="1"/>
  <c r="L82" i="25"/>
  <c r="AA81" i="25"/>
  <c r="M81" i="25"/>
  <c r="Y81" i="25" s="1"/>
  <c r="L81" i="25"/>
  <c r="AA80" i="25"/>
  <c r="M80" i="25"/>
  <c r="Z80" i="25" s="1"/>
  <c r="L80" i="25"/>
  <c r="AA79" i="25"/>
  <c r="M79" i="25"/>
  <c r="Y79" i="25" s="1"/>
  <c r="L79" i="25"/>
  <c r="AA78" i="25"/>
  <c r="M78" i="25"/>
  <c r="Z78" i="25" s="1"/>
  <c r="L78" i="25"/>
  <c r="AA77" i="25"/>
  <c r="M77" i="25"/>
  <c r="Z77" i="25" s="1"/>
  <c r="L77" i="25"/>
  <c r="AA76" i="25"/>
  <c r="M76" i="25"/>
  <c r="Z76" i="25" s="1"/>
  <c r="L76" i="25"/>
  <c r="AA75" i="25"/>
  <c r="M75" i="25"/>
  <c r="Y75" i="25" s="1"/>
  <c r="L75" i="25"/>
  <c r="AA74" i="25"/>
  <c r="M74" i="25"/>
  <c r="Z74" i="25" s="1"/>
  <c r="L74" i="25"/>
  <c r="AA73" i="25"/>
  <c r="M73" i="25"/>
  <c r="Y73" i="25" s="1"/>
  <c r="L73" i="25"/>
  <c r="AA72" i="25"/>
  <c r="M72" i="25"/>
  <c r="Z72" i="25" s="1"/>
  <c r="L72" i="25"/>
  <c r="AA71" i="25"/>
  <c r="M71" i="25"/>
  <c r="Y71" i="25" s="1"/>
  <c r="L71" i="25"/>
  <c r="AA70" i="25"/>
  <c r="M70" i="25"/>
  <c r="Z70" i="25" s="1"/>
  <c r="L70" i="25"/>
  <c r="AA69" i="25"/>
  <c r="M69" i="25"/>
  <c r="Z69" i="25" s="1"/>
  <c r="L69" i="25"/>
  <c r="AA68" i="25"/>
  <c r="M68" i="25"/>
  <c r="Z68" i="25" s="1"/>
  <c r="L68" i="25"/>
  <c r="AA67" i="25"/>
  <c r="M67" i="25"/>
  <c r="Y67" i="25" s="1"/>
  <c r="L67" i="25"/>
  <c r="AA66" i="25"/>
  <c r="M66" i="25"/>
  <c r="Z66" i="25" s="1"/>
  <c r="L66" i="25"/>
  <c r="AA65" i="25"/>
  <c r="M65" i="25"/>
  <c r="Y65" i="25" s="1"/>
  <c r="L65" i="25"/>
  <c r="AA64" i="25"/>
  <c r="M64" i="25"/>
  <c r="Z64" i="25" s="1"/>
  <c r="L64" i="25"/>
  <c r="AA63" i="25"/>
  <c r="M63" i="25"/>
  <c r="Y63" i="25" s="1"/>
  <c r="L63" i="25"/>
  <c r="AA62" i="25"/>
  <c r="M62" i="25"/>
  <c r="Z62" i="25" s="1"/>
  <c r="L62" i="25"/>
  <c r="AA61" i="25"/>
  <c r="M61" i="25"/>
  <c r="Z61" i="25" s="1"/>
  <c r="L61" i="25"/>
  <c r="AA60" i="25"/>
  <c r="M60" i="25"/>
  <c r="Z60" i="25" s="1"/>
  <c r="L60" i="25"/>
  <c r="AA59" i="25"/>
  <c r="M59" i="25"/>
  <c r="Y59" i="25" s="1"/>
  <c r="L59" i="25"/>
  <c r="AA58" i="25"/>
  <c r="M58" i="25"/>
  <c r="Z58" i="25" s="1"/>
  <c r="L58" i="25"/>
  <c r="AA57" i="25"/>
  <c r="M57" i="25"/>
  <c r="Y57" i="25" s="1"/>
  <c r="L57" i="25"/>
  <c r="AA56" i="25"/>
  <c r="M56" i="25"/>
  <c r="Z56" i="25" s="1"/>
  <c r="L56" i="25"/>
  <c r="AA55" i="25"/>
  <c r="M55" i="25"/>
  <c r="Y55" i="25" s="1"/>
  <c r="L55" i="25"/>
  <c r="AA54" i="25"/>
  <c r="M54" i="25"/>
  <c r="Z54" i="25" s="1"/>
  <c r="L54" i="25"/>
  <c r="AA53" i="25"/>
  <c r="M53" i="25"/>
  <c r="Z53" i="25" s="1"/>
  <c r="L53" i="25"/>
  <c r="AA52" i="25"/>
  <c r="M52" i="25"/>
  <c r="Z52" i="25" s="1"/>
  <c r="L52" i="25"/>
  <c r="AA51" i="25"/>
  <c r="M51" i="25"/>
  <c r="Y51" i="25" s="1"/>
  <c r="L51" i="25"/>
  <c r="AA50" i="25"/>
  <c r="M50" i="25"/>
  <c r="Z50" i="25" s="1"/>
  <c r="L50" i="25"/>
  <c r="AA49" i="25"/>
  <c r="M49" i="25"/>
  <c r="L49" i="25"/>
  <c r="AA48" i="25"/>
  <c r="M48" i="25"/>
  <c r="Z48" i="25" s="1"/>
  <c r="L48" i="25"/>
  <c r="AA47" i="25"/>
  <c r="M47" i="25"/>
  <c r="Y47" i="25" s="1"/>
  <c r="L47" i="25"/>
  <c r="AA46" i="25"/>
  <c r="M46" i="25"/>
  <c r="Z46" i="25" s="1"/>
  <c r="L46" i="25"/>
  <c r="AA45" i="25"/>
  <c r="M45" i="25"/>
  <c r="Z45" i="25" s="1"/>
  <c r="L45" i="25"/>
  <c r="AA44" i="25"/>
  <c r="M44" i="25"/>
  <c r="Z44" i="25" s="1"/>
  <c r="L44" i="25"/>
  <c r="AA43" i="25"/>
  <c r="M43" i="25"/>
  <c r="Y43" i="25" s="1"/>
  <c r="L43" i="25"/>
  <c r="AA42" i="25"/>
  <c r="M42" i="25"/>
  <c r="Z42" i="25" s="1"/>
  <c r="L42" i="25"/>
  <c r="AA41" i="25"/>
  <c r="M41" i="25"/>
  <c r="Y41" i="25" s="1"/>
  <c r="L41" i="25"/>
  <c r="AA40" i="25"/>
  <c r="M40" i="25"/>
  <c r="Z40" i="25" s="1"/>
  <c r="L40" i="25"/>
  <c r="AA39" i="25"/>
  <c r="M39" i="25"/>
  <c r="Y39" i="25" s="1"/>
  <c r="L39" i="25"/>
  <c r="AA38" i="25"/>
  <c r="M38" i="25"/>
  <c r="Z38" i="25" s="1"/>
  <c r="L38" i="25"/>
  <c r="AA37" i="25"/>
  <c r="M37" i="25"/>
  <c r="Z37" i="25" s="1"/>
  <c r="L37" i="25"/>
  <c r="AA36" i="25"/>
  <c r="M36" i="25"/>
  <c r="Z36" i="25" s="1"/>
  <c r="L36" i="25"/>
  <c r="AA35" i="25"/>
  <c r="M35" i="25"/>
  <c r="Y35" i="25" s="1"/>
  <c r="L35" i="25"/>
  <c r="AA34" i="25"/>
  <c r="M34" i="25"/>
  <c r="Z34" i="25" s="1"/>
  <c r="L34" i="25"/>
  <c r="AA33" i="25"/>
  <c r="L33" i="25"/>
  <c r="AA32" i="25"/>
  <c r="L32" i="25"/>
  <c r="AA31" i="25"/>
  <c r="L31" i="25"/>
  <c r="AA30" i="25"/>
  <c r="L30" i="25"/>
  <c r="AA29" i="25"/>
  <c r="L29" i="25"/>
  <c r="AA28" i="25"/>
  <c r="L28" i="25"/>
  <c r="AA27" i="25"/>
  <c r="L27" i="25"/>
  <c r="AA26" i="25"/>
  <c r="L26" i="25"/>
  <c r="AA25" i="25"/>
  <c r="L25" i="25"/>
  <c r="M25" i="25"/>
  <c r="AA24" i="25"/>
  <c r="L24" i="25"/>
  <c r="M24" i="25"/>
  <c r="AA23" i="25"/>
  <c r="L23" i="25"/>
  <c r="AA22" i="25"/>
  <c r="L22" i="25"/>
  <c r="AA21" i="25"/>
  <c r="L21" i="25"/>
  <c r="AA20" i="25"/>
  <c r="L20" i="25"/>
  <c r="AA19" i="25"/>
  <c r="L19" i="25"/>
  <c r="AA18" i="25"/>
  <c r="L18" i="25"/>
  <c r="M18" i="25"/>
  <c r="AA17" i="25"/>
  <c r="L17" i="25"/>
  <c r="AA16" i="25"/>
  <c r="L16" i="25"/>
  <c r="AA15" i="25"/>
  <c r="L15" i="25"/>
  <c r="AA14" i="25"/>
  <c r="L14" i="25"/>
  <c r="AA13" i="25"/>
  <c r="Q13" i="25"/>
  <c r="U13" i="25" s="1"/>
  <c r="S15" i="25" s="1"/>
  <c r="L13" i="25"/>
  <c r="AA12" i="25"/>
  <c r="L12" i="25"/>
  <c r="AA11" i="25"/>
  <c r="L11" i="25"/>
  <c r="AA10" i="25"/>
  <c r="L10" i="25"/>
  <c r="AA9" i="25"/>
  <c r="L9" i="25"/>
  <c r="L8" i="25"/>
  <c r="AA7" i="25"/>
  <c r="L7" i="25"/>
  <c r="K7" i="25"/>
  <c r="J7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AA6" i="25"/>
  <c r="L6" i="25"/>
  <c r="K6" i="25"/>
  <c r="J6" i="25"/>
  <c r="K25" i="24"/>
  <c r="K11" i="24"/>
  <c r="J7" i="24"/>
  <c r="K7" i="24"/>
  <c r="J11" i="24"/>
  <c r="J25" i="24"/>
  <c r="J13" i="24"/>
  <c r="K13" i="24"/>
  <c r="J14" i="24"/>
  <c r="K14" i="24"/>
  <c r="J15" i="24"/>
  <c r="K15" i="24"/>
  <c r="J16" i="24"/>
  <c r="K16" i="24"/>
  <c r="J17" i="24"/>
  <c r="K17" i="24"/>
  <c r="J18" i="24"/>
  <c r="K18" i="24"/>
  <c r="J19" i="24"/>
  <c r="K19" i="24"/>
  <c r="J20" i="24"/>
  <c r="K20" i="24"/>
  <c r="J21" i="24"/>
  <c r="K21" i="24"/>
  <c r="J22" i="24"/>
  <c r="K22" i="24"/>
  <c r="J23" i="24"/>
  <c r="K23" i="24"/>
  <c r="J24" i="24"/>
  <c r="K24" i="24"/>
  <c r="K12" i="24"/>
  <c r="J12" i="24"/>
  <c r="J10" i="24"/>
  <c r="K10" i="24"/>
  <c r="K8" i="24"/>
  <c r="J8" i="24"/>
  <c r="L8" i="24"/>
  <c r="K9" i="24"/>
  <c r="J9" i="24"/>
  <c r="K6" i="24"/>
  <c r="J6" i="24"/>
  <c r="AA191" i="24"/>
  <c r="M191" i="24"/>
  <c r="Z191" i="24" s="1"/>
  <c r="L191" i="24"/>
  <c r="AA190" i="24"/>
  <c r="M190" i="24"/>
  <c r="Z190" i="24" s="1"/>
  <c r="L190" i="24"/>
  <c r="AA189" i="24"/>
  <c r="M189" i="24"/>
  <c r="L189" i="24"/>
  <c r="AA188" i="24"/>
  <c r="M188" i="24"/>
  <c r="L188" i="24"/>
  <c r="AA187" i="24"/>
  <c r="M187" i="24"/>
  <c r="Z187" i="24" s="1"/>
  <c r="L187" i="24"/>
  <c r="AA186" i="24"/>
  <c r="M186" i="24"/>
  <c r="Z186" i="24" s="1"/>
  <c r="L186" i="24"/>
  <c r="AA185" i="24"/>
  <c r="M185" i="24"/>
  <c r="Z185" i="24" s="1"/>
  <c r="L185" i="24"/>
  <c r="AA184" i="24"/>
  <c r="M184" i="24"/>
  <c r="Z184" i="24" s="1"/>
  <c r="L184" i="24"/>
  <c r="AA183" i="24"/>
  <c r="M183" i="24"/>
  <c r="Z183" i="24" s="1"/>
  <c r="L183" i="24"/>
  <c r="AA182" i="24"/>
  <c r="M182" i="24"/>
  <c r="Z182" i="24" s="1"/>
  <c r="L182" i="24"/>
  <c r="AA181" i="24"/>
  <c r="M181" i="24"/>
  <c r="Y181" i="24" s="1"/>
  <c r="L181" i="24"/>
  <c r="AA180" i="24"/>
  <c r="M180" i="24"/>
  <c r="L180" i="24"/>
  <c r="AA179" i="24"/>
  <c r="M179" i="24"/>
  <c r="Z179" i="24" s="1"/>
  <c r="L179" i="24"/>
  <c r="AA178" i="24"/>
  <c r="M178" i="24"/>
  <c r="Z178" i="24" s="1"/>
  <c r="L178" i="24"/>
  <c r="AA177" i="24"/>
  <c r="M177" i="24"/>
  <c r="Z177" i="24" s="1"/>
  <c r="L177" i="24"/>
  <c r="AA176" i="24"/>
  <c r="M176" i="24"/>
  <c r="Z176" i="24" s="1"/>
  <c r="L176" i="24"/>
  <c r="AA175" i="24"/>
  <c r="M175" i="24"/>
  <c r="Y175" i="24" s="1"/>
  <c r="L175" i="24"/>
  <c r="AA174" i="24"/>
  <c r="M174" i="24"/>
  <c r="Z174" i="24" s="1"/>
  <c r="L174" i="24"/>
  <c r="AA173" i="24"/>
  <c r="M173" i="24"/>
  <c r="Y173" i="24" s="1"/>
  <c r="L173" i="24"/>
  <c r="AA172" i="24"/>
  <c r="M172" i="24"/>
  <c r="L172" i="24"/>
  <c r="AA171" i="24"/>
  <c r="M171" i="24"/>
  <c r="Z171" i="24" s="1"/>
  <c r="L171" i="24"/>
  <c r="AA170" i="24"/>
  <c r="M170" i="24"/>
  <c r="Z170" i="24" s="1"/>
  <c r="L170" i="24"/>
  <c r="AA169" i="24"/>
  <c r="M169" i="24"/>
  <c r="Y169" i="24" s="1"/>
  <c r="L169" i="24"/>
  <c r="AA168" i="24"/>
  <c r="M168" i="24"/>
  <c r="Z168" i="24" s="1"/>
  <c r="L168" i="24"/>
  <c r="AA167" i="24"/>
  <c r="M167" i="24"/>
  <c r="Z167" i="24" s="1"/>
  <c r="L167" i="24"/>
  <c r="AA166" i="24"/>
  <c r="M166" i="24"/>
  <c r="Z166" i="24" s="1"/>
  <c r="L166" i="24"/>
  <c r="AA165" i="24"/>
  <c r="M165" i="24"/>
  <c r="Y165" i="24" s="1"/>
  <c r="L165" i="24"/>
  <c r="AA164" i="24"/>
  <c r="M164" i="24"/>
  <c r="L164" i="24"/>
  <c r="AA163" i="24"/>
  <c r="M163" i="24"/>
  <c r="Z163" i="24" s="1"/>
  <c r="L163" i="24"/>
  <c r="AA162" i="24"/>
  <c r="M162" i="24"/>
  <c r="Z162" i="24" s="1"/>
  <c r="L162" i="24"/>
  <c r="AA161" i="24"/>
  <c r="M161" i="24"/>
  <c r="Y161" i="24" s="1"/>
  <c r="L161" i="24"/>
  <c r="AA160" i="24"/>
  <c r="M160" i="24"/>
  <c r="Z160" i="24" s="1"/>
  <c r="L160" i="24"/>
  <c r="AA159" i="24"/>
  <c r="M159" i="24"/>
  <c r="L159" i="24"/>
  <c r="AA158" i="24"/>
  <c r="M158" i="24"/>
  <c r="L158" i="24"/>
  <c r="AA157" i="24"/>
  <c r="M157" i="24"/>
  <c r="Y157" i="24" s="1"/>
  <c r="L157" i="24"/>
  <c r="AA156" i="24"/>
  <c r="M156" i="24"/>
  <c r="L156" i="24"/>
  <c r="AA155" i="24"/>
  <c r="M155" i="24"/>
  <c r="Z155" i="24" s="1"/>
  <c r="L155" i="24"/>
  <c r="AA154" i="24"/>
  <c r="M154" i="24"/>
  <c r="Z154" i="24" s="1"/>
  <c r="L154" i="24"/>
  <c r="AA153" i="24"/>
  <c r="M153" i="24"/>
  <c r="Z153" i="24" s="1"/>
  <c r="L153" i="24"/>
  <c r="AA152" i="24"/>
  <c r="M152" i="24"/>
  <c r="Z152" i="24" s="1"/>
  <c r="L152" i="24"/>
  <c r="AA151" i="24"/>
  <c r="M151" i="24"/>
  <c r="Z151" i="24" s="1"/>
  <c r="L151" i="24"/>
  <c r="AA150" i="24"/>
  <c r="M150" i="24"/>
  <c r="Z150" i="24" s="1"/>
  <c r="L150" i="24"/>
  <c r="AA149" i="24"/>
  <c r="M149" i="24"/>
  <c r="Z149" i="24" s="1"/>
  <c r="L149" i="24"/>
  <c r="AA148" i="24"/>
  <c r="M148" i="24"/>
  <c r="Z148" i="24" s="1"/>
  <c r="L148" i="24"/>
  <c r="AA147" i="24"/>
  <c r="M147" i="24"/>
  <c r="Y147" i="24" s="1"/>
  <c r="L147" i="24"/>
  <c r="AA146" i="24"/>
  <c r="M146" i="24"/>
  <c r="Z146" i="24" s="1"/>
  <c r="L146" i="24"/>
  <c r="AA145" i="24"/>
  <c r="M145" i="24"/>
  <c r="Z145" i="24" s="1"/>
  <c r="L145" i="24"/>
  <c r="AA144" i="24"/>
  <c r="M144" i="24"/>
  <c r="Z144" i="24" s="1"/>
  <c r="L144" i="24"/>
  <c r="AA143" i="24"/>
  <c r="M143" i="24"/>
  <c r="Z143" i="24" s="1"/>
  <c r="L143" i="24"/>
  <c r="AA142" i="24"/>
  <c r="M142" i="24"/>
  <c r="Z142" i="24" s="1"/>
  <c r="L142" i="24"/>
  <c r="AA141" i="24"/>
  <c r="M141" i="24"/>
  <c r="Y141" i="24" s="1"/>
  <c r="L141" i="24"/>
  <c r="AA140" i="24"/>
  <c r="M140" i="24"/>
  <c r="Z140" i="24" s="1"/>
  <c r="L140" i="24"/>
  <c r="AA139" i="24"/>
  <c r="M139" i="24"/>
  <c r="Y139" i="24" s="1"/>
  <c r="L139" i="24"/>
  <c r="AA138" i="24"/>
  <c r="M138" i="24"/>
  <c r="Z138" i="24" s="1"/>
  <c r="L138" i="24"/>
  <c r="AA137" i="24"/>
  <c r="M137" i="24"/>
  <c r="Z137" i="24" s="1"/>
  <c r="L137" i="24"/>
  <c r="AA136" i="24"/>
  <c r="M136" i="24"/>
  <c r="Z136" i="24" s="1"/>
  <c r="L136" i="24"/>
  <c r="AA135" i="24"/>
  <c r="M135" i="24"/>
  <c r="Z135" i="24" s="1"/>
  <c r="L135" i="24"/>
  <c r="AA134" i="24"/>
  <c r="M134" i="24"/>
  <c r="Z134" i="24" s="1"/>
  <c r="L134" i="24"/>
  <c r="AA133" i="24"/>
  <c r="M133" i="24"/>
  <c r="Z133" i="24" s="1"/>
  <c r="L133" i="24"/>
  <c r="AA132" i="24"/>
  <c r="M132" i="24"/>
  <c r="Z132" i="24" s="1"/>
  <c r="L132" i="24"/>
  <c r="AA131" i="24"/>
  <c r="M131" i="24"/>
  <c r="Y131" i="24" s="1"/>
  <c r="L131" i="24"/>
  <c r="AA130" i="24"/>
  <c r="M130" i="24"/>
  <c r="Z130" i="24" s="1"/>
  <c r="L130" i="24"/>
  <c r="AA129" i="24"/>
  <c r="M129" i="24"/>
  <c r="Z129" i="24" s="1"/>
  <c r="L129" i="24"/>
  <c r="AA128" i="24"/>
  <c r="M128" i="24"/>
  <c r="Z128" i="24" s="1"/>
  <c r="L128" i="24"/>
  <c r="AA127" i="24"/>
  <c r="M127" i="24"/>
  <c r="Z127" i="24" s="1"/>
  <c r="L127" i="24"/>
  <c r="AA126" i="24"/>
  <c r="M126" i="24"/>
  <c r="Z126" i="24" s="1"/>
  <c r="L126" i="24"/>
  <c r="AA125" i="24"/>
  <c r="M125" i="24"/>
  <c r="Y125" i="24" s="1"/>
  <c r="L125" i="24"/>
  <c r="AA124" i="24"/>
  <c r="M124" i="24"/>
  <c r="Z124" i="24" s="1"/>
  <c r="L124" i="24"/>
  <c r="AA123" i="24"/>
  <c r="M123" i="24"/>
  <c r="Y123" i="24" s="1"/>
  <c r="L123" i="24"/>
  <c r="AA122" i="24"/>
  <c r="M122" i="24"/>
  <c r="Z122" i="24" s="1"/>
  <c r="L122" i="24"/>
  <c r="AA121" i="24"/>
  <c r="M121" i="24"/>
  <c r="Z121" i="24" s="1"/>
  <c r="L121" i="24"/>
  <c r="AA120" i="24"/>
  <c r="M120" i="24"/>
  <c r="Z120" i="24" s="1"/>
  <c r="L120" i="24"/>
  <c r="AA119" i="24"/>
  <c r="M119" i="24"/>
  <c r="L119" i="24"/>
  <c r="AA118" i="24"/>
  <c r="M118" i="24"/>
  <c r="L118" i="24"/>
  <c r="AA117" i="24"/>
  <c r="M117" i="24"/>
  <c r="Z117" i="24" s="1"/>
  <c r="L117" i="24"/>
  <c r="AA116" i="24"/>
  <c r="M116" i="24"/>
  <c r="Z116" i="24" s="1"/>
  <c r="L116" i="24"/>
  <c r="AA115" i="24"/>
  <c r="M115" i="24"/>
  <c r="Y115" i="24" s="1"/>
  <c r="L115" i="24"/>
  <c r="AA114" i="24"/>
  <c r="M114" i="24"/>
  <c r="Z114" i="24" s="1"/>
  <c r="L114" i="24"/>
  <c r="AA113" i="24"/>
  <c r="M113" i="24"/>
  <c r="Z113" i="24" s="1"/>
  <c r="L113" i="24"/>
  <c r="AA112" i="24"/>
  <c r="M112" i="24"/>
  <c r="Z112" i="24" s="1"/>
  <c r="L112" i="24"/>
  <c r="AA111" i="24"/>
  <c r="M111" i="24"/>
  <c r="Z111" i="24" s="1"/>
  <c r="L111" i="24"/>
  <c r="AA110" i="24"/>
  <c r="M110" i="24"/>
  <c r="Z110" i="24" s="1"/>
  <c r="L110" i="24"/>
  <c r="AA109" i="24"/>
  <c r="M109" i="24"/>
  <c r="Y109" i="24" s="1"/>
  <c r="L109" i="24"/>
  <c r="AA108" i="24"/>
  <c r="M108" i="24"/>
  <c r="Z108" i="24" s="1"/>
  <c r="L108" i="24"/>
  <c r="AA107" i="24"/>
  <c r="M107" i="24"/>
  <c r="Y107" i="24" s="1"/>
  <c r="L107" i="24"/>
  <c r="AA106" i="24"/>
  <c r="M106" i="24"/>
  <c r="Z106" i="24" s="1"/>
  <c r="L106" i="24"/>
  <c r="AA105" i="24"/>
  <c r="M105" i="24"/>
  <c r="Z105" i="24" s="1"/>
  <c r="L105" i="24"/>
  <c r="AA104" i="24"/>
  <c r="M104" i="24"/>
  <c r="Z104" i="24" s="1"/>
  <c r="L104" i="24"/>
  <c r="AA103" i="24"/>
  <c r="M103" i="24"/>
  <c r="Z103" i="24" s="1"/>
  <c r="L103" i="24"/>
  <c r="AA102" i="24"/>
  <c r="M102" i="24"/>
  <c r="Z102" i="24" s="1"/>
  <c r="L102" i="24"/>
  <c r="AA101" i="24"/>
  <c r="M101" i="24"/>
  <c r="Z101" i="24" s="1"/>
  <c r="L101" i="24"/>
  <c r="AA100" i="24"/>
  <c r="M100" i="24"/>
  <c r="Z100" i="24" s="1"/>
  <c r="L100" i="24"/>
  <c r="AA99" i="24"/>
  <c r="M99" i="24"/>
  <c r="Y99" i="24" s="1"/>
  <c r="L99" i="24"/>
  <c r="AA98" i="24"/>
  <c r="M98" i="24"/>
  <c r="Z98" i="24" s="1"/>
  <c r="L98" i="24"/>
  <c r="AA97" i="24"/>
  <c r="M97" i="24"/>
  <c r="Z97" i="24" s="1"/>
  <c r="L97" i="24"/>
  <c r="AA96" i="24"/>
  <c r="M96" i="24"/>
  <c r="Z96" i="24" s="1"/>
  <c r="L96" i="24"/>
  <c r="AA95" i="24"/>
  <c r="M95" i="24"/>
  <c r="Z95" i="24" s="1"/>
  <c r="L95" i="24"/>
  <c r="AA94" i="24"/>
  <c r="M94" i="24"/>
  <c r="Z94" i="24" s="1"/>
  <c r="L94" i="24"/>
  <c r="AA93" i="24"/>
  <c r="M93" i="24"/>
  <c r="Y93" i="24" s="1"/>
  <c r="L93" i="24"/>
  <c r="AA92" i="24"/>
  <c r="M92" i="24"/>
  <c r="Z92" i="24" s="1"/>
  <c r="L92" i="24"/>
  <c r="AA91" i="24"/>
  <c r="M91" i="24"/>
  <c r="Y91" i="24" s="1"/>
  <c r="L91" i="24"/>
  <c r="AA90" i="24"/>
  <c r="M90" i="24"/>
  <c r="Z90" i="24" s="1"/>
  <c r="L90" i="24"/>
  <c r="AA89" i="24"/>
  <c r="M89" i="24"/>
  <c r="Z89" i="24" s="1"/>
  <c r="L89" i="24"/>
  <c r="AA88" i="24"/>
  <c r="M88" i="24"/>
  <c r="Z88" i="24" s="1"/>
  <c r="L88" i="24"/>
  <c r="AA87" i="24"/>
  <c r="M87" i="24"/>
  <c r="Z87" i="24" s="1"/>
  <c r="L87" i="24"/>
  <c r="AA86" i="24"/>
  <c r="M86" i="24"/>
  <c r="Z86" i="24" s="1"/>
  <c r="L86" i="24"/>
  <c r="AA85" i="24"/>
  <c r="M85" i="24"/>
  <c r="Z85" i="24" s="1"/>
  <c r="L85" i="24"/>
  <c r="AA84" i="24"/>
  <c r="M84" i="24"/>
  <c r="Z84" i="24" s="1"/>
  <c r="L84" i="24"/>
  <c r="AA83" i="24"/>
  <c r="M83" i="24"/>
  <c r="Y83" i="24" s="1"/>
  <c r="L83" i="24"/>
  <c r="AA82" i="24"/>
  <c r="M82" i="24"/>
  <c r="Z82" i="24" s="1"/>
  <c r="L82" i="24"/>
  <c r="AA81" i="24"/>
  <c r="M81" i="24"/>
  <c r="Z81" i="24" s="1"/>
  <c r="L81" i="24"/>
  <c r="AA80" i="24"/>
  <c r="M80" i="24"/>
  <c r="Z80" i="24" s="1"/>
  <c r="L80" i="24"/>
  <c r="AA79" i="24"/>
  <c r="M79" i="24"/>
  <c r="Z79" i="24" s="1"/>
  <c r="L79" i="24"/>
  <c r="AA78" i="24"/>
  <c r="M78" i="24"/>
  <c r="Z78" i="24" s="1"/>
  <c r="L78" i="24"/>
  <c r="AA77" i="24"/>
  <c r="M77" i="24"/>
  <c r="Y77" i="24" s="1"/>
  <c r="L77" i="24"/>
  <c r="AA76" i="24"/>
  <c r="M76" i="24"/>
  <c r="Z76" i="24" s="1"/>
  <c r="L76" i="24"/>
  <c r="AA75" i="24"/>
  <c r="M75" i="24"/>
  <c r="Y75" i="24" s="1"/>
  <c r="L75" i="24"/>
  <c r="AA74" i="24"/>
  <c r="M74" i="24"/>
  <c r="Z74" i="24" s="1"/>
  <c r="L74" i="24"/>
  <c r="AA73" i="24"/>
  <c r="M73" i="24"/>
  <c r="Z73" i="24" s="1"/>
  <c r="L73" i="24"/>
  <c r="AA72" i="24"/>
  <c r="M72" i="24"/>
  <c r="Z72" i="24" s="1"/>
  <c r="L72" i="24"/>
  <c r="AA71" i="24"/>
  <c r="M71" i="24"/>
  <c r="Z71" i="24" s="1"/>
  <c r="L71" i="24"/>
  <c r="AA70" i="24"/>
  <c r="M70" i="24"/>
  <c r="Z70" i="24" s="1"/>
  <c r="L70" i="24"/>
  <c r="AA69" i="24"/>
  <c r="M69" i="24"/>
  <c r="Z69" i="24" s="1"/>
  <c r="L69" i="24"/>
  <c r="AA68" i="24"/>
  <c r="M68" i="24"/>
  <c r="Z68" i="24" s="1"/>
  <c r="L68" i="24"/>
  <c r="AA67" i="24"/>
  <c r="M67" i="24"/>
  <c r="Y67" i="24" s="1"/>
  <c r="L67" i="24"/>
  <c r="AA66" i="24"/>
  <c r="M66" i="24"/>
  <c r="Z66" i="24" s="1"/>
  <c r="L66" i="24"/>
  <c r="AA65" i="24"/>
  <c r="M65" i="24"/>
  <c r="Z65" i="24" s="1"/>
  <c r="L65" i="24"/>
  <c r="AA64" i="24"/>
  <c r="M64" i="24"/>
  <c r="Z64" i="24" s="1"/>
  <c r="L64" i="24"/>
  <c r="AA63" i="24"/>
  <c r="M63" i="24"/>
  <c r="L63" i="24"/>
  <c r="AA62" i="24"/>
  <c r="M62" i="24"/>
  <c r="L62" i="24"/>
  <c r="AA61" i="24"/>
  <c r="M61" i="24"/>
  <c r="L61" i="24"/>
  <c r="AA60" i="24"/>
  <c r="M60" i="24"/>
  <c r="Z60" i="24" s="1"/>
  <c r="L60" i="24"/>
  <c r="AA59" i="24"/>
  <c r="M59" i="24"/>
  <c r="Y59" i="24" s="1"/>
  <c r="L59" i="24"/>
  <c r="AA58" i="24"/>
  <c r="M58" i="24"/>
  <c r="Z58" i="24" s="1"/>
  <c r="L58" i="24"/>
  <c r="AA57" i="24"/>
  <c r="M57" i="24"/>
  <c r="Z57" i="24" s="1"/>
  <c r="L57" i="24"/>
  <c r="AA56" i="24"/>
  <c r="M56" i="24"/>
  <c r="Z56" i="24" s="1"/>
  <c r="L56" i="24"/>
  <c r="AA55" i="24"/>
  <c r="M55" i="24"/>
  <c r="Z55" i="24" s="1"/>
  <c r="L55" i="24"/>
  <c r="AA54" i="24"/>
  <c r="M54" i="24"/>
  <c r="Z54" i="24" s="1"/>
  <c r="L54" i="24"/>
  <c r="AA53" i="24"/>
  <c r="M53" i="24"/>
  <c r="Z53" i="24" s="1"/>
  <c r="L53" i="24"/>
  <c r="AA52" i="24"/>
  <c r="M52" i="24"/>
  <c r="Z52" i="24" s="1"/>
  <c r="L52" i="24"/>
  <c r="AA51" i="24"/>
  <c r="M51" i="24"/>
  <c r="Y51" i="24" s="1"/>
  <c r="L51" i="24"/>
  <c r="AA50" i="24"/>
  <c r="M50" i="24"/>
  <c r="Z50" i="24" s="1"/>
  <c r="L50" i="24"/>
  <c r="AA49" i="24"/>
  <c r="M49" i="24"/>
  <c r="Z49" i="24" s="1"/>
  <c r="L49" i="24"/>
  <c r="AA48" i="24"/>
  <c r="M48" i="24"/>
  <c r="Z48" i="24" s="1"/>
  <c r="L48" i="24"/>
  <c r="AA47" i="24"/>
  <c r="M47" i="24"/>
  <c r="Z47" i="24" s="1"/>
  <c r="L47" i="24"/>
  <c r="AA46" i="24"/>
  <c r="M46" i="24"/>
  <c r="Z46" i="24" s="1"/>
  <c r="L46" i="24"/>
  <c r="AA45" i="24"/>
  <c r="M45" i="24"/>
  <c r="Y45" i="24" s="1"/>
  <c r="L45" i="24"/>
  <c r="AA44" i="24"/>
  <c r="M44" i="24"/>
  <c r="Z44" i="24" s="1"/>
  <c r="L44" i="24"/>
  <c r="AA43" i="24"/>
  <c r="M43" i="24"/>
  <c r="Y43" i="24" s="1"/>
  <c r="L43" i="24"/>
  <c r="AA42" i="24"/>
  <c r="M42" i="24"/>
  <c r="Z42" i="24" s="1"/>
  <c r="L42" i="24"/>
  <c r="AA41" i="24"/>
  <c r="M41" i="24"/>
  <c r="Z41" i="24" s="1"/>
  <c r="L41" i="24"/>
  <c r="AA40" i="24"/>
  <c r="M40" i="24"/>
  <c r="Z40" i="24" s="1"/>
  <c r="L40" i="24"/>
  <c r="AA39" i="24"/>
  <c r="M39" i="24"/>
  <c r="Z39" i="24" s="1"/>
  <c r="L39" i="24"/>
  <c r="AA38" i="24"/>
  <c r="M38" i="24"/>
  <c r="Z38" i="24" s="1"/>
  <c r="L38" i="24"/>
  <c r="AA37" i="24"/>
  <c r="M37" i="24"/>
  <c r="Y37" i="24" s="1"/>
  <c r="L37" i="24"/>
  <c r="AA36" i="24"/>
  <c r="L36" i="24"/>
  <c r="M36" i="24"/>
  <c r="AA35" i="24"/>
  <c r="L35" i="24"/>
  <c r="M35" i="24"/>
  <c r="AA34" i="24"/>
  <c r="L34" i="24"/>
  <c r="M34" i="24"/>
  <c r="AA33" i="24"/>
  <c r="L33" i="24"/>
  <c r="M33" i="24"/>
  <c r="AA32" i="24"/>
  <c r="L32" i="24"/>
  <c r="M32" i="24"/>
  <c r="AA31" i="24"/>
  <c r="L31" i="24"/>
  <c r="M31" i="24"/>
  <c r="AA30" i="24"/>
  <c r="L30" i="24"/>
  <c r="M30" i="24"/>
  <c r="AA29" i="24"/>
  <c r="L29" i="24"/>
  <c r="M29" i="24"/>
  <c r="AA28" i="24"/>
  <c r="L28" i="24"/>
  <c r="M28" i="24"/>
  <c r="AA27" i="24"/>
  <c r="L27" i="24"/>
  <c r="M27" i="24"/>
  <c r="AA26" i="24"/>
  <c r="L26" i="24"/>
  <c r="M26" i="24"/>
  <c r="AA25" i="24"/>
  <c r="L25" i="24"/>
  <c r="AA24" i="24"/>
  <c r="L24" i="24"/>
  <c r="AA23" i="24"/>
  <c r="L23" i="24"/>
  <c r="AA22" i="24"/>
  <c r="L22" i="24"/>
  <c r="AA21" i="24"/>
  <c r="L21" i="24"/>
  <c r="AA20" i="24"/>
  <c r="L20" i="24"/>
  <c r="AA19" i="24"/>
  <c r="L19" i="24"/>
  <c r="AA18" i="24"/>
  <c r="L18" i="24"/>
  <c r="AA17" i="24"/>
  <c r="L17" i="24"/>
  <c r="AA16" i="24"/>
  <c r="L16" i="24"/>
  <c r="AA15" i="24"/>
  <c r="L15" i="24"/>
  <c r="AA14" i="24"/>
  <c r="L14" i="24"/>
  <c r="AA13" i="24"/>
  <c r="Q13" i="24"/>
  <c r="L13" i="24"/>
  <c r="AA12" i="24"/>
  <c r="L12" i="24"/>
  <c r="AA11" i="24"/>
  <c r="L11" i="24"/>
  <c r="AA10" i="24"/>
  <c r="L10" i="24"/>
  <c r="AA9" i="24"/>
  <c r="L9" i="24"/>
  <c r="AA7" i="24"/>
  <c r="L7" i="24"/>
  <c r="B7" i="24"/>
  <c r="B8" i="24" s="1"/>
  <c r="B9" i="24" s="1"/>
  <c r="B10" i="24" s="1"/>
  <c r="B11" i="24" s="1"/>
  <c r="B12" i="24" s="1"/>
  <c r="B13" i="24" s="1"/>
  <c r="AA6" i="24"/>
  <c r="L6" i="24"/>
  <c r="J17" i="23"/>
  <c r="K17" i="23"/>
  <c r="J18" i="23"/>
  <c r="K18" i="23"/>
  <c r="J19" i="23"/>
  <c r="K19" i="23"/>
  <c r="J20" i="23"/>
  <c r="K20" i="23"/>
  <c r="J21" i="23"/>
  <c r="K21" i="23"/>
  <c r="J22" i="23"/>
  <c r="K22" i="23"/>
  <c r="J23" i="23"/>
  <c r="K23" i="23"/>
  <c r="J24" i="23"/>
  <c r="K24" i="23"/>
  <c r="J25" i="23"/>
  <c r="K25" i="23"/>
  <c r="J26" i="23"/>
  <c r="K26" i="23"/>
  <c r="J27" i="23"/>
  <c r="K27" i="23"/>
  <c r="J28" i="23"/>
  <c r="K28" i="23"/>
  <c r="J29" i="23"/>
  <c r="K29" i="23"/>
  <c r="J30" i="23"/>
  <c r="K30" i="23"/>
  <c r="J31" i="23"/>
  <c r="K31" i="23"/>
  <c r="J32" i="23"/>
  <c r="K32" i="23"/>
  <c r="J33" i="23"/>
  <c r="K33" i="23"/>
  <c r="J34" i="23"/>
  <c r="K34" i="23"/>
  <c r="J35" i="23"/>
  <c r="K35" i="23"/>
  <c r="K16" i="23"/>
  <c r="J16" i="23"/>
  <c r="M18" i="37" l="1"/>
  <c r="M22" i="37"/>
  <c r="Y22" i="37" s="1"/>
  <c r="M24" i="37"/>
  <c r="M33" i="37"/>
  <c r="Y33" i="37" s="1"/>
  <c r="M43" i="32"/>
  <c r="Z17" i="40"/>
  <c r="Z18" i="40"/>
  <c r="Y18" i="40"/>
  <c r="Y192" i="40" s="1"/>
  <c r="Z16" i="40"/>
  <c r="Y16" i="40"/>
  <c r="M33" i="33"/>
  <c r="Y33" i="33" s="1"/>
  <c r="M7" i="35"/>
  <c r="M9" i="24"/>
  <c r="M34" i="31"/>
  <c r="Y34" i="31" s="1"/>
  <c r="M23" i="34"/>
  <c r="M12" i="24"/>
  <c r="Y12" i="24" s="1"/>
  <c r="M23" i="24"/>
  <c r="M19" i="24"/>
  <c r="Z19" i="24" s="1"/>
  <c r="M17" i="24"/>
  <c r="Z17" i="24" s="1"/>
  <c r="M15" i="24"/>
  <c r="Y15" i="24" s="1"/>
  <c r="M13" i="24"/>
  <c r="Y13" i="24" s="1"/>
  <c r="M7" i="24"/>
  <c r="Y7" i="24" s="1"/>
  <c r="M8" i="33"/>
  <c r="Y8" i="33" s="1"/>
  <c r="M20" i="24"/>
  <c r="Z145" i="25"/>
  <c r="M30" i="25"/>
  <c r="Z30" i="25" s="1"/>
  <c r="M19" i="29"/>
  <c r="Z19" i="29" s="1"/>
  <c r="M47" i="29"/>
  <c r="Z47" i="29" s="1"/>
  <c r="Y112" i="30"/>
  <c r="Y113" i="30"/>
  <c r="M12" i="35"/>
  <c r="Y12" i="35" s="1"/>
  <c r="M8" i="35"/>
  <c r="Z8" i="35" s="1"/>
  <c r="M20" i="35"/>
  <c r="Y103" i="24"/>
  <c r="Y102" i="24"/>
  <c r="M9" i="30"/>
  <c r="M13" i="30"/>
  <c r="Z138" i="33"/>
  <c r="Y139" i="33"/>
  <c r="Y140" i="33"/>
  <c r="Z180" i="29"/>
  <c r="Y181" i="29"/>
  <c r="Y182" i="29"/>
  <c r="M21" i="30"/>
  <c r="M25" i="30"/>
  <c r="M29" i="30"/>
  <c r="Z29" i="30" s="1"/>
  <c r="M33" i="30"/>
  <c r="Y33" i="30" s="1"/>
  <c r="M37" i="30"/>
  <c r="M41" i="30"/>
  <c r="M46" i="29"/>
  <c r="Y46" i="29" s="1"/>
  <c r="M49" i="31"/>
  <c r="Y49" i="31" s="1"/>
  <c r="M30" i="34"/>
  <c r="Y30" i="34" s="1"/>
  <c r="Y68" i="27"/>
  <c r="Z60" i="29"/>
  <c r="Y62" i="29"/>
  <c r="Y82" i="31"/>
  <c r="Y83" i="31"/>
  <c r="Y92" i="32"/>
  <c r="Y93" i="32"/>
  <c r="Z45" i="34"/>
  <c r="M31" i="34"/>
  <c r="Y31" i="34" s="1"/>
  <c r="Y35" i="27"/>
  <c r="Y36" i="27"/>
  <c r="Y99" i="27"/>
  <c r="Y100" i="27"/>
  <c r="Y163" i="27"/>
  <c r="Y61" i="32"/>
  <c r="Y140" i="35"/>
  <c r="Y141" i="35"/>
  <c r="M12" i="37"/>
  <c r="Y12" i="37" s="1"/>
  <c r="M9" i="37"/>
  <c r="Z9" i="37" s="1"/>
  <c r="Z77" i="24"/>
  <c r="Y78" i="24"/>
  <c r="Y79" i="24"/>
  <c r="Z141" i="24"/>
  <c r="Y142" i="24"/>
  <c r="Y143" i="24"/>
  <c r="M10" i="29"/>
  <c r="Z10" i="29" s="1"/>
  <c r="M35" i="29"/>
  <c r="Z35" i="29" s="1"/>
  <c r="M31" i="29"/>
  <c r="M27" i="29"/>
  <c r="M23" i="29"/>
  <c r="Z23" i="29" s="1"/>
  <c r="M43" i="29"/>
  <c r="Z43" i="29" s="1"/>
  <c r="M41" i="29"/>
  <c r="Z41" i="29" s="1"/>
  <c r="M39" i="29"/>
  <c r="Z39" i="29" s="1"/>
  <c r="Y48" i="30"/>
  <c r="Y49" i="30"/>
  <c r="Y67" i="27"/>
  <c r="Y131" i="27"/>
  <c r="Y132" i="27"/>
  <c r="Y164" i="27"/>
  <c r="Y61" i="29"/>
  <c r="Y60" i="32"/>
  <c r="M37" i="34"/>
  <c r="Y37" i="34" s="1"/>
  <c r="Z77" i="26"/>
  <c r="Y78" i="26"/>
  <c r="Y79" i="26"/>
  <c r="Y54" i="24"/>
  <c r="Y55" i="24"/>
  <c r="Z125" i="24"/>
  <c r="Y126" i="24"/>
  <c r="Y127" i="24"/>
  <c r="M17" i="25"/>
  <c r="Y17" i="25" s="1"/>
  <c r="M15" i="25"/>
  <c r="Y15" i="25" s="1"/>
  <c r="M19" i="25"/>
  <c r="M21" i="25"/>
  <c r="Y21" i="25" s="1"/>
  <c r="M23" i="25"/>
  <c r="Y23" i="25" s="1"/>
  <c r="M33" i="25"/>
  <c r="Y33" i="25" s="1"/>
  <c r="M31" i="25"/>
  <c r="Y31" i="25" s="1"/>
  <c r="M29" i="25"/>
  <c r="Z29" i="25" s="1"/>
  <c r="M27" i="25"/>
  <c r="Y27" i="25" s="1"/>
  <c r="M8" i="26"/>
  <c r="Y19" i="27"/>
  <c r="Y20" i="27"/>
  <c r="Y51" i="27"/>
  <c r="Y52" i="27"/>
  <c r="Y83" i="27"/>
  <c r="Y84" i="27"/>
  <c r="Y115" i="27"/>
  <c r="Y116" i="27"/>
  <c r="Y147" i="27"/>
  <c r="Y148" i="27"/>
  <c r="Y179" i="27"/>
  <c r="Y180" i="27"/>
  <c r="M8" i="29"/>
  <c r="M18" i="30"/>
  <c r="Y18" i="30" s="1"/>
  <c r="Y51" i="31"/>
  <c r="Y126" i="31"/>
  <c r="M15" i="31"/>
  <c r="M19" i="31"/>
  <c r="Y19" i="31" s="1"/>
  <c r="M21" i="31"/>
  <c r="Y21" i="31" s="1"/>
  <c r="M24" i="31"/>
  <c r="Y24" i="31" s="1"/>
  <c r="M31" i="31"/>
  <c r="Y31" i="31" s="1"/>
  <c r="Y76" i="32"/>
  <c r="Y77" i="32"/>
  <c r="Z107" i="35"/>
  <c r="Y108" i="35"/>
  <c r="Y109" i="35"/>
  <c r="M14" i="35"/>
  <c r="Y14" i="35" s="1"/>
  <c r="M16" i="35"/>
  <c r="M13" i="36"/>
  <c r="Z13" i="36" s="1"/>
  <c r="Z63" i="24"/>
  <c r="Y63" i="24"/>
  <c r="Z18" i="26"/>
  <c r="Y18" i="26"/>
  <c r="Y141" i="26"/>
  <c r="Z141" i="26"/>
  <c r="Z27" i="27"/>
  <c r="Y27" i="27"/>
  <c r="Z187" i="27"/>
  <c r="Y187" i="27"/>
  <c r="Z85" i="35"/>
  <c r="Y85" i="35"/>
  <c r="Z162" i="35"/>
  <c r="Y162" i="35"/>
  <c r="Z62" i="24"/>
  <c r="Y62" i="24"/>
  <c r="Z119" i="24"/>
  <c r="Y119" i="24"/>
  <c r="Z44" i="27"/>
  <c r="Y44" i="27"/>
  <c r="Z76" i="27"/>
  <c r="Y76" i="27"/>
  <c r="Z108" i="27"/>
  <c r="Y108" i="27"/>
  <c r="Z140" i="27"/>
  <c r="Y140" i="27"/>
  <c r="Z172" i="27"/>
  <c r="Y172" i="27"/>
  <c r="Z110" i="29"/>
  <c r="Y110" i="29"/>
  <c r="Z173" i="32"/>
  <c r="Y173" i="32"/>
  <c r="Z84" i="35"/>
  <c r="Y84" i="35"/>
  <c r="Y161" i="35"/>
  <c r="Z161" i="35"/>
  <c r="Z161" i="39"/>
  <c r="Y161" i="39"/>
  <c r="Z158" i="24"/>
  <c r="Y158" i="24"/>
  <c r="Y144" i="33"/>
  <c r="Z144" i="33"/>
  <c r="Z26" i="37"/>
  <c r="Y26" i="37"/>
  <c r="Y39" i="24"/>
  <c r="Y61" i="24"/>
  <c r="Z61" i="24"/>
  <c r="Z118" i="24"/>
  <c r="Y118" i="24"/>
  <c r="Z161" i="24"/>
  <c r="Y162" i="24"/>
  <c r="Y163" i="24"/>
  <c r="Z143" i="26"/>
  <c r="Y143" i="26"/>
  <c r="Z43" i="27"/>
  <c r="Y43" i="27"/>
  <c r="Z75" i="27"/>
  <c r="Y75" i="27"/>
  <c r="Z107" i="27"/>
  <c r="Y107" i="27"/>
  <c r="Z139" i="27"/>
  <c r="Y139" i="27"/>
  <c r="Z171" i="27"/>
  <c r="Y171" i="27"/>
  <c r="Z109" i="29"/>
  <c r="Y109" i="29"/>
  <c r="M20" i="29"/>
  <c r="Z81" i="30"/>
  <c r="Y81" i="30"/>
  <c r="Z151" i="31"/>
  <c r="Y151" i="31"/>
  <c r="Z172" i="32"/>
  <c r="Y172" i="32"/>
  <c r="Z146" i="33"/>
  <c r="Y146" i="33"/>
  <c r="Y83" i="35"/>
  <c r="Z83" i="35"/>
  <c r="Z73" i="36"/>
  <c r="Y73" i="36"/>
  <c r="Z160" i="39"/>
  <c r="Y160" i="39"/>
  <c r="Z59" i="27"/>
  <c r="Y59" i="27"/>
  <c r="Z91" i="27"/>
  <c r="Y91" i="27"/>
  <c r="Z123" i="27"/>
  <c r="Y123" i="27"/>
  <c r="Z155" i="27"/>
  <c r="Y155" i="27"/>
  <c r="Z159" i="24"/>
  <c r="Y159" i="24"/>
  <c r="Z142" i="26"/>
  <c r="Y142" i="26"/>
  <c r="Z28" i="27"/>
  <c r="Y28" i="27"/>
  <c r="Z60" i="27"/>
  <c r="Y60" i="27"/>
  <c r="Z92" i="27"/>
  <c r="Y92" i="27"/>
  <c r="Z124" i="27"/>
  <c r="Y124" i="27"/>
  <c r="Z156" i="27"/>
  <c r="Y156" i="27"/>
  <c r="Z188" i="27"/>
  <c r="Y188" i="27"/>
  <c r="Y108" i="29"/>
  <c r="Z108" i="29"/>
  <c r="Z80" i="30"/>
  <c r="Y80" i="30"/>
  <c r="Z150" i="31"/>
  <c r="Y150" i="31"/>
  <c r="Z145" i="33"/>
  <c r="Y145" i="33"/>
  <c r="Z163" i="35"/>
  <c r="Y163" i="35"/>
  <c r="Z72" i="36"/>
  <c r="Y72" i="36"/>
  <c r="Y103" i="39"/>
  <c r="Z103" i="39"/>
  <c r="Y151" i="39"/>
  <c r="Z151" i="39"/>
  <c r="M29" i="31"/>
  <c r="Y29" i="31" s="1"/>
  <c r="M12" i="32"/>
  <c r="Y12" i="32" s="1"/>
  <c r="M10" i="32"/>
  <c r="Y10" i="32" s="1"/>
  <c r="M39" i="32"/>
  <c r="Z39" i="32" s="1"/>
  <c r="M37" i="32"/>
  <c r="Z37" i="32" s="1"/>
  <c r="M35" i="32"/>
  <c r="M31" i="32"/>
  <c r="Z31" i="32" s="1"/>
  <c r="M29" i="32"/>
  <c r="Z29" i="32" s="1"/>
  <c r="M27" i="32"/>
  <c r="Z27" i="32" s="1"/>
  <c r="M44" i="32"/>
  <c r="M45" i="32"/>
  <c r="Z45" i="32" s="1"/>
  <c r="M41" i="33"/>
  <c r="Y41" i="33" s="1"/>
  <c r="M18" i="36"/>
  <c r="Y18" i="36" s="1"/>
  <c r="M14" i="36"/>
  <c r="M12" i="36"/>
  <c r="Y12" i="36" s="1"/>
  <c r="M12" i="30"/>
  <c r="Z12" i="30" s="1"/>
  <c r="M45" i="29"/>
  <c r="Z45" i="29" s="1"/>
  <c r="Y66" i="31"/>
  <c r="Y67" i="31"/>
  <c r="Y99" i="31"/>
  <c r="Y68" i="32"/>
  <c r="Y84" i="32"/>
  <c r="Y85" i="32"/>
  <c r="Y100" i="32"/>
  <c r="Z64" i="33"/>
  <c r="Y65" i="33"/>
  <c r="Y66" i="33"/>
  <c r="Y75" i="33"/>
  <c r="Y76" i="33"/>
  <c r="Z51" i="35"/>
  <c r="Y60" i="35"/>
  <c r="Y61" i="35"/>
  <c r="Z97" i="35"/>
  <c r="Y98" i="35"/>
  <c r="Y99" i="35"/>
  <c r="Y124" i="35"/>
  <c r="Y125" i="35"/>
  <c r="Y188" i="35"/>
  <c r="Y189" i="35"/>
  <c r="M36" i="34"/>
  <c r="Y36" i="34" s="1"/>
  <c r="Z53" i="39"/>
  <c r="Y54" i="39"/>
  <c r="Y55" i="39"/>
  <c r="Y76" i="39"/>
  <c r="Y77" i="39"/>
  <c r="Z119" i="39"/>
  <c r="Y120" i="39"/>
  <c r="Y121" i="39"/>
  <c r="M14" i="29"/>
  <c r="Y14" i="29" s="1"/>
  <c r="M37" i="29"/>
  <c r="M33" i="29"/>
  <c r="Z33" i="29" s="1"/>
  <c r="M29" i="29"/>
  <c r="Y29" i="29" s="1"/>
  <c r="M25" i="29"/>
  <c r="Y25" i="29" s="1"/>
  <c r="M21" i="29"/>
  <c r="M17" i="29"/>
  <c r="Y17" i="29" s="1"/>
  <c r="M42" i="29"/>
  <c r="Y42" i="29" s="1"/>
  <c r="M40" i="29"/>
  <c r="Z40" i="29" s="1"/>
  <c r="M38" i="29"/>
  <c r="Y38" i="29" s="1"/>
  <c r="M8" i="30"/>
  <c r="Y8" i="30" s="1"/>
  <c r="M44" i="30"/>
  <c r="Y44" i="30" s="1"/>
  <c r="Y98" i="31"/>
  <c r="M47" i="31"/>
  <c r="Y53" i="32"/>
  <c r="Y69" i="32"/>
  <c r="M22" i="24"/>
  <c r="Z22" i="24" s="1"/>
  <c r="M18" i="24"/>
  <c r="M16" i="24"/>
  <c r="Z16" i="24" s="1"/>
  <c r="M14" i="24"/>
  <c r="Y14" i="24" s="1"/>
  <c r="Z109" i="26"/>
  <c r="Y110" i="26"/>
  <c r="Y111" i="26"/>
  <c r="Z175" i="26"/>
  <c r="Z179" i="28"/>
  <c r="Y180" i="28"/>
  <c r="Y181" i="28"/>
  <c r="M17" i="28"/>
  <c r="Z17" i="28" s="1"/>
  <c r="M15" i="28"/>
  <c r="Y15" i="28" s="1"/>
  <c r="M13" i="28"/>
  <c r="M11" i="28"/>
  <c r="Y11" i="28" s="1"/>
  <c r="M9" i="28"/>
  <c r="Z9" i="28" s="1"/>
  <c r="M7" i="28"/>
  <c r="Y7" i="28" s="1"/>
  <c r="M36" i="28"/>
  <c r="Z36" i="28" s="1"/>
  <c r="M34" i="28"/>
  <c r="Z34" i="28" s="1"/>
  <c r="M32" i="28"/>
  <c r="Z32" i="28" s="1"/>
  <c r="M30" i="28"/>
  <c r="Z30" i="28" s="1"/>
  <c r="M28" i="28"/>
  <c r="Z28" i="28" s="1"/>
  <c r="M26" i="28"/>
  <c r="Z26" i="28" s="1"/>
  <c r="M24" i="28"/>
  <c r="Z24" i="28" s="1"/>
  <c r="M22" i="28"/>
  <c r="Z22" i="28" s="1"/>
  <c r="M20" i="28"/>
  <c r="Z20" i="28" s="1"/>
  <c r="Z68" i="29"/>
  <c r="Y69" i="29"/>
  <c r="Y70" i="29"/>
  <c r="M6" i="31"/>
  <c r="Y174" i="31"/>
  <c r="Y175" i="31"/>
  <c r="Y124" i="32"/>
  <c r="Y125" i="32"/>
  <c r="Z112" i="33"/>
  <c r="Y113" i="33"/>
  <c r="Y114" i="33"/>
  <c r="M12" i="33"/>
  <c r="Y12" i="33" s="1"/>
  <c r="M10" i="33"/>
  <c r="Y10" i="33" s="1"/>
  <c r="M44" i="33"/>
  <c r="Y44" i="33" s="1"/>
  <c r="M42" i="33"/>
  <c r="Y42" i="33" s="1"/>
  <c r="M46" i="33"/>
  <c r="M9" i="34"/>
  <c r="Y9" i="34" s="1"/>
  <c r="M11" i="34"/>
  <c r="Z11" i="34" s="1"/>
  <c r="M22" i="34"/>
  <c r="Y22" i="34" s="1"/>
  <c r="Y44" i="35"/>
  <c r="Y45" i="35"/>
  <c r="M13" i="35"/>
  <c r="Y13" i="35" s="1"/>
  <c r="M17" i="35"/>
  <c r="Y17" i="35" s="1"/>
  <c r="M21" i="35"/>
  <c r="Y154" i="37"/>
  <c r="Y155" i="37"/>
  <c r="Z132" i="32"/>
  <c r="Y132" i="32"/>
  <c r="Y49" i="35"/>
  <c r="Z49" i="35"/>
  <c r="Z93" i="35"/>
  <c r="Y93" i="35"/>
  <c r="Z93" i="39"/>
  <c r="Y93" i="39"/>
  <c r="Z144" i="39"/>
  <c r="Y144" i="39"/>
  <c r="Y70" i="24"/>
  <c r="Y71" i="24"/>
  <c r="Z93" i="24"/>
  <c r="Y94" i="24"/>
  <c r="Y95" i="24"/>
  <c r="Y134" i="24"/>
  <c r="Y135" i="24"/>
  <c r="Z169" i="24"/>
  <c r="Y170" i="24"/>
  <c r="Y171" i="24"/>
  <c r="Y180" i="25"/>
  <c r="Y181" i="25"/>
  <c r="Z45" i="26"/>
  <c r="Y46" i="26"/>
  <c r="Y47" i="26"/>
  <c r="Z163" i="28"/>
  <c r="Y164" i="28"/>
  <c r="Y165" i="28"/>
  <c r="Z124" i="29"/>
  <c r="Y125" i="29"/>
  <c r="Y126" i="29"/>
  <c r="Z132" i="29"/>
  <c r="Y133" i="29"/>
  <c r="Y134" i="29"/>
  <c r="M11" i="29"/>
  <c r="Y11" i="29" s="1"/>
  <c r="M36" i="29"/>
  <c r="Z36" i="29" s="1"/>
  <c r="M32" i="29"/>
  <c r="Z32" i="29" s="1"/>
  <c r="M28" i="29"/>
  <c r="M24" i="29"/>
  <c r="Y24" i="29" s="1"/>
  <c r="Y134" i="31"/>
  <c r="Y135" i="31"/>
  <c r="Y166" i="31"/>
  <c r="Y167" i="31"/>
  <c r="Y182" i="31"/>
  <c r="Y183" i="31"/>
  <c r="M17" i="31"/>
  <c r="M25" i="31"/>
  <c r="Y25" i="31" s="1"/>
  <c r="M40" i="31"/>
  <c r="Y40" i="31" s="1"/>
  <c r="M36" i="31"/>
  <c r="Y36" i="31" s="1"/>
  <c r="Y108" i="32"/>
  <c r="Y109" i="32"/>
  <c r="Z117" i="32"/>
  <c r="Y117" i="32"/>
  <c r="Y140" i="32"/>
  <c r="Y141" i="32"/>
  <c r="Z157" i="32"/>
  <c r="Y157" i="32"/>
  <c r="Z108" i="33"/>
  <c r="Y108" i="33"/>
  <c r="Y76" i="35"/>
  <c r="Y77" i="35"/>
  <c r="Z92" i="35"/>
  <c r="Y92" i="35"/>
  <c r="Z171" i="35"/>
  <c r="Y172" i="35"/>
  <c r="Y173" i="35"/>
  <c r="Z92" i="39"/>
  <c r="Y92" i="39"/>
  <c r="Z133" i="39"/>
  <c r="Y134" i="39"/>
  <c r="Y135" i="39"/>
  <c r="Z177" i="39"/>
  <c r="Y177" i="39"/>
  <c r="Z45" i="24"/>
  <c r="Y46" i="24"/>
  <c r="Y47" i="24"/>
  <c r="Y86" i="24"/>
  <c r="Y87" i="24"/>
  <c r="Z109" i="24"/>
  <c r="Y110" i="24"/>
  <c r="Y111" i="24"/>
  <c r="Y150" i="24"/>
  <c r="Y151" i="24"/>
  <c r="Y166" i="24"/>
  <c r="Y167" i="24"/>
  <c r="Z175" i="24"/>
  <c r="Y176" i="24"/>
  <c r="Y177" i="24"/>
  <c r="Y190" i="24"/>
  <c r="Y191" i="24"/>
  <c r="Z65" i="25"/>
  <c r="M16" i="25"/>
  <c r="Z16" i="25" s="1"/>
  <c r="M14" i="25"/>
  <c r="Y14" i="25" s="1"/>
  <c r="M20" i="25"/>
  <c r="M22" i="25"/>
  <c r="Z22" i="25" s="1"/>
  <c r="M26" i="25"/>
  <c r="Z26" i="25" s="1"/>
  <c r="M32" i="25"/>
  <c r="Z32" i="25" s="1"/>
  <c r="M28" i="25"/>
  <c r="Z28" i="25" s="1"/>
  <c r="M6" i="26"/>
  <c r="Y6" i="26" s="1"/>
  <c r="M11" i="27"/>
  <c r="Y11" i="27" s="1"/>
  <c r="M34" i="29"/>
  <c r="Z34" i="29" s="1"/>
  <c r="M30" i="29"/>
  <c r="M26" i="29"/>
  <c r="Y26" i="29" s="1"/>
  <c r="M22" i="29"/>
  <c r="Z22" i="29" s="1"/>
  <c r="M18" i="29"/>
  <c r="Z18" i="29" s="1"/>
  <c r="M17" i="30"/>
  <c r="Y64" i="30"/>
  <c r="Y65" i="30"/>
  <c r="Y96" i="30"/>
  <c r="Y97" i="30"/>
  <c r="Y128" i="30"/>
  <c r="Y129" i="30"/>
  <c r="Y114" i="31"/>
  <c r="Y115" i="31"/>
  <c r="Z116" i="32"/>
  <c r="Y116" i="32"/>
  <c r="Z156" i="32"/>
  <c r="Y156" i="32"/>
  <c r="M14" i="32"/>
  <c r="Y14" i="32" s="1"/>
  <c r="M33" i="32"/>
  <c r="Z33" i="32" s="1"/>
  <c r="M25" i="32"/>
  <c r="Z25" i="32" s="1"/>
  <c r="M23" i="32"/>
  <c r="Y23" i="32" s="1"/>
  <c r="M52" i="32"/>
  <c r="Z52" i="32" s="1"/>
  <c r="M7" i="33"/>
  <c r="Y7" i="33" s="1"/>
  <c r="Z107" i="33"/>
  <c r="Y107" i="33"/>
  <c r="M15" i="33"/>
  <c r="Y15" i="33" s="1"/>
  <c r="M19" i="33"/>
  <c r="Y19" i="33" s="1"/>
  <c r="M23" i="33"/>
  <c r="Y23" i="33" s="1"/>
  <c r="M7" i="34"/>
  <c r="M13" i="34"/>
  <c r="Y13" i="34" s="1"/>
  <c r="M15" i="34"/>
  <c r="Y15" i="34" s="1"/>
  <c r="M17" i="34"/>
  <c r="Z17" i="34" s="1"/>
  <c r="M20" i="34"/>
  <c r="M24" i="34"/>
  <c r="Y24" i="34" s="1"/>
  <c r="M27" i="34"/>
  <c r="Y27" i="34" s="1"/>
  <c r="Z147" i="35"/>
  <c r="Y148" i="35"/>
  <c r="Y149" i="35"/>
  <c r="Z157" i="35"/>
  <c r="Y157" i="35"/>
  <c r="Z25" i="36"/>
  <c r="Y25" i="36"/>
  <c r="Y90" i="37"/>
  <c r="Y91" i="37"/>
  <c r="M8" i="36"/>
  <c r="Y8" i="36" s="1"/>
  <c r="M22" i="36"/>
  <c r="Z22" i="36" s="1"/>
  <c r="M8" i="34"/>
  <c r="Y8" i="34" s="1"/>
  <c r="Z57" i="39"/>
  <c r="Y57" i="39"/>
  <c r="Z176" i="39"/>
  <c r="Y176" i="39"/>
  <c r="M8" i="25"/>
  <c r="Z101" i="32"/>
  <c r="Y101" i="32"/>
  <c r="Z133" i="32"/>
  <c r="Y133" i="32"/>
  <c r="Y106" i="33"/>
  <c r="Z106" i="33"/>
  <c r="M11" i="33"/>
  <c r="Y11" i="33" s="1"/>
  <c r="M43" i="33"/>
  <c r="Y43" i="33" s="1"/>
  <c r="Z50" i="35"/>
  <c r="Y50" i="35"/>
  <c r="Z156" i="35"/>
  <c r="Y156" i="35"/>
  <c r="Z24" i="36"/>
  <c r="Y24" i="36"/>
  <c r="Z56" i="39"/>
  <c r="Y56" i="39"/>
  <c r="Z145" i="39"/>
  <c r="Y145" i="39"/>
  <c r="Z165" i="39"/>
  <c r="Y166" i="39"/>
  <c r="Y167" i="39"/>
  <c r="M8" i="37"/>
  <c r="Y8" i="37" s="1"/>
  <c r="M11" i="37"/>
  <c r="Y11" i="37" s="1"/>
  <c r="M20" i="37"/>
  <c r="Y20" i="37" s="1"/>
  <c r="M16" i="37"/>
  <c r="M22" i="38"/>
  <c r="Y22" i="38" s="1"/>
  <c r="M18" i="38"/>
  <c r="Y18" i="38" s="1"/>
  <c r="M16" i="38"/>
  <c r="Z16" i="38" s="1"/>
  <c r="M14" i="38"/>
  <c r="Y14" i="38" s="1"/>
  <c r="M12" i="38"/>
  <c r="Y12" i="38" s="1"/>
  <c r="M10" i="38"/>
  <c r="Z10" i="38" s="1"/>
  <c r="M24" i="38"/>
  <c r="Y24" i="38" s="1"/>
  <c r="M35" i="38"/>
  <c r="Z35" i="38" s="1"/>
  <c r="M29" i="38"/>
  <c r="Z29" i="38" s="1"/>
  <c r="M27" i="38"/>
  <c r="Z27" i="38" s="1"/>
  <c r="M25" i="38"/>
  <c r="Z25" i="38" s="1"/>
  <c r="M40" i="38"/>
  <c r="Z40" i="38" s="1"/>
  <c r="M42" i="38"/>
  <c r="Z42" i="38" s="1"/>
  <c r="M47" i="38"/>
  <c r="Z47" i="38" s="1"/>
  <c r="M52" i="38"/>
  <c r="Z52" i="38" s="1"/>
  <c r="M50" i="38"/>
  <c r="M15" i="32"/>
  <c r="Y15" i="32" s="1"/>
  <c r="M42" i="32"/>
  <c r="Z42" i="32" s="1"/>
  <c r="M40" i="32"/>
  <c r="Y40" i="32" s="1"/>
  <c r="M38" i="32"/>
  <c r="M36" i="32"/>
  <c r="Y36" i="32" s="1"/>
  <c r="M34" i="32"/>
  <c r="Z34" i="32" s="1"/>
  <c r="M32" i="32"/>
  <c r="Z32" i="32" s="1"/>
  <c r="M30" i="32"/>
  <c r="M28" i="32"/>
  <c r="Z28" i="32" s="1"/>
  <c r="M26" i="32"/>
  <c r="Y26" i="32" s="1"/>
  <c r="M24" i="32"/>
  <c r="Y24" i="32" s="1"/>
  <c r="M18" i="32"/>
  <c r="Z18" i="32" s="1"/>
  <c r="M46" i="32"/>
  <c r="Y46" i="32" s="1"/>
  <c r="M48" i="32"/>
  <c r="Z48" i="32" s="1"/>
  <c r="M49" i="32"/>
  <c r="Z49" i="32" s="1"/>
  <c r="M16" i="34"/>
  <c r="M21" i="34"/>
  <c r="Y21" i="34" s="1"/>
  <c r="M28" i="34"/>
  <c r="Y28" i="34" s="1"/>
  <c r="M32" i="34"/>
  <c r="Y32" i="34" s="1"/>
  <c r="M19" i="36"/>
  <c r="Y19" i="36" s="1"/>
  <c r="M17" i="36"/>
  <c r="Z17" i="36" s="1"/>
  <c r="M15" i="36"/>
  <c r="Y15" i="36" s="1"/>
  <c r="M11" i="36"/>
  <c r="Y11" i="36" s="1"/>
  <c r="Y58" i="37"/>
  <c r="Y59" i="37"/>
  <c r="Y122" i="37"/>
  <c r="Y123" i="37"/>
  <c r="Y186" i="37"/>
  <c r="Y187" i="37"/>
  <c r="M19" i="37"/>
  <c r="Y19" i="37" s="1"/>
  <c r="Y78" i="38"/>
  <c r="Y79" i="38"/>
  <c r="M8" i="38"/>
  <c r="Y8" i="38" s="1"/>
  <c r="M21" i="38"/>
  <c r="Z21" i="38" s="1"/>
  <c r="M19" i="38"/>
  <c r="Y19" i="38" s="1"/>
  <c r="M17" i="38"/>
  <c r="Y17" i="38" s="1"/>
  <c r="M15" i="38"/>
  <c r="Y15" i="38" s="1"/>
  <c r="M13" i="38"/>
  <c r="Y13" i="38" s="1"/>
  <c r="M11" i="38"/>
  <c r="Y11" i="38" s="1"/>
  <c r="M9" i="38"/>
  <c r="Y9" i="38" s="1"/>
  <c r="M36" i="38"/>
  <c r="Z36" i="38" s="1"/>
  <c r="M26" i="38"/>
  <c r="Y26" i="38" s="1"/>
  <c r="M43" i="38"/>
  <c r="Z43" i="38" s="1"/>
  <c r="M41" i="38"/>
  <c r="Y41" i="38" s="1"/>
  <c r="M49" i="38"/>
  <c r="Y49" i="38" s="1"/>
  <c r="Z101" i="39"/>
  <c r="Y102" i="39"/>
  <c r="Z117" i="39"/>
  <c r="Y118" i="39"/>
  <c r="Z149" i="39"/>
  <c r="Y150" i="39"/>
  <c r="Z181" i="39"/>
  <c r="Y182" i="39"/>
  <c r="Z137" i="30"/>
  <c r="Y137" i="30"/>
  <c r="Z97" i="32"/>
  <c r="Y97" i="32"/>
  <c r="Z129" i="32"/>
  <c r="Y129" i="32"/>
  <c r="Y89" i="35"/>
  <c r="Z89" i="35"/>
  <c r="Y153" i="35"/>
  <c r="Z153" i="35"/>
  <c r="Z178" i="35"/>
  <c r="Y178" i="35"/>
  <c r="Z122" i="38"/>
  <c r="Y122" i="38"/>
  <c r="Z158" i="38"/>
  <c r="Y158" i="38"/>
  <c r="Z71" i="39"/>
  <c r="Y71" i="39"/>
  <c r="Z111" i="39"/>
  <c r="Y111" i="39"/>
  <c r="Y125" i="39"/>
  <c r="Z125" i="39"/>
  <c r="Z159" i="39"/>
  <c r="Y159" i="39"/>
  <c r="Y191" i="39"/>
  <c r="Z191" i="39"/>
  <c r="Z51" i="24"/>
  <c r="Y52" i="24"/>
  <c r="Y53" i="24"/>
  <c r="Z67" i="24"/>
  <c r="Y68" i="24"/>
  <c r="Y69" i="24"/>
  <c r="Z83" i="24"/>
  <c r="Y84" i="24"/>
  <c r="Y85" i="24"/>
  <c r="Z99" i="24"/>
  <c r="Y100" i="24"/>
  <c r="Y101" i="24"/>
  <c r="Z115" i="24"/>
  <c r="Y116" i="24"/>
  <c r="Y117" i="24"/>
  <c r="Z131" i="24"/>
  <c r="Y132" i="24"/>
  <c r="Y133" i="24"/>
  <c r="Z147" i="24"/>
  <c r="Y148" i="24"/>
  <c r="Y149" i="24"/>
  <c r="Z181" i="24"/>
  <c r="Y182" i="24"/>
  <c r="Y183" i="24"/>
  <c r="Y60" i="25"/>
  <c r="Y61" i="25"/>
  <c r="Y108" i="25"/>
  <c r="Y109" i="25"/>
  <c r="Y40" i="26"/>
  <c r="Y41" i="26"/>
  <c r="Z95" i="26"/>
  <c r="Y104" i="26"/>
  <c r="Y105" i="26"/>
  <c r="Z159" i="26"/>
  <c r="M9" i="26"/>
  <c r="Y9" i="26" s="1"/>
  <c r="M11" i="26"/>
  <c r="Y11" i="26" s="1"/>
  <c r="M15" i="26"/>
  <c r="M13" i="26"/>
  <c r="Y13" i="26" s="1"/>
  <c r="Y18" i="27"/>
  <c r="Y160" i="28"/>
  <c r="Y161" i="28"/>
  <c r="Z169" i="28"/>
  <c r="M10" i="27"/>
  <c r="Y10" i="27" s="1"/>
  <c r="M16" i="28"/>
  <c r="Z16" i="28" s="1"/>
  <c r="M19" i="28"/>
  <c r="Z19" i="28" s="1"/>
  <c r="Z52" i="29"/>
  <c r="Y53" i="29"/>
  <c r="Y54" i="29"/>
  <c r="Z78" i="29"/>
  <c r="Y172" i="29"/>
  <c r="Z172" i="29"/>
  <c r="Z127" i="31"/>
  <c r="Y127" i="31"/>
  <c r="Z159" i="31"/>
  <c r="Y159" i="31"/>
  <c r="Z179" i="31"/>
  <c r="Y179" i="31"/>
  <c r="Z64" i="32"/>
  <c r="Y64" i="32"/>
  <c r="Z80" i="32"/>
  <c r="Y80" i="32"/>
  <c r="Z96" i="32"/>
  <c r="Y96" i="32"/>
  <c r="Z112" i="32"/>
  <c r="Y112" i="32"/>
  <c r="Z128" i="32"/>
  <c r="Y128" i="32"/>
  <c r="Z148" i="32"/>
  <c r="Y148" i="32"/>
  <c r="Z180" i="32"/>
  <c r="Y180" i="32"/>
  <c r="Z82" i="33"/>
  <c r="Y82" i="33"/>
  <c r="Z124" i="33"/>
  <c r="Y124" i="33"/>
  <c r="Y154" i="33"/>
  <c r="Z154" i="33"/>
  <c r="Z53" i="35"/>
  <c r="Y53" i="35"/>
  <c r="Z106" i="35"/>
  <c r="Y106" i="35"/>
  <c r="Y113" i="35"/>
  <c r="Z113" i="35"/>
  <c r="Z170" i="35"/>
  <c r="Y170" i="35"/>
  <c r="Y177" i="35"/>
  <c r="Z177" i="35"/>
  <c r="Z104" i="36"/>
  <c r="Y104" i="36"/>
  <c r="Z67" i="38"/>
  <c r="Y67" i="38"/>
  <c r="Y89" i="38"/>
  <c r="Z89" i="38"/>
  <c r="Z173" i="29"/>
  <c r="Y173" i="29"/>
  <c r="Z142" i="31"/>
  <c r="Y142" i="31"/>
  <c r="Z170" i="31"/>
  <c r="Y170" i="31"/>
  <c r="Z91" i="33"/>
  <c r="Y91" i="33"/>
  <c r="Z114" i="35"/>
  <c r="Y114" i="35"/>
  <c r="Z90" i="38"/>
  <c r="Y90" i="38"/>
  <c r="Z158" i="31"/>
  <c r="Y158" i="31"/>
  <c r="Z178" i="31"/>
  <c r="Y178" i="31"/>
  <c r="Z57" i="32"/>
  <c r="Y57" i="32"/>
  <c r="Z73" i="32"/>
  <c r="Y73" i="32"/>
  <c r="Z89" i="32"/>
  <c r="Y89" i="32"/>
  <c r="Z105" i="32"/>
  <c r="Y105" i="32"/>
  <c r="Z121" i="32"/>
  <c r="Y121" i="32"/>
  <c r="Z137" i="32"/>
  <c r="Y137" i="32"/>
  <c r="Z165" i="32"/>
  <c r="Y165" i="32"/>
  <c r="Z81" i="33"/>
  <c r="Y81" i="33"/>
  <c r="Z123" i="33"/>
  <c r="Y123" i="33"/>
  <c r="Z52" i="35"/>
  <c r="Y52" i="35"/>
  <c r="Z101" i="35"/>
  <c r="Y101" i="35"/>
  <c r="Z165" i="35"/>
  <c r="Y165" i="35"/>
  <c r="Y61" i="39"/>
  <c r="Z61" i="39"/>
  <c r="Z87" i="39"/>
  <c r="Y87" i="39"/>
  <c r="Z143" i="39"/>
  <c r="Y143" i="39"/>
  <c r="Z175" i="39"/>
  <c r="Y175" i="39"/>
  <c r="Z186" i="31"/>
  <c r="Y186" i="31"/>
  <c r="Z65" i="32"/>
  <c r="Y65" i="32"/>
  <c r="Z81" i="32"/>
  <c r="Y81" i="32"/>
  <c r="Z113" i="32"/>
  <c r="Y113" i="32"/>
  <c r="Z149" i="32"/>
  <c r="Y149" i="32"/>
  <c r="Z181" i="32"/>
  <c r="Y181" i="32"/>
  <c r="Z155" i="33"/>
  <c r="Y155" i="33"/>
  <c r="Z43" i="24"/>
  <c r="Y44" i="24"/>
  <c r="Z59" i="24"/>
  <c r="Y60" i="24"/>
  <c r="Z75" i="24"/>
  <c r="Y76" i="24"/>
  <c r="Z91" i="24"/>
  <c r="Y92" i="24"/>
  <c r="Z107" i="24"/>
  <c r="Y108" i="24"/>
  <c r="Z123" i="24"/>
  <c r="Y124" i="24"/>
  <c r="Z139" i="24"/>
  <c r="Y140" i="24"/>
  <c r="Y168" i="24"/>
  <c r="Z173" i="24"/>
  <c r="Y174" i="24"/>
  <c r="M10" i="24"/>
  <c r="Y10" i="24" s="1"/>
  <c r="M24" i="24"/>
  <c r="Y24" i="24" s="1"/>
  <c r="Z81" i="25"/>
  <c r="Y124" i="25"/>
  <c r="Y125" i="25"/>
  <c r="Z63" i="26"/>
  <c r="Y72" i="26"/>
  <c r="Y73" i="26"/>
  <c r="Z127" i="26"/>
  <c r="Y136" i="26"/>
  <c r="Y137" i="26"/>
  <c r="M9" i="27"/>
  <c r="Z9" i="27" s="1"/>
  <c r="M13" i="27"/>
  <c r="Z116" i="29"/>
  <c r="Y117" i="29"/>
  <c r="Y118" i="29"/>
  <c r="Z142" i="29"/>
  <c r="Z174" i="29"/>
  <c r="Y174" i="29"/>
  <c r="Z143" i="31"/>
  <c r="Y143" i="31"/>
  <c r="Z171" i="31"/>
  <c r="Y171" i="31"/>
  <c r="Z187" i="31"/>
  <c r="Y187" i="31"/>
  <c r="M30" i="31"/>
  <c r="Y30" i="31" s="1"/>
  <c r="Z56" i="32"/>
  <c r="Y56" i="32"/>
  <c r="Z72" i="32"/>
  <c r="Y72" i="32"/>
  <c r="Z88" i="32"/>
  <c r="Y88" i="32"/>
  <c r="Z104" i="32"/>
  <c r="Y104" i="32"/>
  <c r="Z120" i="32"/>
  <c r="Y120" i="32"/>
  <c r="Z136" i="32"/>
  <c r="Y136" i="32"/>
  <c r="Z164" i="32"/>
  <c r="Y164" i="32"/>
  <c r="Y80" i="33"/>
  <c r="Z80" i="33"/>
  <c r="Z92" i="33"/>
  <c r="Y92" i="33"/>
  <c r="Y122" i="33"/>
  <c r="Z122" i="33"/>
  <c r="Z156" i="33"/>
  <c r="Y156" i="33"/>
  <c r="M34" i="34"/>
  <c r="Y34" i="34" s="1"/>
  <c r="Y59" i="35"/>
  <c r="Z59" i="35"/>
  <c r="Z100" i="35"/>
  <c r="Y100" i="35"/>
  <c r="Z115" i="35"/>
  <c r="Y115" i="35"/>
  <c r="Y123" i="35"/>
  <c r="Z123" i="35"/>
  <c r="Z164" i="35"/>
  <c r="Y164" i="35"/>
  <c r="Z179" i="35"/>
  <c r="Y179" i="35"/>
  <c r="Y187" i="35"/>
  <c r="Z187" i="35"/>
  <c r="Y191" i="37"/>
  <c r="Z191" i="37"/>
  <c r="Z91" i="38"/>
  <c r="Y91" i="38"/>
  <c r="Z123" i="38"/>
  <c r="Y123" i="38"/>
  <c r="Z159" i="38"/>
  <c r="Y159" i="38"/>
  <c r="Z58" i="35"/>
  <c r="Y58" i="35"/>
  <c r="Y105" i="35"/>
  <c r="Z105" i="35"/>
  <c r="Z122" i="35"/>
  <c r="Y122" i="35"/>
  <c r="Y169" i="35"/>
  <c r="Z169" i="35"/>
  <c r="Z186" i="35"/>
  <c r="Y186" i="35"/>
  <c r="Z41" i="36"/>
  <c r="Y41" i="36"/>
  <c r="Z24" i="37"/>
  <c r="Y24" i="37"/>
  <c r="Z66" i="38"/>
  <c r="Y66" i="38"/>
  <c r="Z70" i="39"/>
  <c r="Y70" i="39"/>
  <c r="Z86" i="39"/>
  <c r="Y86" i="39"/>
  <c r="Z110" i="39"/>
  <c r="Y110" i="39"/>
  <c r="Z142" i="39"/>
  <c r="Y142" i="39"/>
  <c r="Z158" i="39"/>
  <c r="Y158" i="39"/>
  <c r="Z174" i="39"/>
  <c r="Y174" i="39"/>
  <c r="Z190" i="39"/>
  <c r="Y190" i="39"/>
  <c r="Z96" i="33"/>
  <c r="Y97" i="33"/>
  <c r="Y98" i="33"/>
  <c r="Z128" i="33"/>
  <c r="Y129" i="33"/>
  <c r="Y130" i="33"/>
  <c r="Z168" i="33"/>
  <c r="Y169" i="33"/>
  <c r="Y170" i="33"/>
  <c r="M9" i="33"/>
  <c r="Y9" i="33" s="1"/>
  <c r="M14" i="33"/>
  <c r="Y14" i="33" s="1"/>
  <c r="Z103" i="34"/>
  <c r="Y104" i="34"/>
  <c r="Y105" i="34"/>
  <c r="Z41" i="35"/>
  <c r="Y42" i="35"/>
  <c r="Y43" i="35"/>
  <c r="Z57" i="35"/>
  <c r="Z65" i="35"/>
  <c r="Y66" i="35"/>
  <c r="Y67" i="35"/>
  <c r="Z74" i="35"/>
  <c r="Y74" i="35"/>
  <c r="Z75" i="35"/>
  <c r="Y116" i="35"/>
  <c r="Y117" i="35"/>
  <c r="Y121" i="35"/>
  <c r="Z121" i="35"/>
  <c r="Z129" i="35"/>
  <c r="Y130" i="35"/>
  <c r="Y131" i="35"/>
  <c r="Z138" i="35"/>
  <c r="Y138" i="35"/>
  <c r="Z139" i="35"/>
  <c r="Y180" i="35"/>
  <c r="Y181" i="35"/>
  <c r="Y185" i="35"/>
  <c r="Z185" i="35"/>
  <c r="M29" i="34"/>
  <c r="Y29" i="34" s="1"/>
  <c r="Z40" i="36"/>
  <c r="Y40" i="36"/>
  <c r="Y42" i="37"/>
  <c r="Y43" i="37"/>
  <c r="Y74" i="37"/>
  <c r="Y75" i="37"/>
  <c r="Y106" i="37"/>
  <c r="Y107" i="37"/>
  <c r="Y138" i="37"/>
  <c r="Y139" i="37"/>
  <c r="Y170" i="37"/>
  <c r="Y171" i="37"/>
  <c r="M28" i="37"/>
  <c r="Z28" i="37" s="1"/>
  <c r="Z46" i="38"/>
  <c r="Y46" i="38"/>
  <c r="Y65" i="38"/>
  <c r="Z65" i="38"/>
  <c r="Z87" i="38"/>
  <c r="Y87" i="38"/>
  <c r="M28" i="38"/>
  <c r="Y28" i="38" s="1"/>
  <c r="Z63" i="39"/>
  <c r="Y63" i="39"/>
  <c r="Y68" i="39"/>
  <c r="Y69" i="39"/>
  <c r="Z79" i="39"/>
  <c r="Y79" i="39"/>
  <c r="Y84" i="39"/>
  <c r="Y85" i="39"/>
  <c r="Z95" i="39"/>
  <c r="Y95" i="39"/>
  <c r="Y104" i="39"/>
  <c r="Y105" i="39"/>
  <c r="Y109" i="39"/>
  <c r="Z109" i="39"/>
  <c r="Z127" i="39"/>
  <c r="Y127" i="39"/>
  <c r="Y136" i="39"/>
  <c r="Y137" i="39"/>
  <c r="Y141" i="39"/>
  <c r="Z141" i="39"/>
  <c r="Y152" i="39"/>
  <c r="Y153" i="39"/>
  <c r="Y157" i="39"/>
  <c r="Z157" i="39"/>
  <c r="Y168" i="39"/>
  <c r="Y169" i="39"/>
  <c r="Y173" i="39"/>
  <c r="Z173" i="39"/>
  <c r="Y184" i="39"/>
  <c r="Y185" i="39"/>
  <c r="Y189" i="39"/>
  <c r="Z189" i="39"/>
  <c r="M16" i="31"/>
  <c r="Y16" i="31" s="1"/>
  <c r="M14" i="31"/>
  <c r="Z14" i="31" s="1"/>
  <c r="M22" i="31"/>
  <c r="Y22" i="31" s="1"/>
  <c r="M20" i="31"/>
  <c r="Y20" i="31" s="1"/>
  <c r="M26" i="31"/>
  <c r="Y26" i="31" s="1"/>
  <c r="M37" i="31"/>
  <c r="Y37" i="31" s="1"/>
  <c r="M35" i="31"/>
  <c r="Y35" i="31" s="1"/>
  <c r="M33" i="31"/>
  <c r="Y33" i="31" s="1"/>
  <c r="M6" i="33"/>
  <c r="Z6" i="33" s="1"/>
  <c r="Y59" i="33"/>
  <c r="Y60" i="33"/>
  <c r="M10" i="34"/>
  <c r="Y10" i="34" s="1"/>
  <c r="M12" i="34"/>
  <c r="Y12" i="34" s="1"/>
  <c r="M14" i="34"/>
  <c r="Y14" i="34" s="1"/>
  <c r="Y68" i="35"/>
  <c r="Y69" i="35"/>
  <c r="Y73" i="35"/>
  <c r="Z73" i="35"/>
  <c r="Z81" i="35"/>
  <c r="Y82" i="35"/>
  <c r="Z90" i="35"/>
  <c r="Y90" i="35"/>
  <c r="Z91" i="35"/>
  <c r="Y132" i="35"/>
  <c r="Y133" i="35"/>
  <c r="Y137" i="35"/>
  <c r="Z137" i="35"/>
  <c r="Z145" i="35"/>
  <c r="Y146" i="35"/>
  <c r="Z154" i="35"/>
  <c r="Y154" i="35"/>
  <c r="Z155" i="35"/>
  <c r="Z105" i="36"/>
  <c r="Y105" i="36"/>
  <c r="Z86" i="38"/>
  <c r="Y86" i="38"/>
  <c r="Y106" i="38"/>
  <c r="Y107" i="38"/>
  <c r="Y138" i="38"/>
  <c r="Y139" i="38"/>
  <c r="Z62" i="39"/>
  <c r="Y62" i="39"/>
  <c r="Z78" i="39"/>
  <c r="Y78" i="39"/>
  <c r="Z94" i="39"/>
  <c r="Y94" i="39"/>
  <c r="Z126" i="39"/>
  <c r="Y126" i="39"/>
  <c r="M9" i="36"/>
  <c r="Y9" i="36" s="1"/>
  <c r="M16" i="36"/>
  <c r="Z16" i="36" s="1"/>
  <c r="M10" i="36"/>
  <c r="Y10" i="36" s="1"/>
  <c r="M23" i="36"/>
  <c r="Z23" i="36" s="1"/>
  <c r="M19" i="34"/>
  <c r="Z19" i="34" s="1"/>
  <c r="M6" i="37"/>
  <c r="Y6" i="37" s="1"/>
  <c r="Y35" i="37"/>
  <c r="Y50" i="37"/>
  <c r="Y51" i="37"/>
  <c r="Y66" i="37"/>
  <c r="Y67" i="37"/>
  <c r="Y82" i="37"/>
  <c r="Y83" i="37"/>
  <c r="Y98" i="37"/>
  <c r="Y99" i="37"/>
  <c r="Y114" i="37"/>
  <c r="Y115" i="37"/>
  <c r="Y130" i="37"/>
  <c r="Y131" i="37"/>
  <c r="Y146" i="37"/>
  <c r="Y147" i="37"/>
  <c r="Y162" i="37"/>
  <c r="Y163" i="37"/>
  <c r="Y178" i="37"/>
  <c r="Y179" i="37"/>
  <c r="M7" i="37"/>
  <c r="Z7" i="37" s="1"/>
  <c r="M14" i="37"/>
  <c r="Y14" i="37" s="1"/>
  <c r="M15" i="37"/>
  <c r="Y15" i="37" s="1"/>
  <c r="M25" i="37"/>
  <c r="M27" i="37"/>
  <c r="Z27" i="37" s="1"/>
  <c r="M30" i="37"/>
  <c r="Z30" i="37" s="1"/>
  <c r="M34" i="37"/>
  <c r="Z34" i="37" s="1"/>
  <c r="Z57" i="38"/>
  <c r="Y58" i="38"/>
  <c r="Y59" i="38"/>
  <c r="Y98" i="38"/>
  <c r="Y99" i="38"/>
  <c r="Y114" i="38"/>
  <c r="Y115" i="38"/>
  <c r="Y130" i="38"/>
  <c r="Y131" i="38"/>
  <c r="Y146" i="38"/>
  <c r="Y147" i="38"/>
  <c r="Y37" i="39"/>
  <c r="Y64" i="39"/>
  <c r="Y65" i="39"/>
  <c r="Y72" i="39"/>
  <c r="Y73" i="39"/>
  <c r="Y80" i="39"/>
  <c r="Y81" i="39"/>
  <c r="Y88" i="39"/>
  <c r="Y89" i="39"/>
  <c r="Y96" i="39"/>
  <c r="Y97" i="39"/>
  <c r="Y112" i="39"/>
  <c r="Y113" i="39"/>
  <c r="Y128" i="39"/>
  <c r="Y129" i="39"/>
  <c r="M6" i="39"/>
  <c r="Z6" i="39" s="1"/>
  <c r="M51" i="38"/>
  <c r="Z51" i="38" s="1"/>
  <c r="Z50" i="38"/>
  <c r="Y50" i="38"/>
  <c r="Z180" i="24"/>
  <c r="Y180" i="24"/>
  <c r="Z189" i="24"/>
  <c r="Y189" i="24"/>
  <c r="Z156" i="25"/>
  <c r="Y156" i="25"/>
  <c r="Z89" i="26"/>
  <c r="Y89" i="26"/>
  <c r="Z153" i="26"/>
  <c r="Y153" i="26"/>
  <c r="Z93" i="29"/>
  <c r="Y93" i="29"/>
  <c r="Z101" i="29"/>
  <c r="Y101" i="29"/>
  <c r="Z72" i="30"/>
  <c r="Y72" i="30"/>
  <c r="Z104" i="30"/>
  <c r="Y104" i="30"/>
  <c r="Z132" i="33"/>
  <c r="Y132" i="33"/>
  <c r="Y80" i="24"/>
  <c r="Y81" i="24"/>
  <c r="Y88" i="24"/>
  <c r="Y89" i="24"/>
  <c r="Y96" i="24"/>
  <c r="Y97" i="24"/>
  <c r="Y120" i="24"/>
  <c r="Y121" i="24"/>
  <c r="Y145" i="24"/>
  <c r="Z156" i="24"/>
  <c r="Y156" i="24"/>
  <c r="Y178" i="24"/>
  <c r="Y179" i="24"/>
  <c r="Y184" i="24"/>
  <c r="Y185" i="24"/>
  <c r="Z188" i="24"/>
  <c r="Y188" i="24"/>
  <c r="M21" i="24"/>
  <c r="Z21" i="24" s="1"/>
  <c r="Y44" i="25"/>
  <c r="Y45" i="25"/>
  <c r="Y49" i="25"/>
  <c r="Z49" i="25"/>
  <c r="Z93" i="25"/>
  <c r="Y93" i="25"/>
  <c r="Y172" i="25"/>
  <c r="Y173" i="25"/>
  <c r="Y177" i="25"/>
  <c r="Z177" i="25"/>
  <c r="Z88" i="26"/>
  <c r="Y88" i="26"/>
  <c r="Z152" i="26"/>
  <c r="Y152" i="26"/>
  <c r="Z190" i="26"/>
  <c r="Y190" i="26"/>
  <c r="Y92" i="29"/>
  <c r="Z92" i="29"/>
  <c r="Y100" i="29"/>
  <c r="Z100" i="29"/>
  <c r="Z158" i="29"/>
  <c r="Y158" i="29"/>
  <c r="Z166" i="29"/>
  <c r="Y166" i="29"/>
  <c r="Z57" i="30"/>
  <c r="Y57" i="30"/>
  <c r="Z89" i="30"/>
  <c r="Y89" i="30"/>
  <c r="Z121" i="30"/>
  <c r="Y121" i="30"/>
  <c r="Z99" i="33"/>
  <c r="Y99" i="33"/>
  <c r="Z131" i="33"/>
  <c r="Y131" i="33"/>
  <c r="Z83" i="33"/>
  <c r="Y83" i="33"/>
  <c r="Z100" i="33"/>
  <c r="Y100" i="33"/>
  <c r="Y40" i="24"/>
  <c r="Y41" i="24"/>
  <c r="Y48" i="24"/>
  <c r="Y49" i="24"/>
  <c r="Y56" i="24"/>
  <c r="Y57" i="24"/>
  <c r="Y64" i="24"/>
  <c r="Y65" i="24"/>
  <c r="Y72" i="24"/>
  <c r="Y73" i="24"/>
  <c r="Y104" i="24"/>
  <c r="Y105" i="24"/>
  <c r="Y112" i="24"/>
  <c r="Y113" i="24"/>
  <c r="Y128" i="24"/>
  <c r="Y129" i="24"/>
  <c r="Y136" i="24"/>
  <c r="Y137" i="24"/>
  <c r="Y144" i="24"/>
  <c r="Y152" i="24"/>
  <c r="Y153" i="24"/>
  <c r="Z157" i="24"/>
  <c r="Y42" i="24"/>
  <c r="Y50" i="24"/>
  <c r="Y58" i="24"/>
  <c r="Y66" i="24"/>
  <c r="Y74" i="24"/>
  <c r="Y82" i="24"/>
  <c r="Y90" i="24"/>
  <c r="Y98" i="24"/>
  <c r="Y106" i="24"/>
  <c r="Y114" i="24"/>
  <c r="Y122" i="24"/>
  <c r="Y130" i="24"/>
  <c r="Y138" i="24"/>
  <c r="Y146" i="24"/>
  <c r="Y154" i="24"/>
  <c r="Y155" i="24"/>
  <c r="Y160" i="24"/>
  <c r="Z164" i="24"/>
  <c r="Y164" i="24"/>
  <c r="Z165" i="24"/>
  <c r="Y186" i="24"/>
  <c r="Y187" i="24"/>
  <c r="Z92" i="25"/>
  <c r="Y92" i="25"/>
  <c r="Z129" i="25"/>
  <c r="Z57" i="26"/>
  <c r="Y57" i="26"/>
  <c r="Z121" i="26"/>
  <c r="Y121" i="26"/>
  <c r="Z157" i="29"/>
  <c r="Y157" i="29"/>
  <c r="Z165" i="29"/>
  <c r="Y165" i="29"/>
  <c r="Z56" i="30"/>
  <c r="Y56" i="30"/>
  <c r="Z88" i="30"/>
  <c r="Y88" i="30"/>
  <c r="Z120" i="30"/>
  <c r="Y120" i="30"/>
  <c r="Z68" i="33"/>
  <c r="Y68" i="33"/>
  <c r="Z116" i="33"/>
  <c r="Y116" i="33"/>
  <c r="Z148" i="33"/>
  <c r="Y148" i="33"/>
  <c r="Y191" i="26"/>
  <c r="Z191" i="26"/>
  <c r="Z172" i="24"/>
  <c r="Y172" i="24"/>
  <c r="Y113" i="25"/>
  <c r="Z113" i="25"/>
  <c r="Z157" i="25"/>
  <c r="Y157" i="25"/>
  <c r="Z56" i="26"/>
  <c r="Y56" i="26"/>
  <c r="Z120" i="26"/>
  <c r="Y120" i="26"/>
  <c r="Z94" i="29"/>
  <c r="Y94" i="29"/>
  <c r="Z102" i="29"/>
  <c r="Y102" i="29"/>
  <c r="Y156" i="29"/>
  <c r="Z156" i="29"/>
  <c r="Y164" i="29"/>
  <c r="Z164" i="29"/>
  <c r="Z38" i="29"/>
  <c r="Z73" i="30"/>
  <c r="Y73" i="30"/>
  <c r="Z105" i="30"/>
  <c r="Y105" i="30"/>
  <c r="Z23" i="32"/>
  <c r="Z67" i="33"/>
  <c r="Y67" i="33"/>
  <c r="Z84" i="33"/>
  <c r="Y84" i="33"/>
  <c r="Z115" i="33"/>
  <c r="Y115" i="33"/>
  <c r="Z147" i="33"/>
  <c r="Y147" i="33"/>
  <c r="Z160" i="33"/>
  <c r="Y161" i="33"/>
  <c r="Y162" i="33"/>
  <c r="Z174" i="33"/>
  <c r="Y175" i="33"/>
  <c r="Z184" i="33"/>
  <c r="Y185" i="33"/>
  <c r="Y186" i="33"/>
  <c r="Y191" i="33"/>
  <c r="Z71" i="34"/>
  <c r="Y72" i="34"/>
  <c r="Y73" i="34"/>
  <c r="Z191" i="34"/>
  <c r="M18" i="34"/>
  <c r="Y18" i="34" s="1"/>
  <c r="M25" i="34"/>
  <c r="Y25" i="34" s="1"/>
  <c r="Z38" i="35"/>
  <c r="Y38" i="35"/>
  <c r="Z54" i="35"/>
  <c r="Y54" i="35"/>
  <c r="Z70" i="35"/>
  <c r="Y70" i="35"/>
  <c r="Z86" i="35"/>
  <c r="Y86" i="35"/>
  <c r="Z102" i="35"/>
  <c r="Y102" i="35"/>
  <c r="Z118" i="35"/>
  <c r="Y118" i="35"/>
  <c r="Z134" i="35"/>
  <c r="Y134" i="35"/>
  <c r="Z150" i="35"/>
  <c r="Y150" i="35"/>
  <c r="Z166" i="35"/>
  <c r="Y166" i="35"/>
  <c r="Z182" i="35"/>
  <c r="Y182" i="35"/>
  <c r="M12" i="27"/>
  <c r="Y12" i="27" s="1"/>
  <c r="M14" i="28"/>
  <c r="Y14" i="28" s="1"/>
  <c r="M12" i="28"/>
  <c r="Y12" i="28" s="1"/>
  <c r="M10" i="28"/>
  <c r="Z10" i="28" s="1"/>
  <c r="M8" i="28"/>
  <c r="Z8" i="28" s="1"/>
  <c r="M35" i="28"/>
  <c r="Z35" i="28" s="1"/>
  <c r="M33" i="28"/>
  <c r="Z33" i="28" s="1"/>
  <c r="M31" i="28"/>
  <c r="Z31" i="28" s="1"/>
  <c r="M29" i="28"/>
  <c r="Z29" i="28" s="1"/>
  <c r="M27" i="28"/>
  <c r="Z27" i="28" s="1"/>
  <c r="M25" i="28"/>
  <c r="Z25" i="28" s="1"/>
  <c r="M23" i="28"/>
  <c r="Z23" i="28" s="1"/>
  <c r="M21" i="28"/>
  <c r="Z21" i="28" s="1"/>
  <c r="M6" i="29"/>
  <c r="Z6" i="29" s="1"/>
  <c r="M9" i="29"/>
  <c r="Z9" i="29" s="1"/>
  <c r="M15" i="29"/>
  <c r="Y15" i="29" s="1"/>
  <c r="M11" i="30"/>
  <c r="Y11" i="30" s="1"/>
  <c r="M28" i="31"/>
  <c r="Y28" i="31" s="1"/>
  <c r="M39" i="31"/>
  <c r="Y39" i="31" s="1"/>
  <c r="M44" i="31"/>
  <c r="Y44" i="31" s="1"/>
  <c r="M42" i="31"/>
  <c r="Z42" i="31" s="1"/>
  <c r="M17" i="33"/>
  <c r="Y17" i="33" s="1"/>
  <c r="M21" i="33"/>
  <c r="Y21" i="33" s="1"/>
  <c r="M47" i="33"/>
  <c r="Z47" i="33" s="1"/>
  <c r="Z55" i="34"/>
  <c r="Y56" i="34"/>
  <c r="Y57" i="34"/>
  <c r="Z119" i="34"/>
  <c r="Y120" i="34"/>
  <c r="Y121" i="34"/>
  <c r="Z137" i="34"/>
  <c r="Y137" i="34"/>
  <c r="Y165" i="34"/>
  <c r="Z165" i="34"/>
  <c r="Z37" i="35"/>
  <c r="Y37" i="35"/>
  <c r="Z47" i="35"/>
  <c r="Y47" i="35"/>
  <c r="Z63" i="35"/>
  <c r="Y63" i="35"/>
  <c r="Z79" i="35"/>
  <c r="Y79" i="35"/>
  <c r="Z95" i="35"/>
  <c r="Y95" i="35"/>
  <c r="Z111" i="35"/>
  <c r="Y111" i="35"/>
  <c r="Z127" i="35"/>
  <c r="Y127" i="35"/>
  <c r="Z143" i="35"/>
  <c r="Y143" i="35"/>
  <c r="Z159" i="35"/>
  <c r="Y159" i="35"/>
  <c r="Z175" i="35"/>
  <c r="Y175" i="35"/>
  <c r="Y191" i="35"/>
  <c r="Z191" i="35"/>
  <c r="Y76" i="25"/>
  <c r="Y77" i="25"/>
  <c r="Z97" i="25"/>
  <c r="Y140" i="25"/>
  <c r="Y141" i="25"/>
  <c r="Z161" i="25"/>
  <c r="Z191" i="25"/>
  <c r="Z61" i="26"/>
  <c r="Y62" i="26"/>
  <c r="Z93" i="26"/>
  <c r="Y94" i="26"/>
  <c r="Z125" i="26"/>
  <c r="Y126" i="26"/>
  <c r="Z157" i="26"/>
  <c r="Y158" i="26"/>
  <c r="Z173" i="26"/>
  <c r="Y174" i="26"/>
  <c r="M16" i="26"/>
  <c r="Z16" i="26" s="1"/>
  <c r="M14" i="26"/>
  <c r="Y14" i="26" s="1"/>
  <c r="M12" i="26"/>
  <c r="Z12" i="26" s="1"/>
  <c r="Y23" i="27"/>
  <c r="Y24" i="27"/>
  <c r="Y31" i="27"/>
  <c r="Y32" i="27"/>
  <c r="Y39" i="27"/>
  <c r="Y40" i="27"/>
  <c r="Y47" i="27"/>
  <c r="Y48" i="27"/>
  <c r="Y55" i="27"/>
  <c r="Y56" i="27"/>
  <c r="Y63" i="27"/>
  <c r="Y64" i="27"/>
  <c r="Y71" i="27"/>
  <c r="Y72" i="27"/>
  <c r="Y79" i="27"/>
  <c r="Y80" i="27"/>
  <c r="Y87" i="27"/>
  <c r="Y88" i="27"/>
  <c r="Y95" i="27"/>
  <c r="Y96" i="27"/>
  <c r="Y103" i="27"/>
  <c r="Y104" i="27"/>
  <c r="Y111" i="27"/>
  <c r="Y112" i="27"/>
  <c r="Y119" i="27"/>
  <c r="Y120" i="27"/>
  <c r="Y127" i="27"/>
  <c r="Y128" i="27"/>
  <c r="Y135" i="27"/>
  <c r="Y136" i="27"/>
  <c r="Y143" i="27"/>
  <c r="Y144" i="27"/>
  <c r="Y151" i="27"/>
  <c r="Y152" i="27"/>
  <c r="Y159" i="27"/>
  <c r="Y160" i="27"/>
  <c r="Y167" i="27"/>
  <c r="Y168" i="27"/>
  <c r="Y175" i="27"/>
  <c r="Y176" i="27"/>
  <c r="Y183" i="27"/>
  <c r="Y184" i="27"/>
  <c r="M6" i="28"/>
  <c r="Z6" i="28" s="1"/>
  <c r="Z76" i="29"/>
  <c r="Y77" i="29"/>
  <c r="Z84" i="29"/>
  <c r="Y85" i="29"/>
  <c r="Y86" i="29"/>
  <c r="Z140" i="29"/>
  <c r="Y141" i="29"/>
  <c r="Z148" i="29"/>
  <c r="Y149" i="29"/>
  <c r="Y150" i="29"/>
  <c r="M13" i="29"/>
  <c r="Y13" i="29" s="1"/>
  <c r="M12" i="29"/>
  <c r="Z12" i="29" s="1"/>
  <c r="M10" i="30"/>
  <c r="Y10" i="30" s="1"/>
  <c r="M15" i="30"/>
  <c r="Y15" i="30" s="1"/>
  <c r="M23" i="30"/>
  <c r="Z23" i="30" s="1"/>
  <c r="M27" i="30"/>
  <c r="Z27" i="30" s="1"/>
  <c r="M31" i="30"/>
  <c r="Z31" i="30" s="1"/>
  <c r="M35" i="30"/>
  <c r="Z35" i="30" s="1"/>
  <c r="M39" i="30"/>
  <c r="Y39" i="30" s="1"/>
  <c r="M43" i="30"/>
  <c r="Z43" i="30" s="1"/>
  <c r="Y144" i="30"/>
  <c r="Y145" i="30"/>
  <c r="Y58" i="31"/>
  <c r="Y59" i="31"/>
  <c r="Y74" i="31"/>
  <c r="Y75" i="31"/>
  <c r="Y90" i="31"/>
  <c r="Y91" i="31"/>
  <c r="Y106" i="31"/>
  <c r="Y107" i="31"/>
  <c r="Y122" i="31"/>
  <c r="Y123" i="31"/>
  <c r="Y130" i="31"/>
  <c r="Y131" i="31"/>
  <c r="Y138" i="31"/>
  <c r="Y139" i="31"/>
  <c r="Y146" i="31"/>
  <c r="Y147" i="31"/>
  <c r="Y154" i="31"/>
  <c r="Y155" i="31"/>
  <c r="Y162" i="31"/>
  <c r="Y163" i="31"/>
  <c r="Y144" i="32"/>
  <c r="Y145" i="32"/>
  <c r="Y152" i="32"/>
  <c r="Y153" i="32"/>
  <c r="Y160" i="32"/>
  <c r="Y161" i="32"/>
  <c r="Y168" i="32"/>
  <c r="Y169" i="32"/>
  <c r="Y176" i="32"/>
  <c r="Y177" i="32"/>
  <c r="Y184" i="32"/>
  <c r="Y185" i="32"/>
  <c r="M41" i="32"/>
  <c r="Z41" i="32" s="1"/>
  <c r="M50" i="32"/>
  <c r="Z50" i="32" s="1"/>
  <c r="Y57" i="33"/>
  <c r="Y58" i="33"/>
  <c r="Z72" i="33"/>
  <c r="Y73" i="33"/>
  <c r="Y74" i="33"/>
  <c r="Z88" i="33"/>
  <c r="Y89" i="33"/>
  <c r="Y90" i="33"/>
  <c r="Z104" i="33"/>
  <c r="Y105" i="33"/>
  <c r="Z120" i="33"/>
  <c r="Y121" i="33"/>
  <c r="Z136" i="33"/>
  <c r="Y137" i="33"/>
  <c r="Z152" i="33"/>
  <c r="Y153" i="33"/>
  <c r="Z164" i="33"/>
  <c r="Y164" i="33"/>
  <c r="Z136" i="34"/>
  <c r="Y136" i="34"/>
  <c r="Z36" i="35"/>
  <c r="Y36" i="35"/>
  <c r="Z46" i="35"/>
  <c r="Y46" i="35"/>
  <c r="Z62" i="35"/>
  <c r="Y62" i="35"/>
  <c r="Z78" i="35"/>
  <c r="Y78" i="35"/>
  <c r="Z94" i="35"/>
  <c r="Y94" i="35"/>
  <c r="Z110" i="35"/>
  <c r="Y110" i="35"/>
  <c r="Z126" i="35"/>
  <c r="Y126" i="35"/>
  <c r="Z142" i="35"/>
  <c r="Y142" i="35"/>
  <c r="Z158" i="35"/>
  <c r="Y158" i="35"/>
  <c r="Z174" i="35"/>
  <c r="Y174" i="35"/>
  <c r="Z190" i="35"/>
  <c r="Y190" i="35"/>
  <c r="M16" i="29"/>
  <c r="Y16" i="29" s="1"/>
  <c r="M14" i="30"/>
  <c r="Y14" i="30" s="1"/>
  <c r="M22" i="30"/>
  <c r="Y22" i="30" s="1"/>
  <c r="M26" i="30"/>
  <c r="Y26" i="30" s="1"/>
  <c r="M30" i="30"/>
  <c r="Z30" i="30" s="1"/>
  <c r="M34" i="30"/>
  <c r="Z34" i="30" s="1"/>
  <c r="M38" i="31"/>
  <c r="Y38" i="31" s="1"/>
  <c r="M32" i="31"/>
  <c r="Y32" i="31" s="1"/>
  <c r="Z163" i="33"/>
  <c r="Y163" i="33"/>
  <c r="Z87" i="34"/>
  <c r="Y88" i="34"/>
  <c r="Y89" i="34"/>
  <c r="Y135" i="34"/>
  <c r="Z135" i="34"/>
  <c r="Y155" i="34"/>
  <c r="Z155" i="34"/>
  <c r="Z39" i="35"/>
  <c r="Y39" i="35"/>
  <c r="Z55" i="35"/>
  <c r="Y55" i="35"/>
  <c r="Z71" i="35"/>
  <c r="Y71" i="35"/>
  <c r="Z87" i="35"/>
  <c r="Y87" i="35"/>
  <c r="Z103" i="35"/>
  <c r="Y103" i="35"/>
  <c r="Z119" i="35"/>
  <c r="Y119" i="35"/>
  <c r="Z135" i="35"/>
  <c r="Y135" i="35"/>
  <c r="Z151" i="35"/>
  <c r="Y151" i="35"/>
  <c r="Z167" i="35"/>
  <c r="Y167" i="35"/>
  <c r="Z183" i="35"/>
  <c r="Y183" i="35"/>
  <c r="Z89" i="36"/>
  <c r="Y89" i="36"/>
  <c r="Z151" i="36"/>
  <c r="Y151" i="36"/>
  <c r="Z167" i="36"/>
  <c r="Y167" i="36"/>
  <c r="Z55" i="38"/>
  <c r="Y55" i="38"/>
  <c r="Y73" i="38"/>
  <c r="Z73" i="38"/>
  <c r="Z58" i="39"/>
  <c r="Y58" i="39"/>
  <c r="Z106" i="39"/>
  <c r="Y106" i="39"/>
  <c r="Z122" i="39"/>
  <c r="Y122" i="39"/>
  <c r="Z138" i="39"/>
  <c r="Y138" i="39"/>
  <c r="Z154" i="39"/>
  <c r="Y154" i="39"/>
  <c r="Z170" i="39"/>
  <c r="Y170" i="39"/>
  <c r="Z186" i="39"/>
  <c r="Y186" i="39"/>
  <c r="Z88" i="36"/>
  <c r="Y88" i="36"/>
  <c r="Z150" i="36"/>
  <c r="Y150" i="36"/>
  <c r="Z166" i="36"/>
  <c r="Y166" i="36"/>
  <c r="Z54" i="38"/>
  <c r="Y54" i="38"/>
  <c r="Z23" i="39"/>
  <c r="Y23" i="39"/>
  <c r="Z67" i="39"/>
  <c r="Y67" i="39"/>
  <c r="Z75" i="39"/>
  <c r="Y75" i="39"/>
  <c r="Z83" i="39"/>
  <c r="Y83" i="39"/>
  <c r="Z91" i="39"/>
  <c r="Y91" i="39"/>
  <c r="Z99" i="39"/>
  <c r="Y99" i="39"/>
  <c r="Z115" i="39"/>
  <c r="Y115" i="39"/>
  <c r="Z131" i="39"/>
  <c r="Y131" i="39"/>
  <c r="Z147" i="39"/>
  <c r="Y147" i="39"/>
  <c r="Z163" i="39"/>
  <c r="Y163" i="39"/>
  <c r="Z179" i="39"/>
  <c r="Y179" i="39"/>
  <c r="M30" i="33"/>
  <c r="Y30" i="33" s="1"/>
  <c r="M34" i="33"/>
  <c r="Y34" i="33" s="1"/>
  <c r="M6" i="34"/>
  <c r="Y6" i="34" s="1"/>
  <c r="Z163" i="34"/>
  <c r="Y40" i="35"/>
  <c r="Y48" i="35"/>
  <c r="Y56" i="35"/>
  <c r="Y64" i="35"/>
  <c r="Y72" i="35"/>
  <c r="Y80" i="35"/>
  <c r="Y88" i="35"/>
  <c r="Y96" i="35"/>
  <c r="Y104" i="35"/>
  <c r="Y112" i="35"/>
  <c r="Y120" i="35"/>
  <c r="Y128" i="35"/>
  <c r="Y136" i="35"/>
  <c r="Y144" i="35"/>
  <c r="Y152" i="35"/>
  <c r="Y160" i="35"/>
  <c r="Y168" i="35"/>
  <c r="Y176" i="35"/>
  <c r="Y184" i="35"/>
  <c r="Z57" i="36"/>
  <c r="Y57" i="36"/>
  <c r="Z121" i="36"/>
  <c r="Y121" i="36"/>
  <c r="Z161" i="36"/>
  <c r="Y161" i="36"/>
  <c r="Z71" i="38"/>
  <c r="Y71" i="38"/>
  <c r="Z75" i="38"/>
  <c r="Y75" i="38"/>
  <c r="Z66" i="39"/>
  <c r="Y66" i="39"/>
  <c r="Z74" i="39"/>
  <c r="Y74" i="39"/>
  <c r="Z82" i="39"/>
  <c r="Y82" i="39"/>
  <c r="Z90" i="39"/>
  <c r="Y90" i="39"/>
  <c r="Z98" i="39"/>
  <c r="Y98" i="39"/>
  <c r="Z114" i="39"/>
  <c r="Y114" i="39"/>
  <c r="Z130" i="39"/>
  <c r="Y130" i="39"/>
  <c r="Z146" i="39"/>
  <c r="Y146" i="39"/>
  <c r="Z162" i="39"/>
  <c r="Y162" i="39"/>
  <c r="Z178" i="39"/>
  <c r="Y178" i="39"/>
  <c r="Z56" i="36"/>
  <c r="Y56" i="36"/>
  <c r="Z120" i="36"/>
  <c r="Y120" i="36"/>
  <c r="Z160" i="36"/>
  <c r="Y160" i="36"/>
  <c r="Z39" i="38"/>
  <c r="Y39" i="38"/>
  <c r="Z70" i="38"/>
  <c r="Y70" i="38"/>
  <c r="Z74" i="38"/>
  <c r="Y74" i="38"/>
  <c r="Z59" i="39"/>
  <c r="Y59" i="39"/>
  <c r="Z107" i="39"/>
  <c r="Y107" i="39"/>
  <c r="Z123" i="39"/>
  <c r="Y123" i="39"/>
  <c r="Z139" i="39"/>
  <c r="Y139" i="39"/>
  <c r="Z155" i="39"/>
  <c r="Y155" i="39"/>
  <c r="Z171" i="39"/>
  <c r="Y171" i="39"/>
  <c r="Z187" i="39"/>
  <c r="Y187" i="39"/>
  <c r="M10" i="37"/>
  <c r="Y10" i="37" s="1"/>
  <c r="M38" i="38"/>
  <c r="Z38" i="38" s="1"/>
  <c r="M19" i="35"/>
  <c r="Z19" i="35" s="1"/>
  <c r="Z191" i="36"/>
  <c r="M20" i="36"/>
  <c r="Y20" i="36" s="1"/>
  <c r="M6" i="38"/>
  <c r="Z6" i="38" s="1"/>
  <c r="Z81" i="38"/>
  <c r="Y82" i="38"/>
  <c r="Y83" i="38"/>
  <c r="Y94" i="38"/>
  <c r="Y95" i="38"/>
  <c r="Y102" i="38"/>
  <c r="Y103" i="38"/>
  <c r="Y110" i="38"/>
  <c r="Y111" i="38"/>
  <c r="Y118" i="38"/>
  <c r="Y119" i="38"/>
  <c r="Y126" i="38"/>
  <c r="Y127" i="38"/>
  <c r="Y134" i="38"/>
  <c r="Y135" i="38"/>
  <c r="Y142" i="38"/>
  <c r="Y143" i="38"/>
  <c r="Y150" i="38"/>
  <c r="Y151" i="38"/>
  <c r="Z167" i="38"/>
  <c r="Y168" i="38"/>
  <c r="Y169" i="38"/>
  <c r="Y174" i="38"/>
  <c r="Y175" i="38"/>
  <c r="Y184" i="38"/>
  <c r="Y185" i="38"/>
  <c r="Y39" i="39"/>
  <c r="Y44" i="39"/>
  <c r="Y60" i="39"/>
  <c r="Y100" i="39"/>
  <c r="Y108" i="39"/>
  <c r="Y116" i="39"/>
  <c r="Y124" i="39"/>
  <c r="Y132" i="39"/>
  <c r="Y140" i="39"/>
  <c r="Y148" i="39"/>
  <c r="Y156" i="39"/>
  <c r="Y164" i="39"/>
  <c r="Y172" i="39"/>
  <c r="Y180" i="39"/>
  <c r="Y188" i="39"/>
  <c r="M7" i="38"/>
  <c r="Y7" i="38" s="1"/>
  <c r="Z46" i="39"/>
  <c r="Y45" i="39"/>
  <c r="Y48" i="39"/>
  <c r="M21" i="39"/>
  <c r="Y21" i="39" s="1"/>
  <c r="M22" i="39"/>
  <c r="Z22" i="39" s="1"/>
  <c r="M24" i="39"/>
  <c r="Z24" i="39" s="1"/>
  <c r="M25" i="39"/>
  <c r="Z25" i="39" s="1"/>
  <c r="M26" i="39"/>
  <c r="Z26" i="39" s="1"/>
  <c r="M27" i="39"/>
  <c r="Y27" i="39" s="1"/>
  <c r="M28" i="39"/>
  <c r="Z28" i="39" s="1"/>
  <c r="M29" i="39"/>
  <c r="Z29" i="39" s="1"/>
  <c r="M30" i="39"/>
  <c r="Z30" i="39" s="1"/>
  <c r="M31" i="39"/>
  <c r="Y31" i="39" s="1"/>
  <c r="M32" i="39"/>
  <c r="Z32" i="39" s="1"/>
  <c r="M33" i="39"/>
  <c r="Z33" i="39" s="1"/>
  <c r="M34" i="39"/>
  <c r="Z34" i="39" s="1"/>
  <c r="M35" i="39"/>
  <c r="Y35" i="39" s="1"/>
  <c r="M36" i="39"/>
  <c r="Z36" i="39" s="1"/>
  <c r="AA192" i="39"/>
  <c r="M7" i="39"/>
  <c r="Z7" i="39" s="1"/>
  <c r="M8" i="39"/>
  <c r="Y8" i="39" s="1"/>
  <c r="M9" i="39"/>
  <c r="Z9" i="39" s="1"/>
  <c r="M10" i="39"/>
  <c r="Y10" i="39" s="1"/>
  <c r="M11" i="39"/>
  <c r="Z11" i="39" s="1"/>
  <c r="M12" i="39"/>
  <c r="Z12" i="39" s="1"/>
  <c r="M13" i="39"/>
  <c r="Y13" i="39" s="1"/>
  <c r="M20" i="39"/>
  <c r="Z20" i="39" s="1"/>
  <c r="Y47" i="39"/>
  <c r="Z47" i="39"/>
  <c r="Z49" i="39"/>
  <c r="Y49" i="39"/>
  <c r="Z50" i="39"/>
  <c r="Y50" i="39"/>
  <c r="Z51" i="39"/>
  <c r="Y51" i="39"/>
  <c r="Z52" i="39"/>
  <c r="Y52" i="39"/>
  <c r="Y38" i="39"/>
  <c r="Z38" i="39"/>
  <c r="Z40" i="39"/>
  <c r="Y40" i="39"/>
  <c r="Z41" i="39"/>
  <c r="Y41" i="39"/>
  <c r="Z42" i="39"/>
  <c r="Y42" i="39"/>
  <c r="Z43" i="39"/>
  <c r="Y43" i="39"/>
  <c r="Y16" i="39"/>
  <c r="Z16" i="39"/>
  <c r="Y17" i="39"/>
  <c r="Z17" i="39"/>
  <c r="Y18" i="39"/>
  <c r="Z18" i="39"/>
  <c r="Y19" i="39"/>
  <c r="Z19" i="39"/>
  <c r="Y30" i="39"/>
  <c r="Z15" i="39"/>
  <c r="Z14" i="39"/>
  <c r="Y188" i="38"/>
  <c r="Y160" i="38"/>
  <c r="Y161" i="38"/>
  <c r="Y166" i="38"/>
  <c r="Z97" i="38"/>
  <c r="Z105" i="38"/>
  <c r="Z113" i="38"/>
  <c r="Z121" i="38"/>
  <c r="Z129" i="38"/>
  <c r="Z137" i="38"/>
  <c r="Z145" i="38"/>
  <c r="Z153" i="38"/>
  <c r="Z183" i="38"/>
  <c r="Y62" i="38"/>
  <c r="Y63" i="38"/>
  <c r="Y96" i="38"/>
  <c r="Y104" i="38"/>
  <c r="Y112" i="38"/>
  <c r="Y120" i="38"/>
  <c r="Y128" i="38"/>
  <c r="Y136" i="38"/>
  <c r="Y144" i="38"/>
  <c r="Y152" i="38"/>
  <c r="Y176" i="38"/>
  <c r="Y177" i="38"/>
  <c r="Y182" i="38"/>
  <c r="Y29" i="38"/>
  <c r="Y164" i="38"/>
  <c r="Y165" i="38"/>
  <c r="Y172" i="38"/>
  <c r="Y173" i="38"/>
  <c r="Y180" i="38"/>
  <c r="Y181" i="38"/>
  <c r="Y189" i="38"/>
  <c r="Y154" i="38"/>
  <c r="Y155" i="38"/>
  <c r="Y40" i="38"/>
  <c r="Y48" i="38"/>
  <c r="Y56" i="38"/>
  <c r="Y64" i="38"/>
  <c r="Y72" i="38"/>
  <c r="Y80" i="38"/>
  <c r="Y88" i="38"/>
  <c r="Y190" i="38"/>
  <c r="Z191" i="38"/>
  <c r="M29" i="37"/>
  <c r="Y29" i="37" s="1"/>
  <c r="M32" i="37"/>
  <c r="Z32" i="37" s="1"/>
  <c r="Z37" i="38"/>
  <c r="Z45" i="38"/>
  <c r="Z53" i="38"/>
  <c r="Z61" i="38"/>
  <c r="Z69" i="38"/>
  <c r="Z77" i="38"/>
  <c r="Z85" i="38"/>
  <c r="Z93" i="38"/>
  <c r="Z101" i="38"/>
  <c r="Z109" i="38"/>
  <c r="Z117" i="38"/>
  <c r="Z125" i="38"/>
  <c r="Z133" i="38"/>
  <c r="Z141" i="38"/>
  <c r="Z149" i="38"/>
  <c r="Z157" i="38"/>
  <c r="Y36" i="38"/>
  <c r="Y44" i="38"/>
  <c r="Y60" i="38"/>
  <c r="Y68" i="38"/>
  <c r="Y76" i="38"/>
  <c r="Y84" i="38"/>
  <c r="Y92" i="38"/>
  <c r="Y100" i="38"/>
  <c r="Y108" i="38"/>
  <c r="Y116" i="38"/>
  <c r="Y124" i="38"/>
  <c r="Y132" i="38"/>
  <c r="Y140" i="38"/>
  <c r="Y148" i="38"/>
  <c r="Y156" i="38"/>
  <c r="Z163" i="38"/>
  <c r="Z171" i="38"/>
  <c r="Z179" i="38"/>
  <c r="Z187" i="38"/>
  <c r="Y162" i="38"/>
  <c r="Y170" i="38"/>
  <c r="Y178" i="38"/>
  <c r="Y186" i="38"/>
  <c r="M30" i="38"/>
  <c r="Y30" i="38" s="1"/>
  <c r="M31" i="38"/>
  <c r="Z31" i="38" s="1"/>
  <c r="M32" i="38"/>
  <c r="Y32" i="38" s="1"/>
  <c r="M33" i="38"/>
  <c r="Z33" i="38" s="1"/>
  <c r="M34" i="38"/>
  <c r="Y34" i="38" s="1"/>
  <c r="AA192" i="38"/>
  <c r="Z8" i="38"/>
  <c r="Z9" i="38"/>
  <c r="Z17" i="38"/>
  <c r="Y20" i="38"/>
  <c r="Z20" i="38"/>
  <c r="Y23" i="38"/>
  <c r="Z23" i="38"/>
  <c r="Z14" i="38"/>
  <c r="M18" i="28"/>
  <c r="Z18" i="28" s="1"/>
  <c r="M42" i="30"/>
  <c r="Z42" i="30" s="1"/>
  <c r="M16" i="30"/>
  <c r="Y16" i="30" s="1"/>
  <c r="M50" i="31"/>
  <c r="Y50" i="31" s="1"/>
  <c r="M23" i="31"/>
  <c r="Y23" i="31" s="1"/>
  <c r="M18" i="31"/>
  <c r="Y18" i="31" s="1"/>
  <c r="M51" i="32"/>
  <c r="Y51" i="32" s="1"/>
  <c r="M38" i="33"/>
  <c r="Y38" i="33" s="1"/>
  <c r="M45" i="33"/>
  <c r="Y45" i="33" s="1"/>
  <c r="M25" i="33"/>
  <c r="Y25" i="33" s="1"/>
  <c r="M26" i="34"/>
  <c r="Y26" i="34" s="1"/>
  <c r="M18" i="35"/>
  <c r="Z18" i="35" s="1"/>
  <c r="M21" i="36"/>
  <c r="Y21" i="36" s="1"/>
  <c r="M31" i="37"/>
  <c r="Z31" i="37" s="1"/>
  <c r="M13" i="37"/>
  <c r="Z13" i="37" s="1"/>
  <c r="M21" i="37"/>
  <c r="Z21" i="37" s="1"/>
  <c r="Y38" i="37"/>
  <c r="Y39" i="37"/>
  <c r="Y46" i="37"/>
  <c r="Y47" i="37"/>
  <c r="Y54" i="37"/>
  <c r="Y55" i="37"/>
  <c r="Y62" i="37"/>
  <c r="Y63" i="37"/>
  <c r="Y70" i="37"/>
  <c r="Y71" i="37"/>
  <c r="Y78" i="37"/>
  <c r="Y79" i="37"/>
  <c r="Y86" i="37"/>
  <c r="Y87" i="37"/>
  <c r="Y94" i="37"/>
  <c r="Y95" i="37"/>
  <c r="Y102" i="37"/>
  <c r="Y103" i="37"/>
  <c r="Y110" i="37"/>
  <c r="Y111" i="37"/>
  <c r="Y118" i="37"/>
  <c r="Y119" i="37"/>
  <c r="Y126" i="37"/>
  <c r="Y127" i="37"/>
  <c r="Y134" i="37"/>
  <c r="Y135" i="37"/>
  <c r="Y142" i="37"/>
  <c r="Y143" i="37"/>
  <c r="Y150" i="37"/>
  <c r="Y151" i="37"/>
  <c r="Y158" i="37"/>
  <c r="Y159" i="37"/>
  <c r="Y166" i="37"/>
  <c r="Y167" i="37"/>
  <c r="Y174" i="37"/>
  <c r="Y175" i="37"/>
  <c r="Y182" i="37"/>
  <c r="Y183" i="37"/>
  <c r="Z41" i="37"/>
  <c r="Z49" i="37"/>
  <c r="Z57" i="37"/>
  <c r="Z65" i="37"/>
  <c r="Z73" i="37"/>
  <c r="Z81" i="37"/>
  <c r="Z89" i="37"/>
  <c r="Z97" i="37"/>
  <c r="Z105" i="37"/>
  <c r="Z113" i="37"/>
  <c r="Z121" i="37"/>
  <c r="Z129" i="37"/>
  <c r="Z137" i="37"/>
  <c r="Z145" i="37"/>
  <c r="Z153" i="37"/>
  <c r="Z161" i="37"/>
  <c r="Z169" i="37"/>
  <c r="Z177" i="37"/>
  <c r="Z185" i="37"/>
  <c r="Y40" i="37"/>
  <c r="Y48" i="37"/>
  <c r="Y56" i="37"/>
  <c r="Y64" i="37"/>
  <c r="Y72" i="37"/>
  <c r="Y80" i="37"/>
  <c r="Y88" i="37"/>
  <c r="Y96" i="37"/>
  <c r="Y104" i="37"/>
  <c r="Y112" i="37"/>
  <c r="Y120" i="37"/>
  <c r="Y128" i="37"/>
  <c r="Y136" i="37"/>
  <c r="Y144" i="37"/>
  <c r="Y152" i="37"/>
  <c r="Y160" i="37"/>
  <c r="Y168" i="37"/>
  <c r="Y176" i="37"/>
  <c r="Y184" i="37"/>
  <c r="Z33" i="37"/>
  <c r="Z37" i="37"/>
  <c r="Z45" i="37"/>
  <c r="Z53" i="37"/>
  <c r="Z61" i="37"/>
  <c r="Z69" i="37"/>
  <c r="Z77" i="37"/>
  <c r="Z85" i="37"/>
  <c r="Z93" i="37"/>
  <c r="Z101" i="37"/>
  <c r="Z109" i="37"/>
  <c r="Z117" i="37"/>
  <c r="Z125" i="37"/>
  <c r="Z133" i="37"/>
  <c r="Z141" i="37"/>
  <c r="Z149" i="37"/>
  <c r="Z157" i="37"/>
  <c r="Z165" i="37"/>
  <c r="Z173" i="37"/>
  <c r="Z181" i="37"/>
  <c r="Z189" i="37"/>
  <c r="Y190" i="37"/>
  <c r="Y28" i="37"/>
  <c r="Y36" i="37"/>
  <c r="Y44" i="37"/>
  <c r="Y52" i="37"/>
  <c r="Y60" i="37"/>
  <c r="Y68" i="37"/>
  <c r="Y76" i="37"/>
  <c r="Y84" i="37"/>
  <c r="Y92" i="37"/>
  <c r="Y100" i="37"/>
  <c r="Y108" i="37"/>
  <c r="Y116" i="37"/>
  <c r="Y124" i="37"/>
  <c r="Y132" i="37"/>
  <c r="Y140" i="37"/>
  <c r="Y148" i="37"/>
  <c r="Y156" i="37"/>
  <c r="Y164" i="37"/>
  <c r="Y172" i="37"/>
  <c r="Y180" i="37"/>
  <c r="Y188" i="37"/>
  <c r="Z22" i="37"/>
  <c r="M23" i="37"/>
  <c r="Z23" i="37" s="1"/>
  <c r="AA192" i="37"/>
  <c r="M17" i="37"/>
  <c r="Z17" i="37" s="1"/>
  <c r="Y16" i="37"/>
  <c r="Z16" i="37"/>
  <c r="Y18" i="37"/>
  <c r="Z18" i="37"/>
  <c r="Y32" i="36"/>
  <c r="Y33" i="36"/>
  <c r="Y48" i="36"/>
  <c r="Y49" i="36"/>
  <c r="Y64" i="36"/>
  <c r="Y65" i="36"/>
  <c r="Y80" i="36"/>
  <c r="Y81" i="36"/>
  <c r="Y96" i="36"/>
  <c r="Y97" i="36"/>
  <c r="Y112" i="36"/>
  <c r="Y113" i="36"/>
  <c r="Y128" i="36"/>
  <c r="Y129" i="36"/>
  <c r="Y134" i="36"/>
  <c r="Y135" i="36"/>
  <c r="Z175" i="36"/>
  <c r="Y176" i="36"/>
  <c r="Y177" i="36"/>
  <c r="Y182" i="36"/>
  <c r="Y168" i="36"/>
  <c r="Y169" i="36"/>
  <c r="Y174" i="36"/>
  <c r="Z39" i="36"/>
  <c r="Z55" i="36"/>
  <c r="Z71" i="36"/>
  <c r="Z87" i="36"/>
  <c r="Z103" i="36"/>
  <c r="Z119" i="36"/>
  <c r="Z143" i="36"/>
  <c r="Y144" i="36"/>
  <c r="Y145" i="36"/>
  <c r="Y38" i="36"/>
  <c r="Y54" i="36"/>
  <c r="Y70" i="36"/>
  <c r="Y86" i="36"/>
  <c r="Y102" i="36"/>
  <c r="Y118" i="36"/>
  <c r="Y136" i="36"/>
  <c r="Y137" i="36"/>
  <c r="Y142" i="36"/>
  <c r="Y183" i="36"/>
  <c r="Z31" i="36"/>
  <c r="Z47" i="36"/>
  <c r="Z63" i="36"/>
  <c r="Z79" i="36"/>
  <c r="Z95" i="36"/>
  <c r="Z111" i="36"/>
  <c r="Z127" i="36"/>
  <c r="Z159" i="36"/>
  <c r="Y30" i="36"/>
  <c r="Y46" i="36"/>
  <c r="Y62" i="36"/>
  <c r="Y78" i="36"/>
  <c r="Y94" i="36"/>
  <c r="Y110" i="36"/>
  <c r="Y126" i="36"/>
  <c r="Y152" i="36"/>
  <c r="Y153" i="36"/>
  <c r="Y158" i="36"/>
  <c r="Y184" i="36"/>
  <c r="Y185" i="36"/>
  <c r="Z29" i="36"/>
  <c r="Z37" i="36"/>
  <c r="Z45" i="36"/>
  <c r="Z53" i="36"/>
  <c r="Z61" i="36"/>
  <c r="Z69" i="36"/>
  <c r="Z77" i="36"/>
  <c r="Z85" i="36"/>
  <c r="Z93" i="36"/>
  <c r="Z101" i="36"/>
  <c r="Z109" i="36"/>
  <c r="Z117" i="36"/>
  <c r="Z125" i="36"/>
  <c r="Z133" i="36"/>
  <c r="Z141" i="36"/>
  <c r="Z149" i="36"/>
  <c r="Z157" i="36"/>
  <c r="Z165" i="36"/>
  <c r="Z173" i="36"/>
  <c r="Z181" i="36"/>
  <c r="Z189" i="36"/>
  <c r="Y190" i="36"/>
  <c r="Z27" i="36"/>
  <c r="Y28" i="36"/>
  <c r="Z35" i="36"/>
  <c r="Y36" i="36"/>
  <c r="Z43" i="36"/>
  <c r="Y44" i="36"/>
  <c r="Z51" i="36"/>
  <c r="Y52" i="36"/>
  <c r="Z59" i="36"/>
  <c r="Y60" i="36"/>
  <c r="Z67" i="36"/>
  <c r="Y68" i="36"/>
  <c r="Z75" i="36"/>
  <c r="Y76" i="36"/>
  <c r="Z83" i="36"/>
  <c r="Y84" i="36"/>
  <c r="Z91" i="36"/>
  <c r="Y92" i="36"/>
  <c r="Z99" i="36"/>
  <c r="Y100" i="36"/>
  <c r="Z107" i="36"/>
  <c r="Y108" i="36"/>
  <c r="Z115" i="36"/>
  <c r="Y116" i="36"/>
  <c r="Z123" i="36"/>
  <c r="Y124" i="36"/>
  <c r="Z131" i="36"/>
  <c r="Y132" i="36"/>
  <c r="Z139" i="36"/>
  <c r="Y140" i="36"/>
  <c r="Z147" i="36"/>
  <c r="Y148" i="36"/>
  <c r="Z155" i="36"/>
  <c r="Y156" i="36"/>
  <c r="Z163" i="36"/>
  <c r="Y164" i="36"/>
  <c r="Z171" i="36"/>
  <c r="Y172" i="36"/>
  <c r="Z179" i="36"/>
  <c r="Y180" i="36"/>
  <c r="Z187" i="36"/>
  <c r="Y188" i="36"/>
  <c r="Y26" i="36"/>
  <c r="Y34" i="36"/>
  <c r="Y42" i="36"/>
  <c r="Y50" i="36"/>
  <c r="Y58" i="36"/>
  <c r="Y66" i="36"/>
  <c r="Y74" i="36"/>
  <c r="Y82" i="36"/>
  <c r="Y90" i="36"/>
  <c r="Y98" i="36"/>
  <c r="Y106" i="36"/>
  <c r="Y114" i="36"/>
  <c r="Y122" i="36"/>
  <c r="Y130" i="36"/>
  <c r="Y138" i="36"/>
  <c r="Y146" i="36"/>
  <c r="Y154" i="36"/>
  <c r="Y162" i="36"/>
  <c r="Y170" i="36"/>
  <c r="Y178" i="36"/>
  <c r="Y186" i="36"/>
  <c r="M7" i="36"/>
  <c r="Y7" i="36" s="1"/>
  <c r="M6" i="36"/>
  <c r="AA192" i="36"/>
  <c r="Z14" i="36"/>
  <c r="Y14" i="36"/>
  <c r="Y13" i="36"/>
  <c r="M15" i="35"/>
  <c r="Y15" i="35" s="1"/>
  <c r="Z35" i="35"/>
  <c r="Z26" i="35"/>
  <c r="Y29" i="35"/>
  <c r="Y8" i="35"/>
  <c r="AA192" i="35"/>
  <c r="M34" i="35"/>
  <c r="Y34" i="35" s="1"/>
  <c r="M6" i="35"/>
  <c r="Y6" i="35" s="1"/>
  <c r="M9" i="35"/>
  <c r="Z9" i="35" s="1"/>
  <c r="M10" i="35"/>
  <c r="Z10" i="35" s="1"/>
  <c r="M11" i="35"/>
  <c r="Y11" i="35" s="1"/>
  <c r="Y27" i="35"/>
  <c r="Z27" i="35"/>
  <c r="Y28" i="35"/>
  <c r="Z28" i="35"/>
  <c r="Z30" i="35"/>
  <c r="Y30" i="35"/>
  <c r="Z31" i="35"/>
  <c r="Y31" i="35"/>
  <c r="Z32" i="35"/>
  <c r="Y32" i="35"/>
  <c r="Z33" i="35"/>
  <c r="Y33" i="35"/>
  <c r="Y16" i="35"/>
  <c r="Z16" i="35"/>
  <c r="Z20" i="35"/>
  <c r="Y20" i="35"/>
  <c r="Z21" i="35"/>
  <c r="Y21" i="35"/>
  <c r="Z22" i="35"/>
  <c r="Y22" i="35"/>
  <c r="Z23" i="35"/>
  <c r="Y23" i="35"/>
  <c r="Z24" i="35"/>
  <c r="Y24" i="35"/>
  <c r="Z25" i="35"/>
  <c r="Y25" i="35"/>
  <c r="Z7" i="35"/>
  <c r="Y7" i="35"/>
  <c r="Z49" i="34"/>
  <c r="Y54" i="34"/>
  <c r="Z65" i="34"/>
  <c r="Y70" i="34"/>
  <c r="Z81" i="34"/>
  <c r="Y86" i="34"/>
  <c r="Z97" i="34"/>
  <c r="Y102" i="34"/>
  <c r="Z113" i="34"/>
  <c r="Y118" i="34"/>
  <c r="Z129" i="34"/>
  <c r="Y134" i="34"/>
  <c r="Z145" i="34"/>
  <c r="Z157" i="34"/>
  <c r="Z167" i="34"/>
  <c r="Z169" i="34"/>
  <c r="Z171" i="34"/>
  <c r="Z173" i="34"/>
  <c r="Z175" i="34"/>
  <c r="Z177" i="34"/>
  <c r="Z179" i="34"/>
  <c r="Z181" i="34"/>
  <c r="Z183" i="34"/>
  <c r="Z185" i="34"/>
  <c r="Z187" i="34"/>
  <c r="Z189" i="34"/>
  <c r="Y48" i="34"/>
  <c r="Z63" i="34"/>
  <c r="Y64" i="34"/>
  <c r="Z79" i="34"/>
  <c r="Y80" i="34"/>
  <c r="Z95" i="34"/>
  <c r="Y96" i="34"/>
  <c r="Z111" i="34"/>
  <c r="Y112" i="34"/>
  <c r="Z127" i="34"/>
  <c r="Y128" i="34"/>
  <c r="Z143" i="34"/>
  <c r="Y144" i="34"/>
  <c r="Z151" i="34"/>
  <c r="Z159" i="34"/>
  <c r="Y62" i="34"/>
  <c r="Y78" i="34"/>
  <c r="Y94" i="34"/>
  <c r="Y110" i="34"/>
  <c r="Y126" i="34"/>
  <c r="Y142" i="34"/>
  <c r="Z153" i="34"/>
  <c r="Z161" i="34"/>
  <c r="M39" i="34"/>
  <c r="Y39" i="34" s="1"/>
  <c r="M40" i="34"/>
  <c r="Y40" i="34" s="1"/>
  <c r="M41" i="34"/>
  <c r="Z41" i="34" s="1"/>
  <c r="M42" i="34"/>
  <c r="Y42" i="34" s="1"/>
  <c r="M43" i="34"/>
  <c r="Y43" i="34" s="1"/>
  <c r="M44" i="34"/>
  <c r="Y44" i="34" s="1"/>
  <c r="Y38" i="34"/>
  <c r="M47" i="34"/>
  <c r="Z47" i="34" s="1"/>
  <c r="Z53" i="34"/>
  <c r="Z61" i="34"/>
  <c r="Z69" i="34"/>
  <c r="Z77" i="34"/>
  <c r="Z85" i="34"/>
  <c r="Z93" i="34"/>
  <c r="Z101" i="34"/>
  <c r="Z109" i="34"/>
  <c r="Z117" i="34"/>
  <c r="Z125" i="34"/>
  <c r="Z133" i="34"/>
  <c r="Z141" i="34"/>
  <c r="Z149" i="34"/>
  <c r="Y150" i="34"/>
  <c r="Z51" i="34"/>
  <c r="Y52" i="34"/>
  <c r="Z59" i="34"/>
  <c r="Y60" i="34"/>
  <c r="Z67" i="34"/>
  <c r="Y68" i="34"/>
  <c r="Z75" i="34"/>
  <c r="Y76" i="34"/>
  <c r="Z83" i="34"/>
  <c r="Y84" i="34"/>
  <c r="Z91" i="34"/>
  <c r="Y92" i="34"/>
  <c r="Z99" i="34"/>
  <c r="Y100" i="34"/>
  <c r="Z107" i="34"/>
  <c r="Y108" i="34"/>
  <c r="Z115" i="34"/>
  <c r="Y116" i="34"/>
  <c r="Z123" i="34"/>
  <c r="Y124" i="34"/>
  <c r="Z131" i="34"/>
  <c r="Y132" i="34"/>
  <c r="Z139" i="34"/>
  <c r="Y140" i="34"/>
  <c r="Z147" i="34"/>
  <c r="Y148" i="34"/>
  <c r="Y50" i="34"/>
  <c r="Y58" i="34"/>
  <c r="Y66" i="34"/>
  <c r="Y74" i="34"/>
  <c r="Y82" i="34"/>
  <c r="Y90" i="34"/>
  <c r="Y98" i="34"/>
  <c r="Y106" i="34"/>
  <c r="Y114" i="34"/>
  <c r="Y122" i="34"/>
  <c r="Y130" i="34"/>
  <c r="Y138" i="34"/>
  <c r="Y146" i="34"/>
  <c r="AA192" i="34"/>
  <c r="Y7" i="34"/>
  <c r="Z7" i="34"/>
  <c r="Y16" i="34"/>
  <c r="Z16" i="34"/>
  <c r="Y17" i="34"/>
  <c r="Y19" i="34"/>
  <c r="Y20" i="34"/>
  <c r="Z20" i="34"/>
  <c r="Z22" i="34"/>
  <c r="Y23" i="34"/>
  <c r="Z23" i="34"/>
  <c r="Z24" i="34"/>
  <c r="Y46" i="34"/>
  <c r="Z46" i="34"/>
  <c r="Y152" i="34"/>
  <c r="Y154" i="34"/>
  <c r="Y156" i="34"/>
  <c r="Y158" i="34"/>
  <c r="Y160" i="34"/>
  <c r="Y162" i="34"/>
  <c r="Y164" i="34"/>
  <c r="Y166" i="34"/>
  <c r="Y168" i="34"/>
  <c r="Y170" i="34"/>
  <c r="Y172" i="34"/>
  <c r="Y174" i="34"/>
  <c r="Y176" i="34"/>
  <c r="Y178" i="34"/>
  <c r="Y180" i="34"/>
  <c r="Y182" i="34"/>
  <c r="Y184" i="34"/>
  <c r="Y186" i="34"/>
  <c r="Y188" i="34"/>
  <c r="Y190" i="34"/>
  <c r="Z30" i="34"/>
  <c r="Z31" i="34"/>
  <c r="Z32" i="34"/>
  <c r="Z33" i="34"/>
  <c r="Z34" i="34"/>
  <c r="Z35" i="34"/>
  <c r="Y176" i="33"/>
  <c r="Z56" i="33"/>
  <c r="Y54" i="33"/>
  <c r="Y55" i="33"/>
  <c r="Y63" i="33"/>
  <c r="Y71" i="33"/>
  <c r="Y79" i="33"/>
  <c r="Y87" i="33"/>
  <c r="Y95" i="33"/>
  <c r="Y103" i="33"/>
  <c r="Y111" i="33"/>
  <c r="Y119" i="33"/>
  <c r="Y127" i="33"/>
  <c r="Y135" i="33"/>
  <c r="Y143" i="33"/>
  <c r="Y151" i="33"/>
  <c r="Y159" i="33"/>
  <c r="Y167" i="33"/>
  <c r="Z182" i="33"/>
  <c r="Y183" i="33"/>
  <c r="Y177" i="33"/>
  <c r="Y178" i="33"/>
  <c r="M40" i="33"/>
  <c r="Y40" i="33" s="1"/>
  <c r="M39" i="33"/>
  <c r="Y39" i="33" s="1"/>
  <c r="M35" i="33"/>
  <c r="Y35" i="33" s="1"/>
  <c r="M28" i="33"/>
  <c r="Y28" i="33" s="1"/>
  <c r="M32" i="33"/>
  <c r="Y32" i="33" s="1"/>
  <c r="M36" i="33"/>
  <c r="Y36" i="33" s="1"/>
  <c r="M26" i="33"/>
  <c r="Y26" i="33" s="1"/>
  <c r="M22" i="33"/>
  <c r="Y22" i="33" s="1"/>
  <c r="M16" i="33"/>
  <c r="Y16" i="33" s="1"/>
  <c r="M20" i="33"/>
  <c r="Y20" i="33" s="1"/>
  <c r="M24" i="33"/>
  <c r="Y24" i="33" s="1"/>
  <c r="M13" i="33"/>
  <c r="Z13" i="33" s="1"/>
  <c r="Y51" i="33"/>
  <c r="M50" i="33"/>
  <c r="Z50" i="33" s="1"/>
  <c r="M52" i="33"/>
  <c r="Z52" i="33" s="1"/>
  <c r="Z53" i="33"/>
  <c r="Z62" i="33"/>
  <c r="Z70" i="33"/>
  <c r="Z78" i="33"/>
  <c r="Z86" i="33"/>
  <c r="Z94" i="33"/>
  <c r="Z102" i="33"/>
  <c r="Z110" i="33"/>
  <c r="Z118" i="33"/>
  <c r="Z126" i="33"/>
  <c r="Z134" i="33"/>
  <c r="Z142" i="33"/>
  <c r="Z150" i="33"/>
  <c r="Z158" i="33"/>
  <c r="Z166" i="33"/>
  <c r="Z190" i="33"/>
  <c r="Y61" i="33"/>
  <c r="Y69" i="33"/>
  <c r="Y77" i="33"/>
  <c r="Y85" i="33"/>
  <c r="Y93" i="33"/>
  <c r="Y101" i="33"/>
  <c r="Y109" i="33"/>
  <c r="Y117" i="33"/>
  <c r="Y125" i="33"/>
  <c r="Y133" i="33"/>
  <c r="Y141" i="33"/>
  <c r="Y149" i="33"/>
  <c r="Y157" i="33"/>
  <c r="Y165" i="33"/>
  <c r="Z172" i="33"/>
  <c r="Y173" i="33"/>
  <c r="Z180" i="33"/>
  <c r="Y181" i="33"/>
  <c r="Z188" i="33"/>
  <c r="Y189" i="33"/>
  <c r="Y171" i="33"/>
  <c r="Y179" i="33"/>
  <c r="Y187" i="33"/>
  <c r="AA192" i="33"/>
  <c r="Y48" i="33"/>
  <c r="Z48" i="33"/>
  <c r="Y49" i="33"/>
  <c r="Z49" i="33"/>
  <c r="Y46" i="33"/>
  <c r="Z46" i="33"/>
  <c r="Z12" i="33"/>
  <c r="Z18" i="33"/>
  <c r="Z29" i="33"/>
  <c r="Z21" i="33"/>
  <c r="Z27" i="33"/>
  <c r="Z31" i="33"/>
  <c r="Z33" i="33"/>
  <c r="Z37" i="33"/>
  <c r="Y6" i="33"/>
  <c r="Z59" i="32"/>
  <c r="Z67" i="32"/>
  <c r="Z75" i="32"/>
  <c r="Z83" i="32"/>
  <c r="Z91" i="32"/>
  <c r="Z99" i="32"/>
  <c r="Z107" i="32"/>
  <c r="Z115" i="32"/>
  <c r="Z123" i="32"/>
  <c r="Z131" i="32"/>
  <c r="Z139" i="32"/>
  <c r="Z147" i="32"/>
  <c r="Z155" i="32"/>
  <c r="Z163" i="32"/>
  <c r="Z171" i="32"/>
  <c r="Z179" i="32"/>
  <c r="Z187" i="32"/>
  <c r="Y188" i="32"/>
  <c r="Y58" i="32"/>
  <c r="Y66" i="32"/>
  <c r="Y74" i="32"/>
  <c r="Y82" i="32"/>
  <c r="Y90" i="32"/>
  <c r="Y98" i="32"/>
  <c r="Y106" i="32"/>
  <c r="Y114" i="32"/>
  <c r="Y122" i="32"/>
  <c r="Y130" i="32"/>
  <c r="Y138" i="32"/>
  <c r="Y146" i="32"/>
  <c r="Y154" i="32"/>
  <c r="Y162" i="32"/>
  <c r="Y170" i="32"/>
  <c r="Y178" i="32"/>
  <c r="Y186" i="32"/>
  <c r="Y52" i="32"/>
  <c r="Z55" i="32"/>
  <c r="Z63" i="32"/>
  <c r="Z71" i="32"/>
  <c r="Z79" i="32"/>
  <c r="Z87" i="32"/>
  <c r="Z95" i="32"/>
  <c r="Z103" i="32"/>
  <c r="Z111" i="32"/>
  <c r="Z119" i="32"/>
  <c r="Z127" i="32"/>
  <c r="Z135" i="32"/>
  <c r="Z143" i="32"/>
  <c r="Z151" i="32"/>
  <c r="Z159" i="32"/>
  <c r="Z167" i="32"/>
  <c r="Z175" i="32"/>
  <c r="Z183" i="32"/>
  <c r="Y54" i="32"/>
  <c r="Y62" i="32"/>
  <c r="Y70" i="32"/>
  <c r="Y78" i="32"/>
  <c r="Y86" i="32"/>
  <c r="Y94" i="32"/>
  <c r="Y102" i="32"/>
  <c r="Y110" i="32"/>
  <c r="Y118" i="32"/>
  <c r="Y126" i="32"/>
  <c r="Y134" i="32"/>
  <c r="Y142" i="32"/>
  <c r="Y150" i="32"/>
  <c r="Y158" i="32"/>
  <c r="Y166" i="32"/>
  <c r="Y174" i="32"/>
  <c r="Y182" i="32"/>
  <c r="Z189" i="32"/>
  <c r="Y190" i="32"/>
  <c r="Z191" i="32"/>
  <c r="Y18" i="32"/>
  <c r="AA192" i="32"/>
  <c r="M16" i="32"/>
  <c r="Y16" i="32" s="1"/>
  <c r="M17" i="32"/>
  <c r="Z17" i="32" s="1"/>
  <c r="M19" i="32"/>
  <c r="Y19" i="32" s="1"/>
  <c r="M20" i="32"/>
  <c r="Y20" i="32" s="1"/>
  <c r="M21" i="32"/>
  <c r="Y21" i="32" s="1"/>
  <c r="M22" i="32"/>
  <c r="Y22" i="32" s="1"/>
  <c r="M11" i="32"/>
  <c r="Y11" i="32" s="1"/>
  <c r="M13" i="32"/>
  <c r="Y13" i="32" s="1"/>
  <c r="M7" i="32"/>
  <c r="Z7" i="32" s="1"/>
  <c r="M8" i="32"/>
  <c r="Y8" i="32" s="1"/>
  <c r="M9" i="32"/>
  <c r="Z9" i="32" s="1"/>
  <c r="M6" i="32"/>
  <c r="Z6" i="32" s="1"/>
  <c r="Y28" i="32"/>
  <c r="Z30" i="32"/>
  <c r="Y30" i="32"/>
  <c r="Z35" i="32"/>
  <c r="Y35" i="32"/>
  <c r="Z36" i="32"/>
  <c r="Z38" i="32"/>
  <c r="Y38" i="32"/>
  <c r="Z43" i="32"/>
  <c r="Y43" i="32"/>
  <c r="Z44" i="32"/>
  <c r="Y44" i="32"/>
  <c r="Z46" i="32"/>
  <c r="Z47" i="32"/>
  <c r="Y47" i="32"/>
  <c r="Z12" i="32"/>
  <c r="Z10" i="32"/>
  <c r="M45" i="31"/>
  <c r="Y45" i="31" s="1"/>
  <c r="M41" i="31"/>
  <c r="Y41" i="31" s="1"/>
  <c r="M43" i="31"/>
  <c r="Y43" i="31" s="1"/>
  <c r="Z57" i="31"/>
  <c r="Z65" i="31"/>
  <c r="Z73" i="31"/>
  <c r="Z81" i="31"/>
  <c r="Z89" i="31"/>
  <c r="Z97" i="31"/>
  <c r="Z105" i="31"/>
  <c r="Z113" i="31"/>
  <c r="Z121" i="31"/>
  <c r="Z129" i="31"/>
  <c r="Z137" i="31"/>
  <c r="Z145" i="31"/>
  <c r="Z153" i="31"/>
  <c r="Z161" i="31"/>
  <c r="Z169" i="31"/>
  <c r="Z177" i="31"/>
  <c r="Z185" i="31"/>
  <c r="Z55" i="31"/>
  <c r="Y56" i="31"/>
  <c r="Z63" i="31"/>
  <c r="Y64" i="31"/>
  <c r="Z71" i="31"/>
  <c r="Y72" i="31"/>
  <c r="Z79" i="31"/>
  <c r="Y80" i="31"/>
  <c r="Z87" i="31"/>
  <c r="Y88" i="31"/>
  <c r="Z95" i="31"/>
  <c r="Y96" i="31"/>
  <c r="Z103" i="31"/>
  <c r="Y104" i="31"/>
  <c r="Z111" i="31"/>
  <c r="Y112" i="31"/>
  <c r="Z119" i="31"/>
  <c r="Y120" i="31"/>
  <c r="Y128" i="31"/>
  <c r="Y136" i="31"/>
  <c r="Y144" i="31"/>
  <c r="Y152" i="31"/>
  <c r="Y160" i="31"/>
  <c r="Y168" i="31"/>
  <c r="Y176" i="31"/>
  <c r="Y184" i="31"/>
  <c r="Y54" i="31"/>
  <c r="Y62" i="31"/>
  <c r="Y70" i="31"/>
  <c r="Y78" i="31"/>
  <c r="Y86" i="31"/>
  <c r="Y94" i="31"/>
  <c r="Y102" i="31"/>
  <c r="Y110" i="31"/>
  <c r="Y118" i="31"/>
  <c r="Z48" i="31"/>
  <c r="Y48" i="31"/>
  <c r="Z47" i="31"/>
  <c r="Y47" i="31"/>
  <c r="Y52" i="31"/>
  <c r="Y53" i="31"/>
  <c r="Y60" i="31"/>
  <c r="Y61" i="31"/>
  <c r="Y68" i="31"/>
  <c r="Y69" i="31"/>
  <c r="Y76" i="31"/>
  <c r="Y77" i="31"/>
  <c r="Y84" i="31"/>
  <c r="Y85" i="31"/>
  <c r="Y92" i="31"/>
  <c r="Y93" i="31"/>
  <c r="Y100" i="31"/>
  <c r="Y101" i="31"/>
  <c r="Y108" i="31"/>
  <c r="Y109" i="31"/>
  <c r="Y116" i="31"/>
  <c r="Y117" i="31"/>
  <c r="Y124" i="31"/>
  <c r="Y125" i="31"/>
  <c r="Y132" i="31"/>
  <c r="Y133" i="31"/>
  <c r="Y140" i="31"/>
  <c r="Y141" i="31"/>
  <c r="Y148" i="31"/>
  <c r="Y149" i="31"/>
  <c r="Y156" i="31"/>
  <c r="Y157" i="31"/>
  <c r="Y164" i="31"/>
  <c r="Y165" i="31"/>
  <c r="Y172" i="31"/>
  <c r="Y173" i="31"/>
  <c r="Y180" i="31"/>
  <c r="Y181" i="31"/>
  <c r="Y188" i="31"/>
  <c r="Y189" i="31"/>
  <c r="Z191" i="31"/>
  <c r="Y190" i="31"/>
  <c r="Y46" i="31"/>
  <c r="Z189" i="30"/>
  <c r="Y190" i="30"/>
  <c r="Y136" i="30"/>
  <c r="Y152" i="30"/>
  <c r="Y153" i="30"/>
  <c r="Y168" i="30"/>
  <c r="Y169" i="30"/>
  <c r="Y160" i="30"/>
  <c r="Y161" i="30"/>
  <c r="Z55" i="30"/>
  <c r="Z63" i="30"/>
  <c r="Z71" i="30"/>
  <c r="Z79" i="30"/>
  <c r="Z87" i="30"/>
  <c r="Z95" i="30"/>
  <c r="Z103" i="30"/>
  <c r="Z111" i="30"/>
  <c r="Z119" i="30"/>
  <c r="Z127" i="30"/>
  <c r="Z135" i="30"/>
  <c r="Z143" i="30"/>
  <c r="Z151" i="30"/>
  <c r="Z159" i="30"/>
  <c r="Z167" i="30"/>
  <c r="Z175" i="30"/>
  <c r="Y176" i="30"/>
  <c r="Y177" i="30"/>
  <c r="Z183" i="30"/>
  <c r="Y184" i="30"/>
  <c r="Y185" i="30"/>
  <c r="Z53" i="30"/>
  <c r="Y54" i="30"/>
  <c r="Z61" i="30"/>
  <c r="Y62" i="30"/>
  <c r="Z69" i="30"/>
  <c r="Y70" i="30"/>
  <c r="Z77" i="30"/>
  <c r="Y78" i="30"/>
  <c r="Z85" i="30"/>
  <c r="Y86" i="30"/>
  <c r="Z93" i="30"/>
  <c r="Y94" i="30"/>
  <c r="Z101" i="30"/>
  <c r="Y102" i="30"/>
  <c r="Z109" i="30"/>
  <c r="Y110" i="30"/>
  <c r="Z117" i="30"/>
  <c r="Y118" i="30"/>
  <c r="Z125" i="30"/>
  <c r="Y126" i="30"/>
  <c r="Z133" i="30"/>
  <c r="Y134" i="30"/>
  <c r="Z141" i="30"/>
  <c r="Y142" i="30"/>
  <c r="Z149" i="30"/>
  <c r="Y150" i="30"/>
  <c r="Z157" i="30"/>
  <c r="Y158" i="30"/>
  <c r="Z165" i="30"/>
  <c r="Y166" i="30"/>
  <c r="Z173" i="30"/>
  <c r="Y174" i="30"/>
  <c r="Z181" i="30"/>
  <c r="Y182" i="30"/>
  <c r="Y52" i="30"/>
  <c r="Y60" i="30"/>
  <c r="Y68" i="30"/>
  <c r="Y76" i="30"/>
  <c r="Y84" i="30"/>
  <c r="Y92" i="30"/>
  <c r="Y100" i="30"/>
  <c r="Y108" i="30"/>
  <c r="Y116" i="30"/>
  <c r="Y124" i="30"/>
  <c r="Y132" i="30"/>
  <c r="Y140" i="30"/>
  <c r="Y148" i="30"/>
  <c r="Y156" i="30"/>
  <c r="Y164" i="30"/>
  <c r="Y172" i="30"/>
  <c r="Y180" i="30"/>
  <c r="M6" i="30"/>
  <c r="Y6" i="30" s="1"/>
  <c r="Z191" i="30"/>
  <c r="Z51" i="30"/>
  <c r="Z59" i="30"/>
  <c r="Z67" i="30"/>
  <c r="Z75" i="30"/>
  <c r="Z83" i="30"/>
  <c r="Z91" i="30"/>
  <c r="Z99" i="30"/>
  <c r="Z107" i="30"/>
  <c r="Z115" i="30"/>
  <c r="Z123" i="30"/>
  <c r="Z131" i="30"/>
  <c r="Z139" i="30"/>
  <c r="Z147" i="30"/>
  <c r="Z155" i="30"/>
  <c r="Z163" i="30"/>
  <c r="Z171" i="30"/>
  <c r="Z179" i="30"/>
  <c r="Z187" i="30"/>
  <c r="Y188" i="30"/>
  <c r="Y50" i="30"/>
  <c r="Y58" i="30"/>
  <c r="Y66" i="30"/>
  <c r="Y74" i="30"/>
  <c r="Y82" i="30"/>
  <c r="Y90" i="30"/>
  <c r="Y98" i="30"/>
  <c r="Y106" i="30"/>
  <c r="Y114" i="30"/>
  <c r="Y122" i="30"/>
  <c r="Y130" i="30"/>
  <c r="Y138" i="30"/>
  <c r="Y146" i="30"/>
  <c r="Y154" i="30"/>
  <c r="Y162" i="30"/>
  <c r="Y170" i="30"/>
  <c r="Y178" i="30"/>
  <c r="Y186" i="30"/>
  <c r="M7" i="31"/>
  <c r="Y7" i="31" s="1"/>
  <c r="M8" i="31"/>
  <c r="Y8" i="31" s="1"/>
  <c r="M9" i="31"/>
  <c r="Y9" i="31" s="1"/>
  <c r="M10" i="31"/>
  <c r="Z10" i="31" s="1"/>
  <c r="M11" i="31"/>
  <c r="Y11" i="31" s="1"/>
  <c r="M12" i="31"/>
  <c r="Y12" i="31" s="1"/>
  <c r="M13" i="31"/>
  <c r="Z13" i="31" s="1"/>
  <c r="AA192" i="31"/>
  <c r="Y17" i="31"/>
  <c r="Z17" i="31"/>
  <c r="Z44" i="31"/>
  <c r="Y15" i="31"/>
  <c r="Z15" i="31"/>
  <c r="Y6" i="31"/>
  <c r="Z6" i="31"/>
  <c r="Z16" i="31"/>
  <c r="Z24" i="31"/>
  <c r="Z27" i="31"/>
  <c r="Z31" i="31"/>
  <c r="Z34" i="31"/>
  <c r="M20" i="30"/>
  <c r="Y20" i="30" s="1"/>
  <c r="M24" i="30"/>
  <c r="Z24" i="30" s="1"/>
  <c r="M28" i="30"/>
  <c r="Y28" i="30" s="1"/>
  <c r="M32" i="30"/>
  <c r="Z32" i="30" s="1"/>
  <c r="M36" i="30"/>
  <c r="Y36" i="30" s="1"/>
  <c r="M40" i="30"/>
  <c r="Z40" i="30" s="1"/>
  <c r="M38" i="30"/>
  <c r="Z38" i="30" s="1"/>
  <c r="M19" i="30"/>
  <c r="Y19" i="30" s="1"/>
  <c r="M7" i="30"/>
  <c r="Y7" i="30" s="1"/>
  <c r="Z44" i="29"/>
  <c r="Y45" i="30"/>
  <c r="Y46" i="30"/>
  <c r="AA192" i="30"/>
  <c r="Z17" i="30"/>
  <c r="Y17" i="30"/>
  <c r="Z21" i="30"/>
  <c r="Y21" i="30"/>
  <c r="Z22" i="30"/>
  <c r="Z25" i="30"/>
  <c r="Y25" i="30"/>
  <c r="Z37" i="30"/>
  <c r="Y37" i="30"/>
  <c r="Z41" i="30"/>
  <c r="Y41" i="30"/>
  <c r="Y9" i="30"/>
  <c r="Z9" i="30"/>
  <c r="Y12" i="30"/>
  <c r="Z13" i="30"/>
  <c r="Y13" i="30"/>
  <c r="Y47" i="30"/>
  <c r="Z47" i="30"/>
  <c r="Z190" i="29"/>
  <c r="Y48" i="29"/>
  <c r="Y63" i="29"/>
  <c r="Y64" i="29"/>
  <c r="Y79" i="29"/>
  <c r="Y80" i="29"/>
  <c r="Y95" i="29"/>
  <c r="Y96" i="29"/>
  <c r="Y111" i="29"/>
  <c r="Y112" i="29"/>
  <c r="Y127" i="29"/>
  <c r="Y128" i="29"/>
  <c r="Y143" i="29"/>
  <c r="Y144" i="29"/>
  <c r="Y159" i="29"/>
  <c r="Y160" i="29"/>
  <c r="Y175" i="29"/>
  <c r="Y176" i="29"/>
  <c r="Y55" i="29"/>
  <c r="Y56" i="29"/>
  <c r="Y71" i="29"/>
  <c r="Y72" i="29"/>
  <c r="Y87" i="29"/>
  <c r="Y88" i="29"/>
  <c r="Y103" i="29"/>
  <c r="Y104" i="29"/>
  <c r="Y119" i="29"/>
  <c r="Y120" i="29"/>
  <c r="Y135" i="29"/>
  <c r="Y136" i="29"/>
  <c r="Y151" i="29"/>
  <c r="Y152" i="29"/>
  <c r="Y167" i="29"/>
  <c r="Y168" i="29"/>
  <c r="Y183" i="29"/>
  <c r="Y184" i="29"/>
  <c r="Y47" i="29"/>
  <c r="Y39" i="29"/>
  <c r="Y37" i="29"/>
  <c r="Z37" i="29"/>
  <c r="Z188" i="29"/>
  <c r="Y189" i="29"/>
  <c r="Z42" i="29"/>
  <c r="Z50" i="29"/>
  <c r="Y51" i="29"/>
  <c r="Z58" i="29"/>
  <c r="Y59" i="29"/>
  <c r="Z66" i="29"/>
  <c r="Y67" i="29"/>
  <c r="Z74" i="29"/>
  <c r="Y75" i="29"/>
  <c r="Z82" i="29"/>
  <c r="Y83" i="29"/>
  <c r="Z90" i="29"/>
  <c r="Y91" i="29"/>
  <c r="Z98" i="29"/>
  <c r="Y99" i="29"/>
  <c r="Z106" i="29"/>
  <c r="Y107" i="29"/>
  <c r="Z114" i="29"/>
  <c r="Y115" i="29"/>
  <c r="Z122" i="29"/>
  <c r="Y123" i="29"/>
  <c r="Z130" i="29"/>
  <c r="Y131" i="29"/>
  <c r="Z138" i="29"/>
  <c r="Y139" i="29"/>
  <c r="Z146" i="29"/>
  <c r="Y147" i="29"/>
  <c r="Z154" i="29"/>
  <c r="Y155" i="29"/>
  <c r="Z162" i="29"/>
  <c r="Y163" i="29"/>
  <c r="Z170" i="29"/>
  <c r="Y171" i="29"/>
  <c r="Z178" i="29"/>
  <c r="Y179" i="29"/>
  <c r="Z186" i="29"/>
  <c r="Y187" i="29"/>
  <c r="Y41" i="29"/>
  <c r="Y49" i="29"/>
  <c r="Y57" i="29"/>
  <c r="Y65" i="29"/>
  <c r="Y73" i="29"/>
  <c r="Y81" i="29"/>
  <c r="Y89" i="29"/>
  <c r="Y97" i="29"/>
  <c r="Y105" i="29"/>
  <c r="Y113" i="29"/>
  <c r="Y121" i="29"/>
  <c r="Y129" i="29"/>
  <c r="Y137" i="29"/>
  <c r="Y145" i="29"/>
  <c r="Y153" i="29"/>
  <c r="Y161" i="29"/>
  <c r="Y169" i="29"/>
  <c r="Y177" i="29"/>
  <c r="Y185" i="29"/>
  <c r="M7" i="29"/>
  <c r="M37" i="28"/>
  <c r="Z37" i="28" s="1"/>
  <c r="AA192" i="29"/>
  <c r="T13" i="29" s="1"/>
  <c r="Z8" i="29"/>
  <c r="Y8" i="29"/>
  <c r="Z11" i="29"/>
  <c r="Z20" i="29"/>
  <c r="Y20" i="29"/>
  <c r="Z21" i="29"/>
  <c r="Y21" i="29"/>
  <c r="Z24" i="29"/>
  <c r="Z26" i="29"/>
  <c r="Z27" i="29"/>
  <c r="Y27" i="29"/>
  <c r="Z28" i="29"/>
  <c r="Y28" i="29"/>
  <c r="Z30" i="29"/>
  <c r="Y30" i="29"/>
  <c r="Z31" i="29"/>
  <c r="Y31" i="29"/>
  <c r="Z15" i="29"/>
  <c r="Z191" i="29"/>
  <c r="Z97" i="28"/>
  <c r="Y96" i="28"/>
  <c r="Z99" i="28"/>
  <c r="Y100" i="28"/>
  <c r="Y101" i="28"/>
  <c r="AA192" i="28"/>
  <c r="T13" i="28" s="1"/>
  <c r="Z129" i="28"/>
  <c r="Y128" i="28"/>
  <c r="Z131" i="28"/>
  <c r="Y132" i="28"/>
  <c r="Y133" i="28"/>
  <c r="Z46" i="28"/>
  <c r="Y47" i="28"/>
  <c r="Y48" i="28"/>
  <c r="Z81" i="28"/>
  <c r="Z113" i="28"/>
  <c r="Z145" i="28"/>
  <c r="Y64" i="28"/>
  <c r="Y65" i="28"/>
  <c r="Y66" i="28"/>
  <c r="Y67" i="28"/>
  <c r="Y68" i="28"/>
  <c r="Y69" i="28"/>
  <c r="Y70" i="28"/>
  <c r="Y71" i="28"/>
  <c r="Y72" i="28"/>
  <c r="Y73" i="28"/>
  <c r="Y74" i="28"/>
  <c r="Y75" i="28"/>
  <c r="Y76" i="28"/>
  <c r="Y77" i="28"/>
  <c r="Y78" i="28"/>
  <c r="Y79" i="28"/>
  <c r="Y80" i="28"/>
  <c r="Z83" i="28"/>
  <c r="Y84" i="28"/>
  <c r="Y85" i="28"/>
  <c r="Y112" i="28"/>
  <c r="Z115" i="28"/>
  <c r="Y116" i="28"/>
  <c r="Y117" i="28"/>
  <c r="Y144" i="28"/>
  <c r="Z147" i="28"/>
  <c r="Y148" i="28"/>
  <c r="Y149" i="28"/>
  <c r="Z89" i="28"/>
  <c r="Z105" i="28"/>
  <c r="Z121" i="28"/>
  <c r="Z137" i="28"/>
  <c r="Z153" i="28"/>
  <c r="Y88" i="28"/>
  <c r="Z91" i="28"/>
  <c r="Y92" i="28"/>
  <c r="Y93" i="28"/>
  <c r="Y104" i="28"/>
  <c r="Z107" i="28"/>
  <c r="Y108" i="28"/>
  <c r="Y109" i="28"/>
  <c r="Y120" i="28"/>
  <c r="Z123" i="28"/>
  <c r="Y124" i="28"/>
  <c r="Y125" i="28"/>
  <c r="Y136" i="28"/>
  <c r="Z139" i="28"/>
  <c r="Y140" i="28"/>
  <c r="Y141" i="28"/>
  <c r="Y152" i="28"/>
  <c r="Z155" i="28"/>
  <c r="Y156" i="28"/>
  <c r="Y157" i="28"/>
  <c r="Y168" i="28"/>
  <c r="Z171" i="28"/>
  <c r="Y172" i="28"/>
  <c r="Y173" i="28"/>
  <c r="Y49" i="28"/>
  <c r="Y50" i="28"/>
  <c r="Y176" i="28"/>
  <c r="Y177" i="28"/>
  <c r="Y10" i="28"/>
  <c r="Y82" i="28"/>
  <c r="Y90" i="28"/>
  <c r="Y98" i="28"/>
  <c r="Y106" i="28"/>
  <c r="Y114" i="28"/>
  <c r="Y122" i="28"/>
  <c r="Y130" i="28"/>
  <c r="Y138" i="28"/>
  <c r="Y146" i="28"/>
  <c r="Y154" i="28"/>
  <c r="Y162" i="28"/>
  <c r="Y170" i="28"/>
  <c r="Y178" i="28"/>
  <c r="Y19" i="28"/>
  <c r="Y20" i="28"/>
  <c r="Y28" i="28"/>
  <c r="Y34" i="28"/>
  <c r="Y36" i="28"/>
  <c r="Y38" i="28"/>
  <c r="Y39" i="28"/>
  <c r="Y40" i="28"/>
  <c r="Y41" i="28"/>
  <c r="Y42" i="28"/>
  <c r="Y43" i="28"/>
  <c r="Y44" i="28"/>
  <c r="Y45" i="28"/>
  <c r="Z52" i="28"/>
  <c r="Y53" i="28"/>
  <c r="Y54" i="28"/>
  <c r="Y55" i="28"/>
  <c r="Y56" i="28"/>
  <c r="Y57" i="28"/>
  <c r="Y58" i="28"/>
  <c r="Y59" i="28"/>
  <c r="Y60" i="28"/>
  <c r="Y61" i="28"/>
  <c r="Y62" i="28"/>
  <c r="Y63" i="28"/>
  <c r="Z87" i="28"/>
  <c r="Z95" i="28"/>
  <c r="Z103" i="28"/>
  <c r="Z111" i="28"/>
  <c r="Z119" i="28"/>
  <c r="Z127" i="28"/>
  <c r="Z135" i="28"/>
  <c r="Z143" i="28"/>
  <c r="Z151" i="28"/>
  <c r="Z159" i="28"/>
  <c r="Z167" i="28"/>
  <c r="Z175" i="28"/>
  <c r="Z183" i="28"/>
  <c r="Y184" i="28"/>
  <c r="Y185" i="28"/>
  <c r="Y186" i="28"/>
  <c r="Y187" i="28"/>
  <c r="Y188" i="28"/>
  <c r="Y189" i="28"/>
  <c r="Y190" i="28"/>
  <c r="Y191" i="28"/>
  <c r="Y51" i="28"/>
  <c r="Y86" i="28"/>
  <c r="Y94" i="28"/>
  <c r="Y102" i="28"/>
  <c r="Y110" i="28"/>
  <c r="Y118" i="28"/>
  <c r="Y126" i="28"/>
  <c r="Y134" i="28"/>
  <c r="Y142" i="28"/>
  <c r="Y150" i="28"/>
  <c r="Y158" i="28"/>
  <c r="Y166" i="28"/>
  <c r="Y174" i="28"/>
  <c r="Y182" i="28"/>
  <c r="Y13" i="28"/>
  <c r="Z13" i="28"/>
  <c r="Y21" i="27"/>
  <c r="Y22" i="27"/>
  <c r="Y29" i="27"/>
  <c r="Y30" i="27"/>
  <c r="Y37" i="27"/>
  <c r="Y38" i="27"/>
  <c r="Y45" i="27"/>
  <c r="Y46" i="27"/>
  <c r="Y53" i="27"/>
  <c r="Y54" i="27"/>
  <c r="Y61" i="27"/>
  <c r="Y62" i="27"/>
  <c r="Y69" i="27"/>
  <c r="Y70" i="27"/>
  <c r="Y77" i="27"/>
  <c r="Y78" i="27"/>
  <c r="Y85" i="27"/>
  <c r="Y86" i="27"/>
  <c r="Y93" i="27"/>
  <c r="Y94" i="27"/>
  <c r="Y101" i="27"/>
  <c r="Y102" i="27"/>
  <c r="Y109" i="27"/>
  <c r="Y110" i="27"/>
  <c r="Y117" i="27"/>
  <c r="Y118" i="27"/>
  <c r="Y125" i="27"/>
  <c r="Y126" i="27"/>
  <c r="Y133" i="27"/>
  <c r="Y134" i="27"/>
  <c r="Y141" i="27"/>
  <c r="Y142" i="27"/>
  <c r="Y149" i="27"/>
  <c r="Y150" i="27"/>
  <c r="Y157" i="27"/>
  <c r="Y158" i="27"/>
  <c r="Y165" i="27"/>
  <c r="Y166" i="27"/>
  <c r="Y173" i="27"/>
  <c r="Y174" i="27"/>
  <c r="Y181" i="27"/>
  <c r="Y182" i="27"/>
  <c r="Y17" i="27"/>
  <c r="M7" i="27"/>
  <c r="Z7" i="27" s="1"/>
  <c r="M8" i="27"/>
  <c r="M6" i="27"/>
  <c r="Y6" i="27" s="1"/>
  <c r="Z190" i="27"/>
  <c r="Y189" i="27"/>
  <c r="Z26" i="27"/>
  <c r="Z34" i="27"/>
  <c r="Z42" i="27"/>
  <c r="Z50" i="27"/>
  <c r="Z58" i="27"/>
  <c r="Z66" i="27"/>
  <c r="Z74" i="27"/>
  <c r="Z82" i="27"/>
  <c r="Z90" i="27"/>
  <c r="Z98" i="27"/>
  <c r="Z106" i="27"/>
  <c r="Z114" i="27"/>
  <c r="Z122" i="27"/>
  <c r="Z130" i="27"/>
  <c r="Z138" i="27"/>
  <c r="Z146" i="27"/>
  <c r="Z154" i="27"/>
  <c r="Z162" i="27"/>
  <c r="Z170" i="27"/>
  <c r="Z178" i="27"/>
  <c r="Z186" i="27"/>
  <c r="AA192" i="27"/>
  <c r="Y25" i="27"/>
  <c r="Y33" i="27"/>
  <c r="Y41" i="27"/>
  <c r="Y49" i="27"/>
  <c r="Y57" i="27"/>
  <c r="Y65" i="27"/>
  <c r="Y73" i="27"/>
  <c r="Y81" i="27"/>
  <c r="Y89" i="27"/>
  <c r="Y97" i="27"/>
  <c r="Y105" i="27"/>
  <c r="Y113" i="27"/>
  <c r="Y121" i="27"/>
  <c r="Y129" i="27"/>
  <c r="Y137" i="27"/>
  <c r="Y145" i="27"/>
  <c r="Y153" i="27"/>
  <c r="Y161" i="27"/>
  <c r="Y169" i="27"/>
  <c r="Y177" i="27"/>
  <c r="Y185" i="27"/>
  <c r="Y7" i="27"/>
  <c r="Y13" i="27"/>
  <c r="Z13" i="27"/>
  <c r="Z16" i="27"/>
  <c r="Y16" i="27"/>
  <c r="Z14" i="27"/>
  <c r="Y15" i="27"/>
  <c r="Z191" i="27"/>
  <c r="Z39" i="26"/>
  <c r="Z55" i="26"/>
  <c r="Z71" i="26"/>
  <c r="Z87" i="26"/>
  <c r="Z103" i="26"/>
  <c r="Z119" i="26"/>
  <c r="Z135" i="26"/>
  <c r="Z151" i="26"/>
  <c r="Z167" i="26"/>
  <c r="Y168" i="26"/>
  <c r="Y169" i="26"/>
  <c r="Z183" i="26"/>
  <c r="Y184" i="26"/>
  <c r="Y185" i="26"/>
  <c r="Z37" i="26"/>
  <c r="Y38" i="26"/>
  <c r="Z53" i="26"/>
  <c r="Y54" i="26"/>
  <c r="Z69" i="26"/>
  <c r="Y70" i="26"/>
  <c r="Z85" i="26"/>
  <c r="Y86" i="26"/>
  <c r="Z101" i="26"/>
  <c r="Y102" i="26"/>
  <c r="Z117" i="26"/>
  <c r="Y118" i="26"/>
  <c r="Z133" i="26"/>
  <c r="Y134" i="26"/>
  <c r="Z149" i="26"/>
  <c r="Y150" i="26"/>
  <c r="Z165" i="26"/>
  <c r="Y166" i="26"/>
  <c r="Z181" i="26"/>
  <c r="Y182" i="26"/>
  <c r="Y48" i="26"/>
  <c r="Y49" i="26"/>
  <c r="Y64" i="26"/>
  <c r="Y65" i="26"/>
  <c r="Y80" i="26"/>
  <c r="Y81" i="26"/>
  <c r="Y96" i="26"/>
  <c r="Y97" i="26"/>
  <c r="Y112" i="26"/>
  <c r="Y113" i="26"/>
  <c r="Y128" i="26"/>
  <c r="Y129" i="26"/>
  <c r="Y144" i="26"/>
  <c r="Y145" i="26"/>
  <c r="Y160" i="26"/>
  <c r="Y161" i="26"/>
  <c r="Y176" i="26"/>
  <c r="Y177" i="26"/>
  <c r="Z189" i="26"/>
  <c r="Y24" i="26"/>
  <c r="Y25" i="26"/>
  <c r="Z35" i="26"/>
  <c r="Y36" i="26"/>
  <c r="Z43" i="26"/>
  <c r="Y44" i="26"/>
  <c r="Z51" i="26"/>
  <c r="Y52" i="26"/>
  <c r="Z59" i="26"/>
  <c r="Y60" i="26"/>
  <c r="Z67" i="26"/>
  <c r="Y68" i="26"/>
  <c r="Z75" i="26"/>
  <c r="Y76" i="26"/>
  <c r="Z83" i="26"/>
  <c r="Y84" i="26"/>
  <c r="Z91" i="26"/>
  <c r="Y92" i="26"/>
  <c r="Z99" i="26"/>
  <c r="Y100" i="26"/>
  <c r="Z107" i="26"/>
  <c r="Y108" i="26"/>
  <c r="Z115" i="26"/>
  <c r="Y116" i="26"/>
  <c r="Z123" i="26"/>
  <c r="Y124" i="26"/>
  <c r="Z131" i="26"/>
  <c r="Y132" i="26"/>
  <c r="Z139" i="26"/>
  <c r="Y140" i="26"/>
  <c r="Z147" i="26"/>
  <c r="Y148" i="26"/>
  <c r="Z155" i="26"/>
  <c r="Y156" i="26"/>
  <c r="Z163" i="26"/>
  <c r="Y164" i="26"/>
  <c r="Z171" i="26"/>
  <c r="Y172" i="26"/>
  <c r="Z179" i="26"/>
  <c r="Y180" i="26"/>
  <c r="Z187" i="26"/>
  <c r="Y188" i="26"/>
  <c r="Y42" i="26"/>
  <c r="Y50" i="26"/>
  <c r="Y58" i="26"/>
  <c r="Y66" i="26"/>
  <c r="Y74" i="26"/>
  <c r="Y82" i="26"/>
  <c r="Y90" i="26"/>
  <c r="Y98" i="26"/>
  <c r="Y106" i="26"/>
  <c r="Y114" i="26"/>
  <c r="Y122" i="26"/>
  <c r="Y130" i="26"/>
  <c r="Y138" i="26"/>
  <c r="Y146" i="26"/>
  <c r="Y154" i="26"/>
  <c r="Y162" i="26"/>
  <c r="Y170" i="26"/>
  <c r="Y178" i="26"/>
  <c r="Y186" i="26"/>
  <c r="M7" i="26"/>
  <c r="Y7" i="26" s="1"/>
  <c r="Y34" i="26"/>
  <c r="Y10" i="26"/>
  <c r="AA192" i="26"/>
  <c r="Y26" i="26"/>
  <c r="Z26" i="26"/>
  <c r="Y27" i="26"/>
  <c r="Z27" i="26"/>
  <c r="Y28" i="26"/>
  <c r="Z28" i="26"/>
  <c r="Y29" i="26"/>
  <c r="Z29" i="26"/>
  <c r="Y30" i="26"/>
  <c r="Z30" i="26"/>
  <c r="Y31" i="26"/>
  <c r="Z31" i="26"/>
  <c r="Y32" i="26"/>
  <c r="Z32" i="26"/>
  <c r="Y33" i="26"/>
  <c r="Z33" i="26"/>
  <c r="Z15" i="26"/>
  <c r="Y15" i="26"/>
  <c r="Y19" i="26"/>
  <c r="Z19" i="26"/>
  <c r="Y20" i="26"/>
  <c r="Z20" i="26"/>
  <c r="Y21" i="26"/>
  <c r="Z21" i="26"/>
  <c r="Y22" i="26"/>
  <c r="Z22" i="26"/>
  <c r="Y23" i="26"/>
  <c r="Z23" i="26"/>
  <c r="Z17" i="26"/>
  <c r="Y17" i="26"/>
  <c r="Z6" i="26"/>
  <c r="Z47" i="25"/>
  <c r="Y48" i="25"/>
  <c r="Z63" i="25"/>
  <c r="Y64" i="25"/>
  <c r="Z79" i="25"/>
  <c r="Y80" i="25"/>
  <c r="Z95" i="25"/>
  <c r="Y96" i="25"/>
  <c r="Z111" i="25"/>
  <c r="Y112" i="25"/>
  <c r="Z127" i="25"/>
  <c r="Y128" i="25"/>
  <c r="Z143" i="25"/>
  <c r="Y144" i="25"/>
  <c r="Z159" i="25"/>
  <c r="Y160" i="25"/>
  <c r="Z175" i="25"/>
  <c r="Y176" i="25"/>
  <c r="Y188" i="25"/>
  <c r="Y36" i="25"/>
  <c r="Y37" i="25"/>
  <c r="Z41" i="25"/>
  <c r="Y52" i="25"/>
  <c r="Y53" i="25"/>
  <c r="Z57" i="25"/>
  <c r="Y68" i="25"/>
  <c r="Y69" i="25"/>
  <c r="Z73" i="25"/>
  <c r="Y84" i="25"/>
  <c r="Y85" i="25"/>
  <c r="Z89" i="25"/>
  <c r="Y100" i="25"/>
  <c r="Y101" i="25"/>
  <c r="Z105" i="25"/>
  <c r="Y116" i="25"/>
  <c r="Y117" i="25"/>
  <c r="Z121" i="25"/>
  <c r="Y132" i="25"/>
  <c r="Y133" i="25"/>
  <c r="Z137" i="25"/>
  <c r="Y148" i="25"/>
  <c r="Y149" i="25"/>
  <c r="Z153" i="25"/>
  <c r="Y164" i="25"/>
  <c r="Y165" i="25"/>
  <c r="Z169" i="25"/>
  <c r="Y190" i="25"/>
  <c r="Z39" i="25"/>
  <c r="Y40" i="25"/>
  <c r="Z55" i="25"/>
  <c r="Y56" i="25"/>
  <c r="Z71" i="25"/>
  <c r="Y72" i="25"/>
  <c r="Z87" i="25"/>
  <c r="Y88" i="25"/>
  <c r="Z103" i="25"/>
  <c r="Y104" i="25"/>
  <c r="Z119" i="25"/>
  <c r="Y120" i="25"/>
  <c r="Z135" i="25"/>
  <c r="Y136" i="25"/>
  <c r="Z151" i="25"/>
  <c r="Y152" i="25"/>
  <c r="Z167" i="25"/>
  <c r="Y168" i="25"/>
  <c r="Z183" i="25"/>
  <c r="Y184" i="25"/>
  <c r="Y185" i="25"/>
  <c r="Z33" i="25"/>
  <c r="Z31" i="25"/>
  <c r="Y38" i="25"/>
  <c r="Y46" i="25"/>
  <c r="Y54" i="25"/>
  <c r="Y62" i="25"/>
  <c r="Y70" i="25"/>
  <c r="Y78" i="25"/>
  <c r="Y86" i="25"/>
  <c r="Y94" i="25"/>
  <c r="Y102" i="25"/>
  <c r="Y110" i="25"/>
  <c r="Y118" i="25"/>
  <c r="Y126" i="25"/>
  <c r="Y134" i="25"/>
  <c r="Y142" i="25"/>
  <c r="Y150" i="25"/>
  <c r="Y158" i="25"/>
  <c r="Y166" i="25"/>
  <c r="Y174" i="25"/>
  <c r="Y182" i="25"/>
  <c r="Z189" i="25"/>
  <c r="Z35" i="25"/>
  <c r="Z51" i="25"/>
  <c r="Z67" i="25"/>
  <c r="Z83" i="25"/>
  <c r="Z91" i="25"/>
  <c r="Z99" i="25"/>
  <c r="Z107" i="25"/>
  <c r="Z115" i="25"/>
  <c r="Z123" i="25"/>
  <c r="Z131" i="25"/>
  <c r="Z139" i="25"/>
  <c r="Z147" i="25"/>
  <c r="Z155" i="25"/>
  <c r="Z163" i="25"/>
  <c r="Z171" i="25"/>
  <c r="Z179" i="25"/>
  <c r="Z187" i="25"/>
  <c r="Z43" i="25"/>
  <c r="Z59" i="25"/>
  <c r="Z75" i="25"/>
  <c r="Y34" i="25"/>
  <c r="Y42" i="25"/>
  <c r="Y50" i="25"/>
  <c r="Y58" i="25"/>
  <c r="Y66" i="25"/>
  <c r="Y74" i="25"/>
  <c r="Y82" i="25"/>
  <c r="Y90" i="25"/>
  <c r="Y98" i="25"/>
  <c r="Y106" i="25"/>
  <c r="Y114" i="25"/>
  <c r="Y122" i="25"/>
  <c r="Y130" i="25"/>
  <c r="Y138" i="25"/>
  <c r="Y146" i="25"/>
  <c r="Y154" i="25"/>
  <c r="Y162" i="25"/>
  <c r="Y170" i="25"/>
  <c r="Y178" i="25"/>
  <c r="Y186" i="25"/>
  <c r="M7" i="25"/>
  <c r="Z7" i="25" s="1"/>
  <c r="M6" i="25"/>
  <c r="M9" i="25"/>
  <c r="Z9" i="25" s="1"/>
  <c r="M10" i="25"/>
  <c r="Y10" i="25" s="1"/>
  <c r="M11" i="25"/>
  <c r="M12" i="25"/>
  <c r="Y12" i="25" s="1"/>
  <c r="M13" i="25"/>
  <c r="Z13" i="25" s="1"/>
  <c r="AA192" i="25"/>
  <c r="Y18" i="25"/>
  <c r="Z18" i="25"/>
  <c r="Y19" i="25"/>
  <c r="Z19" i="25"/>
  <c r="Y20" i="25"/>
  <c r="Z20" i="25"/>
  <c r="Y22" i="25"/>
  <c r="Y24" i="25"/>
  <c r="Z24" i="25"/>
  <c r="Y25" i="25"/>
  <c r="Z25" i="25"/>
  <c r="Z15" i="25"/>
  <c r="Z14" i="25"/>
  <c r="M25" i="24"/>
  <c r="Y25" i="24" s="1"/>
  <c r="M11" i="24"/>
  <c r="Y11" i="24" s="1"/>
  <c r="Y16" i="24"/>
  <c r="B14" i="24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M6" i="24"/>
  <c r="Z6" i="24" s="1"/>
  <c r="Z37" i="24"/>
  <c r="Y38" i="24"/>
  <c r="AA192" i="24"/>
  <c r="Y9" i="24"/>
  <c r="Z9" i="24"/>
  <c r="Z18" i="24"/>
  <c r="Y18" i="24"/>
  <c r="Z20" i="24"/>
  <c r="Y20" i="24"/>
  <c r="Z26" i="24"/>
  <c r="Y26" i="24"/>
  <c r="Z28" i="24"/>
  <c r="Y28" i="24"/>
  <c r="Z30" i="24"/>
  <c r="Y30" i="24"/>
  <c r="Z33" i="24"/>
  <c r="Y33" i="24"/>
  <c r="Z36" i="24"/>
  <c r="Y36" i="24"/>
  <c r="Y19" i="24"/>
  <c r="Z23" i="24"/>
  <c r="Y23" i="24"/>
  <c r="Z27" i="24"/>
  <c r="Y27" i="24"/>
  <c r="Z29" i="24"/>
  <c r="Y29" i="24"/>
  <c r="Z31" i="24"/>
  <c r="Y31" i="24"/>
  <c r="Z32" i="24"/>
  <c r="Y32" i="24"/>
  <c r="Z34" i="24"/>
  <c r="Y34" i="24"/>
  <c r="Z35" i="24"/>
  <c r="Y35" i="24"/>
  <c r="Z13" i="24"/>
  <c r="Z15" i="24"/>
  <c r="Z12" i="24"/>
  <c r="Z10" i="24"/>
  <c r="K14" i="23"/>
  <c r="J14" i="23"/>
  <c r="J11" i="23"/>
  <c r="K11" i="23"/>
  <c r="K10" i="23"/>
  <c r="J10" i="23"/>
  <c r="J8" i="23"/>
  <c r="K8" i="23"/>
  <c r="J7" i="23"/>
  <c r="J6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AA190" i="23"/>
  <c r="M190" i="23"/>
  <c r="Y190" i="23" s="1"/>
  <c r="L190" i="23"/>
  <c r="AA189" i="23"/>
  <c r="M189" i="23"/>
  <c r="Y189" i="23" s="1"/>
  <c r="L189" i="23"/>
  <c r="AA188" i="23"/>
  <c r="M188" i="23"/>
  <c r="Y188" i="23" s="1"/>
  <c r="L188" i="23"/>
  <c r="AA187" i="23"/>
  <c r="M187" i="23"/>
  <c r="Y187" i="23" s="1"/>
  <c r="L187" i="23"/>
  <c r="AA186" i="23"/>
  <c r="M186" i="23"/>
  <c r="Y186" i="23" s="1"/>
  <c r="L186" i="23"/>
  <c r="AA185" i="23"/>
  <c r="M185" i="23"/>
  <c r="Y185" i="23" s="1"/>
  <c r="L185" i="23"/>
  <c r="AA184" i="23"/>
  <c r="M184" i="23"/>
  <c r="Y184" i="23" s="1"/>
  <c r="L184" i="23"/>
  <c r="AA183" i="23"/>
  <c r="M183" i="23"/>
  <c r="Y183" i="23" s="1"/>
  <c r="L183" i="23"/>
  <c r="AA182" i="23"/>
  <c r="M182" i="23"/>
  <c r="Y182" i="23" s="1"/>
  <c r="L182" i="23"/>
  <c r="AA181" i="23"/>
  <c r="M181" i="23"/>
  <c r="Y181" i="23" s="1"/>
  <c r="L181" i="23"/>
  <c r="AA180" i="23"/>
  <c r="M180" i="23"/>
  <c r="Y180" i="23" s="1"/>
  <c r="L180" i="23"/>
  <c r="AA179" i="23"/>
  <c r="M179" i="23"/>
  <c r="Y179" i="23" s="1"/>
  <c r="L179" i="23"/>
  <c r="AA178" i="23"/>
  <c r="M178" i="23"/>
  <c r="Y178" i="23" s="1"/>
  <c r="L178" i="23"/>
  <c r="AA177" i="23"/>
  <c r="M177" i="23"/>
  <c r="Y177" i="23" s="1"/>
  <c r="L177" i="23"/>
  <c r="AA176" i="23"/>
  <c r="M176" i="23"/>
  <c r="Y176" i="23" s="1"/>
  <c r="L176" i="23"/>
  <c r="AA175" i="23"/>
  <c r="M175" i="23"/>
  <c r="Y175" i="23" s="1"/>
  <c r="L175" i="23"/>
  <c r="AA174" i="23"/>
  <c r="M174" i="23"/>
  <c r="Y174" i="23" s="1"/>
  <c r="L174" i="23"/>
  <c r="AA173" i="23"/>
  <c r="M173" i="23"/>
  <c r="Y173" i="23" s="1"/>
  <c r="L173" i="23"/>
  <c r="AA172" i="23"/>
  <c r="M172" i="23"/>
  <c r="Y172" i="23" s="1"/>
  <c r="L172" i="23"/>
  <c r="AA171" i="23"/>
  <c r="M171" i="23"/>
  <c r="Y171" i="23" s="1"/>
  <c r="L171" i="23"/>
  <c r="AA170" i="23"/>
  <c r="M170" i="23"/>
  <c r="Y170" i="23" s="1"/>
  <c r="L170" i="23"/>
  <c r="AA169" i="23"/>
  <c r="M169" i="23"/>
  <c r="Y169" i="23" s="1"/>
  <c r="L169" i="23"/>
  <c r="AA168" i="23"/>
  <c r="M168" i="23"/>
  <c r="Y168" i="23" s="1"/>
  <c r="L168" i="23"/>
  <c r="AA167" i="23"/>
  <c r="M167" i="23"/>
  <c r="Y167" i="23" s="1"/>
  <c r="L167" i="23"/>
  <c r="AA166" i="23"/>
  <c r="M166" i="23"/>
  <c r="Y166" i="23" s="1"/>
  <c r="L166" i="23"/>
  <c r="AA165" i="23"/>
  <c r="M165" i="23"/>
  <c r="Y165" i="23" s="1"/>
  <c r="L165" i="23"/>
  <c r="AA164" i="23"/>
  <c r="M164" i="23"/>
  <c r="Y164" i="23" s="1"/>
  <c r="L164" i="23"/>
  <c r="AA163" i="23"/>
  <c r="M163" i="23"/>
  <c r="Y163" i="23" s="1"/>
  <c r="L163" i="23"/>
  <c r="AA162" i="23"/>
  <c r="M162" i="23"/>
  <c r="Y162" i="23" s="1"/>
  <c r="L162" i="23"/>
  <c r="AA161" i="23"/>
  <c r="M161" i="23"/>
  <c r="Y161" i="23" s="1"/>
  <c r="L161" i="23"/>
  <c r="AA160" i="23"/>
  <c r="M160" i="23"/>
  <c r="Y160" i="23" s="1"/>
  <c r="L160" i="23"/>
  <c r="AA159" i="23"/>
  <c r="M159" i="23"/>
  <c r="Y159" i="23" s="1"/>
  <c r="L159" i="23"/>
  <c r="AA158" i="23"/>
  <c r="M158" i="23"/>
  <c r="Y158" i="23" s="1"/>
  <c r="L158" i="23"/>
  <c r="AA157" i="23"/>
  <c r="M157" i="23"/>
  <c r="Y157" i="23" s="1"/>
  <c r="L157" i="23"/>
  <c r="AA156" i="23"/>
  <c r="M156" i="23"/>
  <c r="Y156" i="23" s="1"/>
  <c r="L156" i="23"/>
  <c r="AA155" i="23"/>
  <c r="M155" i="23"/>
  <c r="Y155" i="23" s="1"/>
  <c r="L155" i="23"/>
  <c r="AA154" i="23"/>
  <c r="M154" i="23"/>
  <c r="Y154" i="23" s="1"/>
  <c r="L154" i="23"/>
  <c r="AA153" i="23"/>
  <c r="M153" i="23"/>
  <c r="Y153" i="23" s="1"/>
  <c r="L153" i="23"/>
  <c r="AA152" i="23"/>
  <c r="M152" i="23"/>
  <c r="Y152" i="23" s="1"/>
  <c r="L152" i="23"/>
  <c r="AA151" i="23"/>
  <c r="M151" i="23"/>
  <c r="Y151" i="23" s="1"/>
  <c r="L151" i="23"/>
  <c r="AA150" i="23"/>
  <c r="M150" i="23"/>
  <c r="Y150" i="23" s="1"/>
  <c r="L150" i="23"/>
  <c r="AA149" i="23"/>
  <c r="M149" i="23"/>
  <c r="Y149" i="23" s="1"/>
  <c r="L149" i="23"/>
  <c r="AA148" i="23"/>
  <c r="M148" i="23"/>
  <c r="Y148" i="23" s="1"/>
  <c r="L148" i="23"/>
  <c r="AA147" i="23"/>
  <c r="M147" i="23"/>
  <c r="Y147" i="23" s="1"/>
  <c r="L147" i="23"/>
  <c r="AA146" i="23"/>
  <c r="M146" i="23"/>
  <c r="Y146" i="23" s="1"/>
  <c r="L146" i="23"/>
  <c r="AA145" i="23"/>
  <c r="M145" i="23"/>
  <c r="Y145" i="23" s="1"/>
  <c r="L145" i="23"/>
  <c r="AA144" i="23"/>
  <c r="M144" i="23"/>
  <c r="Y144" i="23" s="1"/>
  <c r="L144" i="23"/>
  <c r="AA143" i="23"/>
  <c r="M143" i="23"/>
  <c r="Y143" i="23" s="1"/>
  <c r="L143" i="23"/>
  <c r="AA142" i="23"/>
  <c r="M142" i="23"/>
  <c r="Y142" i="23" s="1"/>
  <c r="L142" i="23"/>
  <c r="AA141" i="23"/>
  <c r="M141" i="23"/>
  <c r="Y141" i="23" s="1"/>
  <c r="L141" i="23"/>
  <c r="AA140" i="23"/>
  <c r="M140" i="23"/>
  <c r="Y140" i="23" s="1"/>
  <c r="L140" i="23"/>
  <c r="AA139" i="23"/>
  <c r="M139" i="23"/>
  <c r="Y139" i="23" s="1"/>
  <c r="L139" i="23"/>
  <c r="AA138" i="23"/>
  <c r="M138" i="23"/>
  <c r="Y138" i="23" s="1"/>
  <c r="L138" i="23"/>
  <c r="AA137" i="23"/>
  <c r="M137" i="23"/>
  <c r="Y137" i="23" s="1"/>
  <c r="L137" i="23"/>
  <c r="AA136" i="23"/>
  <c r="M136" i="23"/>
  <c r="Y136" i="23" s="1"/>
  <c r="L136" i="23"/>
  <c r="AA135" i="23"/>
  <c r="M135" i="23"/>
  <c r="Y135" i="23" s="1"/>
  <c r="L135" i="23"/>
  <c r="AA134" i="23"/>
  <c r="M134" i="23"/>
  <c r="Y134" i="23" s="1"/>
  <c r="L134" i="23"/>
  <c r="AA133" i="23"/>
  <c r="M133" i="23"/>
  <c r="Y133" i="23" s="1"/>
  <c r="L133" i="23"/>
  <c r="AA132" i="23"/>
  <c r="M132" i="23"/>
  <c r="Y132" i="23" s="1"/>
  <c r="L132" i="23"/>
  <c r="AA131" i="23"/>
  <c r="M131" i="23"/>
  <c r="Y131" i="23" s="1"/>
  <c r="L131" i="23"/>
  <c r="AA130" i="23"/>
  <c r="M130" i="23"/>
  <c r="Y130" i="23" s="1"/>
  <c r="L130" i="23"/>
  <c r="AA129" i="23"/>
  <c r="M129" i="23"/>
  <c r="Y129" i="23" s="1"/>
  <c r="L129" i="23"/>
  <c r="AA128" i="23"/>
  <c r="M128" i="23"/>
  <c r="Y128" i="23" s="1"/>
  <c r="L128" i="23"/>
  <c r="AA127" i="23"/>
  <c r="M127" i="23"/>
  <c r="Y127" i="23" s="1"/>
  <c r="L127" i="23"/>
  <c r="AA126" i="23"/>
  <c r="M126" i="23"/>
  <c r="Y126" i="23" s="1"/>
  <c r="L126" i="23"/>
  <c r="AA125" i="23"/>
  <c r="M125" i="23"/>
  <c r="Y125" i="23" s="1"/>
  <c r="L125" i="23"/>
  <c r="AA124" i="23"/>
  <c r="M124" i="23"/>
  <c r="Y124" i="23" s="1"/>
  <c r="L124" i="23"/>
  <c r="AA123" i="23"/>
  <c r="M123" i="23"/>
  <c r="Y123" i="23" s="1"/>
  <c r="L123" i="23"/>
  <c r="AA122" i="23"/>
  <c r="M122" i="23"/>
  <c r="Y122" i="23" s="1"/>
  <c r="L122" i="23"/>
  <c r="AA121" i="23"/>
  <c r="M121" i="23"/>
  <c r="Y121" i="23" s="1"/>
  <c r="L121" i="23"/>
  <c r="AA120" i="23"/>
  <c r="M120" i="23"/>
  <c r="Y120" i="23" s="1"/>
  <c r="L120" i="23"/>
  <c r="AA119" i="23"/>
  <c r="M119" i="23"/>
  <c r="Y119" i="23" s="1"/>
  <c r="L119" i="23"/>
  <c r="AA118" i="23"/>
  <c r="M118" i="23"/>
  <c r="Y118" i="23" s="1"/>
  <c r="L118" i="23"/>
  <c r="AA117" i="23"/>
  <c r="M117" i="23"/>
  <c r="Y117" i="23" s="1"/>
  <c r="L117" i="23"/>
  <c r="AA116" i="23"/>
  <c r="M116" i="23"/>
  <c r="Y116" i="23" s="1"/>
  <c r="L116" i="23"/>
  <c r="AA115" i="23"/>
  <c r="M115" i="23"/>
  <c r="Y115" i="23" s="1"/>
  <c r="L115" i="23"/>
  <c r="AA114" i="23"/>
  <c r="M114" i="23"/>
  <c r="Y114" i="23" s="1"/>
  <c r="L114" i="23"/>
  <c r="AA113" i="23"/>
  <c r="M113" i="23"/>
  <c r="Y113" i="23" s="1"/>
  <c r="L113" i="23"/>
  <c r="AA112" i="23"/>
  <c r="M112" i="23"/>
  <c r="Y112" i="23" s="1"/>
  <c r="L112" i="23"/>
  <c r="AA111" i="23"/>
  <c r="M111" i="23"/>
  <c r="Y111" i="23" s="1"/>
  <c r="L111" i="23"/>
  <c r="AA110" i="23"/>
  <c r="M110" i="23"/>
  <c r="Y110" i="23" s="1"/>
  <c r="L110" i="23"/>
  <c r="AA109" i="23"/>
  <c r="M109" i="23"/>
  <c r="Y109" i="23" s="1"/>
  <c r="L109" i="23"/>
  <c r="AA108" i="23"/>
  <c r="M108" i="23"/>
  <c r="Y108" i="23" s="1"/>
  <c r="L108" i="23"/>
  <c r="AA107" i="23"/>
  <c r="M107" i="23"/>
  <c r="Y107" i="23" s="1"/>
  <c r="L107" i="23"/>
  <c r="AA106" i="23"/>
  <c r="M106" i="23"/>
  <c r="Y106" i="23" s="1"/>
  <c r="L106" i="23"/>
  <c r="AA105" i="23"/>
  <c r="M105" i="23"/>
  <c r="Y105" i="23" s="1"/>
  <c r="L105" i="23"/>
  <c r="AA104" i="23"/>
  <c r="M104" i="23"/>
  <c r="Y104" i="23" s="1"/>
  <c r="L104" i="23"/>
  <c r="AA103" i="23"/>
  <c r="M103" i="23"/>
  <c r="Y103" i="23" s="1"/>
  <c r="L103" i="23"/>
  <c r="AA102" i="23"/>
  <c r="M102" i="23"/>
  <c r="Y102" i="23" s="1"/>
  <c r="L102" i="23"/>
  <c r="AA101" i="23"/>
  <c r="M101" i="23"/>
  <c r="Y101" i="23" s="1"/>
  <c r="L101" i="23"/>
  <c r="AA100" i="23"/>
  <c r="M100" i="23"/>
  <c r="Y100" i="23" s="1"/>
  <c r="L100" i="23"/>
  <c r="AA99" i="23"/>
  <c r="M99" i="23"/>
  <c r="Y99" i="23" s="1"/>
  <c r="L99" i="23"/>
  <c r="AA98" i="23"/>
  <c r="M98" i="23"/>
  <c r="Y98" i="23" s="1"/>
  <c r="L98" i="23"/>
  <c r="AA97" i="23"/>
  <c r="M97" i="23"/>
  <c r="Y97" i="23" s="1"/>
  <c r="L97" i="23"/>
  <c r="AA96" i="23"/>
  <c r="M96" i="23"/>
  <c r="Y96" i="23" s="1"/>
  <c r="L96" i="23"/>
  <c r="AA95" i="23"/>
  <c r="M95" i="23"/>
  <c r="Y95" i="23" s="1"/>
  <c r="L95" i="23"/>
  <c r="AA94" i="23"/>
  <c r="M94" i="23"/>
  <c r="Y94" i="23" s="1"/>
  <c r="L94" i="23"/>
  <c r="AA93" i="23"/>
  <c r="M93" i="23"/>
  <c r="Y93" i="23" s="1"/>
  <c r="L93" i="23"/>
  <c r="AA92" i="23"/>
  <c r="M92" i="23"/>
  <c r="Y92" i="23" s="1"/>
  <c r="L92" i="23"/>
  <c r="AA91" i="23"/>
  <c r="M91" i="23"/>
  <c r="Y91" i="23" s="1"/>
  <c r="L91" i="23"/>
  <c r="AA90" i="23"/>
  <c r="M90" i="23"/>
  <c r="Y90" i="23" s="1"/>
  <c r="L90" i="23"/>
  <c r="AA89" i="23"/>
  <c r="M89" i="23"/>
  <c r="Y89" i="23" s="1"/>
  <c r="L89" i="23"/>
  <c r="AA88" i="23"/>
  <c r="M88" i="23"/>
  <c r="Y88" i="23" s="1"/>
  <c r="L88" i="23"/>
  <c r="AA87" i="23"/>
  <c r="M87" i="23"/>
  <c r="Y87" i="23" s="1"/>
  <c r="L87" i="23"/>
  <c r="AA86" i="23"/>
  <c r="M86" i="23"/>
  <c r="Y86" i="23" s="1"/>
  <c r="L86" i="23"/>
  <c r="AA85" i="23"/>
  <c r="M85" i="23"/>
  <c r="Y85" i="23" s="1"/>
  <c r="L85" i="23"/>
  <c r="AA84" i="23"/>
  <c r="M84" i="23"/>
  <c r="Y84" i="23" s="1"/>
  <c r="L84" i="23"/>
  <c r="AA83" i="23"/>
  <c r="M83" i="23"/>
  <c r="Y83" i="23" s="1"/>
  <c r="L83" i="23"/>
  <c r="AA82" i="23"/>
  <c r="M82" i="23"/>
  <c r="Y82" i="23" s="1"/>
  <c r="L82" i="23"/>
  <c r="AA81" i="23"/>
  <c r="M81" i="23"/>
  <c r="Y81" i="23" s="1"/>
  <c r="L81" i="23"/>
  <c r="AA80" i="23"/>
  <c r="M80" i="23"/>
  <c r="Y80" i="23" s="1"/>
  <c r="L80" i="23"/>
  <c r="AA79" i="23"/>
  <c r="M79" i="23"/>
  <c r="Y79" i="23" s="1"/>
  <c r="L79" i="23"/>
  <c r="AA78" i="23"/>
  <c r="M78" i="23"/>
  <c r="Y78" i="23" s="1"/>
  <c r="L78" i="23"/>
  <c r="AA77" i="23"/>
  <c r="M77" i="23"/>
  <c r="Y77" i="23" s="1"/>
  <c r="L77" i="23"/>
  <c r="AA76" i="23"/>
  <c r="M76" i="23"/>
  <c r="Y76" i="23" s="1"/>
  <c r="L76" i="23"/>
  <c r="AA75" i="23"/>
  <c r="M75" i="23"/>
  <c r="Y75" i="23" s="1"/>
  <c r="L75" i="23"/>
  <c r="AA74" i="23"/>
  <c r="M74" i="23"/>
  <c r="Y74" i="23" s="1"/>
  <c r="L74" i="23"/>
  <c r="AA73" i="23"/>
  <c r="M73" i="23"/>
  <c r="Y73" i="23" s="1"/>
  <c r="L73" i="23"/>
  <c r="AA72" i="23"/>
  <c r="M72" i="23"/>
  <c r="Y72" i="23" s="1"/>
  <c r="L72" i="23"/>
  <c r="AA71" i="23"/>
  <c r="M71" i="23"/>
  <c r="Y71" i="23" s="1"/>
  <c r="L71" i="23"/>
  <c r="AA70" i="23"/>
  <c r="M70" i="23"/>
  <c r="Y70" i="23" s="1"/>
  <c r="L70" i="23"/>
  <c r="AA69" i="23"/>
  <c r="M69" i="23"/>
  <c r="Y69" i="23" s="1"/>
  <c r="L69" i="23"/>
  <c r="AA68" i="23"/>
  <c r="M68" i="23"/>
  <c r="Y68" i="23" s="1"/>
  <c r="L68" i="23"/>
  <c r="AA67" i="23"/>
  <c r="M67" i="23"/>
  <c r="Y67" i="23" s="1"/>
  <c r="L67" i="23"/>
  <c r="AA66" i="23"/>
  <c r="M66" i="23"/>
  <c r="Y66" i="23" s="1"/>
  <c r="L66" i="23"/>
  <c r="AA65" i="23"/>
  <c r="M65" i="23"/>
  <c r="Y65" i="23" s="1"/>
  <c r="L65" i="23"/>
  <c r="AA64" i="23"/>
  <c r="M64" i="23"/>
  <c r="Y64" i="23" s="1"/>
  <c r="L64" i="23"/>
  <c r="AA63" i="23"/>
  <c r="M63" i="23"/>
  <c r="Y63" i="23" s="1"/>
  <c r="L63" i="23"/>
  <c r="AA62" i="23"/>
  <c r="M62" i="23"/>
  <c r="Y62" i="23" s="1"/>
  <c r="L62" i="23"/>
  <c r="AA61" i="23"/>
  <c r="M61" i="23"/>
  <c r="Y61" i="23" s="1"/>
  <c r="L61" i="23"/>
  <c r="AA60" i="23"/>
  <c r="M60" i="23"/>
  <c r="Y60" i="23" s="1"/>
  <c r="L60" i="23"/>
  <c r="AA59" i="23"/>
  <c r="M59" i="23"/>
  <c r="Y59" i="23" s="1"/>
  <c r="L59" i="23"/>
  <c r="AA58" i="23"/>
  <c r="M58" i="23"/>
  <c r="Y58" i="23" s="1"/>
  <c r="L58" i="23"/>
  <c r="AA57" i="23"/>
  <c r="M57" i="23"/>
  <c r="Y57" i="23" s="1"/>
  <c r="L57" i="23"/>
  <c r="AA56" i="23"/>
  <c r="M56" i="23"/>
  <c r="Y56" i="23" s="1"/>
  <c r="L56" i="23"/>
  <c r="AA55" i="23"/>
  <c r="M55" i="23"/>
  <c r="Y55" i="23" s="1"/>
  <c r="L55" i="23"/>
  <c r="AA54" i="23"/>
  <c r="M54" i="23"/>
  <c r="Y54" i="23" s="1"/>
  <c r="L54" i="23"/>
  <c r="AA53" i="23"/>
  <c r="M53" i="23"/>
  <c r="Y53" i="23" s="1"/>
  <c r="L53" i="23"/>
  <c r="AA52" i="23"/>
  <c r="M52" i="23"/>
  <c r="Y52" i="23" s="1"/>
  <c r="L52" i="23"/>
  <c r="AA51" i="23"/>
  <c r="M51" i="23"/>
  <c r="Y51" i="23" s="1"/>
  <c r="L51" i="23"/>
  <c r="AA50" i="23"/>
  <c r="M50" i="23"/>
  <c r="Y50" i="23" s="1"/>
  <c r="L50" i="23"/>
  <c r="AA49" i="23"/>
  <c r="M49" i="23"/>
  <c r="Y49" i="23" s="1"/>
  <c r="L49" i="23"/>
  <c r="AA48" i="23"/>
  <c r="M48" i="23"/>
  <c r="Y48" i="23" s="1"/>
  <c r="L48" i="23"/>
  <c r="AA47" i="23"/>
  <c r="M47" i="23"/>
  <c r="Y47" i="23" s="1"/>
  <c r="L47" i="23"/>
  <c r="AA46" i="23"/>
  <c r="M46" i="23"/>
  <c r="Y46" i="23" s="1"/>
  <c r="L46" i="23"/>
  <c r="AA45" i="23"/>
  <c r="M45" i="23"/>
  <c r="Y45" i="23" s="1"/>
  <c r="L45" i="23"/>
  <c r="AA44" i="23"/>
  <c r="M44" i="23"/>
  <c r="Y44" i="23" s="1"/>
  <c r="L44" i="23"/>
  <c r="AA43" i="23"/>
  <c r="M43" i="23"/>
  <c r="Y43" i="23" s="1"/>
  <c r="L43" i="23"/>
  <c r="AA42" i="23"/>
  <c r="M42" i="23"/>
  <c r="Y42" i="23" s="1"/>
  <c r="L42" i="23"/>
  <c r="AA41" i="23"/>
  <c r="M41" i="23"/>
  <c r="Y41" i="23" s="1"/>
  <c r="L41" i="23"/>
  <c r="AA40" i="23"/>
  <c r="M40" i="23"/>
  <c r="Y40" i="23" s="1"/>
  <c r="L40" i="23"/>
  <c r="AA39" i="23"/>
  <c r="M39" i="23"/>
  <c r="Y39" i="23" s="1"/>
  <c r="L39" i="23"/>
  <c r="AA38" i="23"/>
  <c r="M38" i="23"/>
  <c r="Y38" i="23" s="1"/>
  <c r="L38" i="23"/>
  <c r="AA37" i="23"/>
  <c r="M37" i="23"/>
  <c r="Y37" i="23" s="1"/>
  <c r="L37" i="23"/>
  <c r="AA36" i="23"/>
  <c r="M36" i="23"/>
  <c r="Y36" i="23" s="1"/>
  <c r="L36" i="23"/>
  <c r="AA35" i="23"/>
  <c r="M35" i="23"/>
  <c r="Y35" i="23" s="1"/>
  <c r="L35" i="23"/>
  <c r="AA34" i="23"/>
  <c r="M34" i="23"/>
  <c r="Y34" i="23" s="1"/>
  <c r="L34" i="23"/>
  <c r="AA33" i="23"/>
  <c r="M33" i="23"/>
  <c r="Y33" i="23" s="1"/>
  <c r="L33" i="23"/>
  <c r="AA32" i="23"/>
  <c r="M32" i="23"/>
  <c r="Y32" i="23" s="1"/>
  <c r="L32" i="23"/>
  <c r="AA31" i="23"/>
  <c r="M31" i="23"/>
  <c r="Y31" i="23" s="1"/>
  <c r="L31" i="23"/>
  <c r="AA30" i="23"/>
  <c r="M30" i="23"/>
  <c r="Y30" i="23" s="1"/>
  <c r="L30" i="23"/>
  <c r="AA29" i="23"/>
  <c r="M29" i="23"/>
  <c r="Y29" i="23" s="1"/>
  <c r="L29" i="23"/>
  <c r="AA28" i="23"/>
  <c r="M28" i="23"/>
  <c r="Y28" i="23" s="1"/>
  <c r="L28" i="23"/>
  <c r="AA27" i="23"/>
  <c r="M27" i="23"/>
  <c r="Y27" i="23" s="1"/>
  <c r="L27" i="23"/>
  <c r="AA26" i="23"/>
  <c r="M26" i="23"/>
  <c r="Y26" i="23" s="1"/>
  <c r="L26" i="23"/>
  <c r="AA25" i="23"/>
  <c r="M25" i="23"/>
  <c r="Y25" i="23" s="1"/>
  <c r="L25" i="23"/>
  <c r="AA24" i="23"/>
  <c r="M24" i="23"/>
  <c r="Y24" i="23" s="1"/>
  <c r="L24" i="23"/>
  <c r="AA23" i="23"/>
  <c r="M23" i="23"/>
  <c r="Y23" i="23" s="1"/>
  <c r="L23" i="23"/>
  <c r="AA22" i="23"/>
  <c r="M22" i="23"/>
  <c r="Y22" i="23" s="1"/>
  <c r="L22" i="23"/>
  <c r="AA21" i="23"/>
  <c r="M21" i="23"/>
  <c r="Y21" i="23" s="1"/>
  <c r="L21" i="23"/>
  <c r="AA20" i="23"/>
  <c r="M20" i="23"/>
  <c r="Y20" i="23" s="1"/>
  <c r="L20" i="23"/>
  <c r="AA19" i="23"/>
  <c r="M19" i="23"/>
  <c r="Y19" i="23" s="1"/>
  <c r="AA18" i="23"/>
  <c r="M18" i="23"/>
  <c r="Y18" i="23" s="1"/>
  <c r="AA17" i="23"/>
  <c r="M17" i="23"/>
  <c r="Y17" i="23" s="1"/>
  <c r="AA16" i="23"/>
  <c r="M16" i="23"/>
  <c r="Y16" i="23" s="1"/>
  <c r="AA15" i="23"/>
  <c r="M15" i="23"/>
  <c r="Y15" i="23" s="1"/>
  <c r="AA14" i="23"/>
  <c r="AA13" i="23"/>
  <c r="M13" i="23"/>
  <c r="AA12" i="23"/>
  <c r="Q12" i="23"/>
  <c r="M12" i="23"/>
  <c r="AA11" i="23"/>
  <c r="AA10" i="23"/>
  <c r="AA9" i="23"/>
  <c r="M9" i="23"/>
  <c r="AA8" i="23"/>
  <c r="AA7" i="23"/>
  <c r="L7" i="23"/>
  <c r="K7" i="23"/>
  <c r="B7" i="23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2" i="23" s="1"/>
  <c r="B123" i="23" s="1"/>
  <c r="B124" i="23" s="1"/>
  <c r="B125" i="23" s="1"/>
  <c r="B126" i="23" s="1"/>
  <c r="B127" i="23" s="1"/>
  <c r="B128" i="23" s="1"/>
  <c r="B129" i="23" s="1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B143" i="23" s="1"/>
  <c r="B144" i="23" s="1"/>
  <c r="B145" i="23" s="1"/>
  <c r="B146" i="23" s="1"/>
  <c r="B147" i="23" s="1"/>
  <c r="B148" i="23" s="1"/>
  <c r="B149" i="23" s="1"/>
  <c r="B150" i="23" s="1"/>
  <c r="B151" i="23" s="1"/>
  <c r="B152" i="23" s="1"/>
  <c r="B153" i="23" s="1"/>
  <c r="B154" i="23" s="1"/>
  <c r="B155" i="23" s="1"/>
  <c r="B156" i="23" s="1"/>
  <c r="B157" i="23" s="1"/>
  <c r="B158" i="23" s="1"/>
  <c r="B159" i="23" s="1"/>
  <c r="B160" i="23" s="1"/>
  <c r="B161" i="23" s="1"/>
  <c r="B162" i="23" s="1"/>
  <c r="B163" i="23" s="1"/>
  <c r="B164" i="23" s="1"/>
  <c r="B165" i="23" s="1"/>
  <c r="B166" i="23" s="1"/>
  <c r="B167" i="23" s="1"/>
  <c r="B168" i="23" s="1"/>
  <c r="B169" i="23" s="1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B182" i="23" s="1"/>
  <c r="B183" i="23" s="1"/>
  <c r="B184" i="23" s="1"/>
  <c r="B185" i="23" s="1"/>
  <c r="B186" i="23" s="1"/>
  <c r="B187" i="23" s="1"/>
  <c r="B188" i="23" s="1"/>
  <c r="B189" i="23" s="1"/>
  <c r="B190" i="23" s="1"/>
  <c r="AA6" i="23"/>
  <c r="L6" i="23"/>
  <c r="K6" i="23"/>
  <c r="M6" i="23" s="1"/>
  <c r="J24" i="22"/>
  <c r="J23" i="22"/>
  <c r="K24" i="22"/>
  <c r="K23" i="22"/>
  <c r="J22" i="22"/>
  <c r="K22" i="22"/>
  <c r="J21" i="22"/>
  <c r="K21" i="22"/>
  <c r="J20" i="22"/>
  <c r="K20" i="22"/>
  <c r="J19" i="22"/>
  <c r="K19" i="22"/>
  <c r="J18" i="22"/>
  <c r="K18" i="22"/>
  <c r="J17" i="22"/>
  <c r="K17" i="22"/>
  <c r="J7" i="22"/>
  <c r="K7" i="22"/>
  <c r="J8" i="22"/>
  <c r="K8" i="22"/>
  <c r="J9" i="22"/>
  <c r="K9" i="22"/>
  <c r="J10" i="22"/>
  <c r="K10" i="22"/>
  <c r="J11" i="22"/>
  <c r="K11" i="22"/>
  <c r="J12" i="22"/>
  <c r="K12" i="22"/>
  <c r="J13" i="22"/>
  <c r="K13" i="22"/>
  <c r="J14" i="22"/>
  <c r="K14" i="22"/>
  <c r="J15" i="22"/>
  <c r="K15" i="22"/>
  <c r="J16" i="22"/>
  <c r="K16" i="22"/>
  <c r="AA190" i="22"/>
  <c r="M190" i="22"/>
  <c r="Y190" i="22" s="1"/>
  <c r="L190" i="22"/>
  <c r="AA189" i="22"/>
  <c r="M189" i="22"/>
  <c r="Z189" i="22" s="1"/>
  <c r="L189" i="22"/>
  <c r="AA188" i="22"/>
  <c r="M188" i="22"/>
  <c r="Z188" i="22" s="1"/>
  <c r="L188" i="22"/>
  <c r="AA187" i="22"/>
  <c r="M187" i="22"/>
  <c r="Z187" i="22" s="1"/>
  <c r="L187" i="22"/>
  <c r="AA186" i="22"/>
  <c r="M186" i="22"/>
  <c r="L186" i="22"/>
  <c r="AA185" i="22"/>
  <c r="M185" i="22"/>
  <c r="L185" i="22"/>
  <c r="AA184" i="22"/>
  <c r="M184" i="22"/>
  <c r="Z184" i="22" s="1"/>
  <c r="L184" i="22"/>
  <c r="AA183" i="22"/>
  <c r="M183" i="22"/>
  <c r="Z183" i="22" s="1"/>
  <c r="L183" i="22"/>
  <c r="AA182" i="22"/>
  <c r="M182" i="22"/>
  <c r="Z182" i="22" s="1"/>
  <c r="L182" i="22"/>
  <c r="AA181" i="22"/>
  <c r="M181" i="22"/>
  <c r="Z181" i="22" s="1"/>
  <c r="L181" i="22"/>
  <c r="AA180" i="22"/>
  <c r="M180" i="22"/>
  <c r="Z180" i="22" s="1"/>
  <c r="L180" i="22"/>
  <c r="AA179" i="22"/>
  <c r="M179" i="22"/>
  <c r="Z179" i="22" s="1"/>
  <c r="L179" i="22"/>
  <c r="AA178" i="22"/>
  <c r="M178" i="22"/>
  <c r="L178" i="22"/>
  <c r="AA177" i="22"/>
  <c r="M177" i="22"/>
  <c r="L177" i="22"/>
  <c r="AA176" i="22"/>
  <c r="M176" i="22"/>
  <c r="Y176" i="22" s="1"/>
  <c r="L176" i="22"/>
  <c r="AA175" i="22"/>
  <c r="M175" i="22"/>
  <c r="Z175" i="22" s="1"/>
  <c r="L175" i="22"/>
  <c r="AA174" i="22"/>
  <c r="M174" i="22"/>
  <c r="Y174" i="22" s="1"/>
  <c r="L174" i="22"/>
  <c r="AA173" i="22"/>
  <c r="M173" i="22"/>
  <c r="Z173" i="22" s="1"/>
  <c r="L173" i="22"/>
  <c r="AA172" i="22"/>
  <c r="M172" i="22"/>
  <c r="Z172" i="22" s="1"/>
  <c r="L172" i="22"/>
  <c r="AA171" i="22"/>
  <c r="M171" i="22"/>
  <c r="Z171" i="22" s="1"/>
  <c r="L171" i="22"/>
  <c r="AA170" i="22"/>
  <c r="M170" i="22"/>
  <c r="L170" i="22"/>
  <c r="AA169" i="22"/>
  <c r="M169" i="22"/>
  <c r="L169" i="22"/>
  <c r="AA168" i="22"/>
  <c r="M168" i="22"/>
  <c r="Z168" i="22" s="1"/>
  <c r="L168" i="22"/>
  <c r="AA167" i="22"/>
  <c r="M167" i="22"/>
  <c r="Z167" i="22" s="1"/>
  <c r="L167" i="22"/>
  <c r="AA166" i="22"/>
  <c r="M166" i="22"/>
  <c r="Z166" i="22" s="1"/>
  <c r="L166" i="22"/>
  <c r="AA165" i="22"/>
  <c r="M165" i="22"/>
  <c r="Z165" i="22" s="1"/>
  <c r="L165" i="22"/>
  <c r="AA164" i="22"/>
  <c r="M164" i="22"/>
  <c r="Z164" i="22" s="1"/>
  <c r="L164" i="22"/>
  <c r="AA163" i="22"/>
  <c r="M163" i="22"/>
  <c r="Z163" i="22" s="1"/>
  <c r="L163" i="22"/>
  <c r="AA162" i="22"/>
  <c r="M162" i="22"/>
  <c r="L162" i="22"/>
  <c r="AA161" i="22"/>
  <c r="M161" i="22"/>
  <c r="L161" i="22"/>
  <c r="AA160" i="22"/>
  <c r="M160" i="22"/>
  <c r="Y160" i="22" s="1"/>
  <c r="L160" i="22"/>
  <c r="AA159" i="22"/>
  <c r="M159" i="22"/>
  <c r="Z159" i="22" s="1"/>
  <c r="L159" i="22"/>
  <c r="AA158" i="22"/>
  <c r="M158" i="22"/>
  <c r="Y158" i="22" s="1"/>
  <c r="L158" i="22"/>
  <c r="AA157" i="22"/>
  <c r="M157" i="22"/>
  <c r="Z157" i="22" s="1"/>
  <c r="L157" i="22"/>
  <c r="AA156" i="22"/>
  <c r="M156" i="22"/>
  <c r="Z156" i="22" s="1"/>
  <c r="L156" i="22"/>
  <c r="AA155" i="22"/>
  <c r="M155" i="22"/>
  <c r="Z155" i="22" s="1"/>
  <c r="L155" i="22"/>
  <c r="AA154" i="22"/>
  <c r="M154" i="22"/>
  <c r="L154" i="22"/>
  <c r="AA153" i="22"/>
  <c r="M153" i="22"/>
  <c r="L153" i="22"/>
  <c r="AA152" i="22"/>
  <c r="M152" i="22"/>
  <c r="Z152" i="22" s="1"/>
  <c r="L152" i="22"/>
  <c r="AA151" i="22"/>
  <c r="M151" i="22"/>
  <c r="Z151" i="22" s="1"/>
  <c r="L151" i="22"/>
  <c r="AA150" i="22"/>
  <c r="M150" i="22"/>
  <c r="Z150" i="22" s="1"/>
  <c r="L150" i="22"/>
  <c r="AA149" i="22"/>
  <c r="M149" i="22"/>
  <c r="Z149" i="22" s="1"/>
  <c r="L149" i="22"/>
  <c r="AA148" i="22"/>
  <c r="M148" i="22"/>
  <c r="Z148" i="22" s="1"/>
  <c r="L148" i="22"/>
  <c r="AA147" i="22"/>
  <c r="M147" i="22"/>
  <c r="Z147" i="22" s="1"/>
  <c r="L147" i="22"/>
  <c r="AA146" i="22"/>
  <c r="M146" i="22"/>
  <c r="L146" i="22"/>
  <c r="AA145" i="22"/>
  <c r="M145" i="22"/>
  <c r="L145" i="22"/>
  <c r="AA144" i="22"/>
  <c r="M144" i="22"/>
  <c r="Y144" i="22" s="1"/>
  <c r="L144" i="22"/>
  <c r="AA143" i="22"/>
  <c r="M143" i="22"/>
  <c r="Z143" i="22" s="1"/>
  <c r="L143" i="22"/>
  <c r="AA142" i="22"/>
  <c r="M142" i="22"/>
  <c r="Y142" i="22" s="1"/>
  <c r="L142" i="22"/>
  <c r="AA141" i="22"/>
  <c r="M141" i="22"/>
  <c r="Z141" i="22" s="1"/>
  <c r="L141" i="22"/>
  <c r="AA140" i="22"/>
  <c r="M140" i="22"/>
  <c r="Z140" i="22" s="1"/>
  <c r="L140" i="22"/>
  <c r="AA139" i="22"/>
  <c r="M139" i="22"/>
  <c r="Z139" i="22" s="1"/>
  <c r="L139" i="22"/>
  <c r="AA138" i="22"/>
  <c r="M138" i="22"/>
  <c r="L138" i="22"/>
  <c r="AA137" i="22"/>
  <c r="M137" i="22"/>
  <c r="L137" i="22"/>
  <c r="AA136" i="22"/>
  <c r="M136" i="22"/>
  <c r="Z136" i="22" s="1"/>
  <c r="L136" i="22"/>
  <c r="AA135" i="22"/>
  <c r="M135" i="22"/>
  <c r="Z135" i="22" s="1"/>
  <c r="L135" i="22"/>
  <c r="AA134" i="22"/>
  <c r="M134" i="22"/>
  <c r="Z134" i="22" s="1"/>
  <c r="L134" i="22"/>
  <c r="AA133" i="22"/>
  <c r="M133" i="22"/>
  <c r="Z133" i="22" s="1"/>
  <c r="L133" i="22"/>
  <c r="AA132" i="22"/>
  <c r="M132" i="22"/>
  <c r="Z132" i="22" s="1"/>
  <c r="L132" i="22"/>
  <c r="AA131" i="22"/>
  <c r="M131" i="22"/>
  <c r="Z131" i="22" s="1"/>
  <c r="L131" i="22"/>
  <c r="AA130" i="22"/>
  <c r="M130" i="22"/>
  <c r="L130" i="22"/>
  <c r="AA129" i="22"/>
  <c r="M129" i="22"/>
  <c r="L129" i="22"/>
  <c r="AA128" i="22"/>
  <c r="M128" i="22"/>
  <c r="Y128" i="22" s="1"/>
  <c r="L128" i="22"/>
  <c r="AA127" i="22"/>
  <c r="M127" i="22"/>
  <c r="Z127" i="22" s="1"/>
  <c r="L127" i="22"/>
  <c r="AA126" i="22"/>
  <c r="M126" i="22"/>
  <c r="Y126" i="22" s="1"/>
  <c r="L126" i="22"/>
  <c r="AA125" i="22"/>
  <c r="M125" i="22"/>
  <c r="Z125" i="22" s="1"/>
  <c r="L125" i="22"/>
  <c r="AA124" i="22"/>
  <c r="M124" i="22"/>
  <c r="Z124" i="22" s="1"/>
  <c r="L124" i="22"/>
  <c r="AA123" i="22"/>
  <c r="M123" i="22"/>
  <c r="Z123" i="22" s="1"/>
  <c r="L123" i="22"/>
  <c r="AA122" i="22"/>
  <c r="M122" i="22"/>
  <c r="L122" i="22"/>
  <c r="AA121" i="22"/>
  <c r="M121" i="22"/>
  <c r="L121" i="22"/>
  <c r="AA120" i="22"/>
  <c r="M120" i="22"/>
  <c r="Z120" i="22" s="1"/>
  <c r="L120" i="22"/>
  <c r="AA119" i="22"/>
  <c r="M119" i="22"/>
  <c r="Z119" i="22" s="1"/>
  <c r="L119" i="22"/>
  <c r="AA118" i="22"/>
  <c r="M118" i="22"/>
  <c r="Z118" i="22" s="1"/>
  <c r="L118" i="22"/>
  <c r="AA117" i="22"/>
  <c r="M117" i="22"/>
  <c r="Z117" i="22" s="1"/>
  <c r="L117" i="22"/>
  <c r="AA116" i="22"/>
  <c r="M116" i="22"/>
  <c r="Z116" i="22" s="1"/>
  <c r="L116" i="22"/>
  <c r="AA115" i="22"/>
  <c r="M115" i="22"/>
  <c r="Z115" i="22" s="1"/>
  <c r="L115" i="22"/>
  <c r="AA114" i="22"/>
  <c r="M114" i="22"/>
  <c r="L114" i="22"/>
  <c r="AA113" i="22"/>
  <c r="M113" i="22"/>
  <c r="L113" i="22"/>
  <c r="AA112" i="22"/>
  <c r="M112" i="22"/>
  <c r="Y112" i="22" s="1"/>
  <c r="L112" i="22"/>
  <c r="AA111" i="22"/>
  <c r="M111" i="22"/>
  <c r="Z111" i="22" s="1"/>
  <c r="L111" i="22"/>
  <c r="AA110" i="22"/>
  <c r="M110" i="22"/>
  <c r="Y110" i="22" s="1"/>
  <c r="L110" i="22"/>
  <c r="AA109" i="22"/>
  <c r="M109" i="22"/>
  <c r="Z109" i="22" s="1"/>
  <c r="L109" i="22"/>
  <c r="AA108" i="22"/>
  <c r="M108" i="22"/>
  <c r="Z108" i="22" s="1"/>
  <c r="L108" i="22"/>
  <c r="AA107" i="22"/>
  <c r="M107" i="22"/>
  <c r="Z107" i="22" s="1"/>
  <c r="L107" i="22"/>
  <c r="AA106" i="22"/>
  <c r="M106" i="22"/>
  <c r="L106" i="22"/>
  <c r="AA105" i="22"/>
  <c r="M105" i="22"/>
  <c r="L105" i="22"/>
  <c r="AA104" i="22"/>
  <c r="M104" i="22"/>
  <c r="Z104" i="22" s="1"/>
  <c r="L104" i="22"/>
  <c r="AA103" i="22"/>
  <c r="M103" i="22"/>
  <c r="Z103" i="22" s="1"/>
  <c r="L103" i="22"/>
  <c r="AA102" i="22"/>
  <c r="M102" i="22"/>
  <c r="Z102" i="22" s="1"/>
  <c r="L102" i="22"/>
  <c r="AA101" i="22"/>
  <c r="M101" i="22"/>
  <c r="Z101" i="22" s="1"/>
  <c r="L101" i="22"/>
  <c r="AA100" i="22"/>
  <c r="M100" i="22"/>
  <c r="Z100" i="22" s="1"/>
  <c r="L100" i="22"/>
  <c r="AA99" i="22"/>
  <c r="M99" i="22"/>
  <c r="Z99" i="22" s="1"/>
  <c r="L99" i="22"/>
  <c r="AA98" i="22"/>
  <c r="M98" i="22"/>
  <c r="L98" i="22"/>
  <c r="AA97" i="22"/>
  <c r="M97" i="22"/>
  <c r="L97" i="22"/>
  <c r="AA96" i="22"/>
  <c r="M96" i="22"/>
  <c r="Y96" i="22" s="1"/>
  <c r="L96" i="22"/>
  <c r="AA95" i="22"/>
  <c r="M95" i="22"/>
  <c r="Z95" i="22" s="1"/>
  <c r="L95" i="22"/>
  <c r="AA94" i="22"/>
  <c r="M94" i="22"/>
  <c r="Y94" i="22" s="1"/>
  <c r="L94" i="22"/>
  <c r="AA93" i="22"/>
  <c r="M93" i="22"/>
  <c r="Z93" i="22" s="1"/>
  <c r="L93" i="22"/>
  <c r="AA92" i="22"/>
  <c r="M92" i="22"/>
  <c r="Z92" i="22" s="1"/>
  <c r="L92" i="22"/>
  <c r="AA91" i="22"/>
  <c r="M91" i="22"/>
  <c r="Z91" i="22" s="1"/>
  <c r="L91" i="22"/>
  <c r="AA90" i="22"/>
  <c r="M90" i="22"/>
  <c r="L90" i="22"/>
  <c r="AA89" i="22"/>
  <c r="M89" i="22"/>
  <c r="L89" i="22"/>
  <c r="AA88" i="22"/>
  <c r="M88" i="22"/>
  <c r="Z88" i="22" s="1"/>
  <c r="L88" i="22"/>
  <c r="AA87" i="22"/>
  <c r="M87" i="22"/>
  <c r="Z87" i="22" s="1"/>
  <c r="L87" i="22"/>
  <c r="AA86" i="22"/>
  <c r="M86" i="22"/>
  <c r="Z86" i="22" s="1"/>
  <c r="L86" i="22"/>
  <c r="AA85" i="22"/>
  <c r="M85" i="22"/>
  <c r="Z85" i="22" s="1"/>
  <c r="L85" i="22"/>
  <c r="AA84" i="22"/>
  <c r="M84" i="22"/>
  <c r="Z84" i="22" s="1"/>
  <c r="L84" i="22"/>
  <c r="AA83" i="22"/>
  <c r="M83" i="22"/>
  <c r="Z83" i="22" s="1"/>
  <c r="L83" i="22"/>
  <c r="AA82" i="22"/>
  <c r="M82" i="22"/>
  <c r="L82" i="22"/>
  <c r="AA81" i="22"/>
  <c r="M81" i="22"/>
  <c r="L81" i="22"/>
  <c r="AA80" i="22"/>
  <c r="M80" i="22"/>
  <c r="Y80" i="22" s="1"/>
  <c r="L80" i="22"/>
  <c r="AA79" i="22"/>
  <c r="M79" i="22"/>
  <c r="Z79" i="22" s="1"/>
  <c r="L79" i="22"/>
  <c r="AA78" i="22"/>
  <c r="M78" i="22"/>
  <c r="Y78" i="22" s="1"/>
  <c r="L78" i="22"/>
  <c r="AA77" i="22"/>
  <c r="M77" i="22"/>
  <c r="Z77" i="22" s="1"/>
  <c r="L77" i="22"/>
  <c r="AA76" i="22"/>
  <c r="M76" i="22"/>
  <c r="Z76" i="22" s="1"/>
  <c r="L76" i="22"/>
  <c r="AA75" i="22"/>
  <c r="M75" i="22"/>
  <c r="Z75" i="22" s="1"/>
  <c r="L75" i="22"/>
  <c r="AA74" i="22"/>
  <c r="M74" i="22"/>
  <c r="L74" i="22"/>
  <c r="AA73" i="22"/>
  <c r="M73" i="22"/>
  <c r="L73" i="22"/>
  <c r="AA72" i="22"/>
  <c r="M72" i="22"/>
  <c r="Z72" i="22" s="1"/>
  <c r="L72" i="22"/>
  <c r="AA71" i="22"/>
  <c r="M71" i="22"/>
  <c r="Z71" i="22" s="1"/>
  <c r="L71" i="22"/>
  <c r="AA70" i="22"/>
  <c r="M70" i="22"/>
  <c r="Z70" i="22" s="1"/>
  <c r="L70" i="22"/>
  <c r="AA69" i="22"/>
  <c r="M69" i="22"/>
  <c r="Z69" i="22" s="1"/>
  <c r="L69" i="22"/>
  <c r="AA68" i="22"/>
  <c r="M68" i="22"/>
  <c r="Z68" i="22" s="1"/>
  <c r="L68" i="22"/>
  <c r="AA67" i="22"/>
  <c r="M67" i="22"/>
  <c r="Z67" i="22" s="1"/>
  <c r="L67" i="22"/>
  <c r="AA66" i="22"/>
  <c r="M66" i="22"/>
  <c r="L66" i="22"/>
  <c r="AA65" i="22"/>
  <c r="M65" i="22"/>
  <c r="L65" i="22"/>
  <c r="AA64" i="22"/>
  <c r="M64" i="22"/>
  <c r="Y64" i="22" s="1"/>
  <c r="L64" i="22"/>
  <c r="AA63" i="22"/>
  <c r="M63" i="22"/>
  <c r="Z63" i="22" s="1"/>
  <c r="L63" i="22"/>
  <c r="AA62" i="22"/>
  <c r="M62" i="22"/>
  <c r="Y62" i="22" s="1"/>
  <c r="L62" i="22"/>
  <c r="AA61" i="22"/>
  <c r="M61" i="22"/>
  <c r="Z61" i="22" s="1"/>
  <c r="L61" i="22"/>
  <c r="AA60" i="22"/>
  <c r="M60" i="22"/>
  <c r="Z60" i="22" s="1"/>
  <c r="L60" i="22"/>
  <c r="AA59" i="22"/>
  <c r="M59" i="22"/>
  <c r="Z59" i="22" s="1"/>
  <c r="L59" i="22"/>
  <c r="AA58" i="22"/>
  <c r="M58" i="22"/>
  <c r="L58" i="22"/>
  <c r="AA57" i="22"/>
  <c r="M57" i="22"/>
  <c r="L57" i="22"/>
  <c r="AA56" i="22"/>
  <c r="M56" i="22"/>
  <c r="Z56" i="22" s="1"/>
  <c r="L56" i="22"/>
  <c r="AA55" i="22"/>
  <c r="M55" i="22"/>
  <c r="Z55" i="22" s="1"/>
  <c r="L55" i="22"/>
  <c r="AA54" i="22"/>
  <c r="M54" i="22"/>
  <c r="Z54" i="22" s="1"/>
  <c r="L54" i="22"/>
  <c r="AA53" i="22"/>
  <c r="M53" i="22"/>
  <c r="Z53" i="22" s="1"/>
  <c r="L53" i="22"/>
  <c r="AA52" i="22"/>
  <c r="M52" i="22"/>
  <c r="Z52" i="22" s="1"/>
  <c r="L52" i="22"/>
  <c r="AA51" i="22"/>
  <c r="M51" i="22"/>
  <c r="Z51" i="22" s="1"/>
  <c r="L51" i="22"/>
  <c r="AA50" i="22"/>
  <c r="M50" i="22"/>
  <c r="L50" i="22"/>
  <c r="AA49" i="22"/>
  <c r="M49" i="22"/>
  <c r="L49" i="22"/>
  <c r="AA48" i="22"/>
  <c r="M48" i="22"/>
  <c r="Y48" i="22" s="1"/>
  <c r="L48" i="22"/>
  <c r="AA47" i="22"/>
  <c r="M47" i="22"/>
  <c r="Z47" i="22" s="1"/>
  <c r="L47" i="22"/>
  <c r="AA46" i="22"/>
  <c r="M46" i="22"/>
  <c r="Y46" i="22" s="1"/>
  <c r="L46" i="22"/>
  <c r="AA45" i="22"/>
  <c r="M45" i="22"/>
  <c r="Z45" i="22" s="1"/>
  <c r="L45" i="22"/>
  <c r="AA44" i="22"/>
  <c r="M44" i="22"/>
  <c r="Z44" i="22" s="1"/>
  <c r="L44" i="22"/>
  <c r="AA43" i="22"/>
  <c r="M43" i="22"/>
  <c r="Z43" i="22" s="1"/>
  <c r="L43" i="22"/>
  <c r="AA42" i="22"/>
  <c r="M42" i="22"/>
  <c r="Z42" i="22" s="1"/>
  <c r="L42" i="22"/>
  <c r="AA41" i="22"/>
  <c r="M41" i="22"/>
  <c r="Z41" i="22" s="1"/>
  <c r="L41" i="22"/>
  <c r="AA40" i="22"/>
  <c r="M40" i="22"/>
  <c r="Y40" i="22" s="1"/>
  <c r="L40" i="22"/>
  <c r="AA39" i="22"/>
  <c r="M39" i="22"/>
  <c r="Z39" i="22" s="1"/>
  <c r="L39" i="22"/>
  <c r="AA38" i="22"/>
  <c r="M38" i="22"/>
  <c r="Y38" i="22" s="1"/>
  <c r="L38" i="22"/>
  <c r="AA37" i="22"/>
  <c r="M37" i="22"/>
  <c r="Z37" i="22" s="1"/>
  <c r="L37" i="22"/>
  <c r="AA36" i="22"/>
  <c r="M36" i="22"/>
  <c r="Z36" i="22" s="1"/>
  <c r="L36" i="22"/>
  <c r="AA35" i="22"/>
  <c r="M35" i="22"/>
  <c r="Z35" i="22" s="1"/>
  <c r="L35" i="22"/>
  <c r="AA34" i="22"/>
  <c r="M34" i="22"/>
  <c r="Z34" i="22" s="1"/>
  <c r="L34" i="22"/>
  <c r="AA33" i="22"/>
  <c r="M33" i="22"/>
  <c r="Z33" i="22" s="1"/>
  <c r="L33" i="22"/>
  <c r="AA32" i="22"/>
  <c r="L32" i="22"/>
  <c r="M32" i="22"/>
  <c r="AA31" i="22"/>
  <c r="L31" i="22"/>
  <c r="M31" i="22"/>
  <c r="AA30" i="22"/>
  <c r="L30" i="22"/>
  <c r="M30" i="22"/>
  <c r="AA29" i="22"/>
  <c r="L29" i="22"/>
  <c r="M29" i="22"/>
  <c r="AA28" i="22"/>
  <c r="L28" i="22"/>
  <c r="M28" i="22"/>
  <c r="AA27" i="22"/>
  <c r="L27" i="22"/>
  <c r="M27" i="22"/>
  <c r="AA26" i="22"/>
  <c r="L26" i="22"/>
  <c r="M26" i="22"/>
  <c r="AA25" i="22"/>
  <c r="L25" i="22"/>
  <c r="M25" i="22"/>
  <c r="AA24" i="22"/>
  <c r="L24" i="22"/>
  <c r="AA23" i="22"/>
  <c r="L23" i="22"/>
  <c r="AA22" i="22"/>
  <c r="L22" i="22"/>
  <c r="AA21" i="22"/>
  <c r="L21" i="22"/>
  <c r="AA20" i="22"/>
  <c r="L20" i="22"/>
  <c r="AA19" i="22"/>
  <c r="L19" i="22"/>
  <c r="AA18" i="22"/>
  <c r="L18" i="22"/>
  <c r="AA17" i="22"/>
  <c r="L17" i="22"/>
  <c r="AA16" i="22"/>
  <c r="L16" i="22"/>
  <c r="AA15" i="22"/>
  <c r="L15" i="22"/>
  <c r="AA14" i="22"/>
  <c r="L14" i="22"/>
  <c r="AA13" i="22"/>
  <c r="L13" i="22"/>
  <c r="AA12" i="22"/>
  <c r="Q12" i="22"/>
  <c r="L12" i="22"/>
  <c r="AA11" i="22"/>
  <c r="L11" i="22"/>
  <c r="AA10" i="22"/>
  <c r="L10" i="22"/>
  <c r="AA9" i="22"/>
  <c r="L9" i="22"/>
  <c r="AA8" i="22"/>
  <c r="L8" i="22"/>
  <c r="AA7" i="22"/>
  <c r="L7" i="22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B166" i="22" s="1"/>
  <c r="B167" i="22" s="1"/>
  <c r="B168" i="22" s="1"/>
  <c r="B169" i="22" s="1"/>
  <c r="B170" i="22" s="1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AA6" i="22"/>
  <c r="L6" i="22"/>
  <c r="K6" i="22"/>
  <c r="J6" i="22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K25" i="21"/>
  <c r="J25" i="21"/>
  <c r="J7" i="21"/>
  <c r="K7" i="21"/>
  <c r="J8" i="21"/>
  <c r="K8" i="21"/>
  <c r="J9" i="21"/>
  <c r="K9" i="21"/>
  <c r="J10" i="21"/>
  <c r="K10" i="21"/>
  <c r="J11" i="21"/>
  <c r="K11" i="2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J22" i="21"/>
  <c r="K22" i="21"/>
  <c r="J23" i="21"/>
  <c r="K23" i="21"/>
  <c r="J41" i="20"/>
  <c r="M41" i="20" s="1"/>
  <c r="L7" i="21"/>
  <c r="L8" i="21"/>
  <c r="L9" i="21"/>
  <c r="L10" i="21"/>
  <c r="L11" i="21"/>
  <c r="L12" i="21"/>
  <c r="L13" i="21"/>
  <c r="L14" i="21"/>
  <c r="L15" i="21"/>
  <c r="L16" i="21"/>
  <c r="L17" i="21"/>
  <c r="L18" i="21"/>
  <c r="AA190" i="21"/>
  <c r="M190" i="21"/>
  <c r="Y190" i="21" s="1"/>
  <c r="L190" i="21"/>
  <c r="AA189" i="21"/>
  <c r="M189" i="21"/>
  <c r="Z189" i="21" s="1"/>
  <c r="L189" i="21"/>
  <c r="AA188" i="21"/>
  <c r="M188" i="21"/>
  <c r="Z188" i="21" s="1"/>
  <c r="L188" i="21"/>
  <c r="AA187" i="21"/>
  <c r="M187" i="21"/>
  <c r="L187" i="21"/>
  <c r="AA186" i="21"/>
  <c r="M186" i="21"/>
  <c r="L186" i="21"/>
  <c r="AA185" i="21"/>
  <c r="M185" i="21"/>
  <c r="Z185" i="21" s="1"/>
  <c r="L185" i="21"/>
  <c r="AA184" i="21"/>
  <c r="M184" i="21"/>
  <c r="Z184" i="21" s="1"/>
  <c r="L184" i="21"/>
  <c r="AA183" i="21"/>
  <c r="M183" i="21"/>
  <c r="Z183" i="21" s="1"/>
  <c r="L183" i="21"/>
  <c r="AA182" i="21"/>
  <c r="M182" i="21"/>
  <c r="Z182" i="21" s="1"/>
  <c r="L182" i="21"/>
  <c r="AA181" i="21"/>
  <c r="M181" i="21"/>
  <c r="Z181" i="21" s="1"/>
  <c r="L181" i="21"/>
  <c r="AA180" i="21"/>
  <c r="M180" i="21"/>
  <c r="Z180" i="21" s="1"/>
  <c r="L180" i="21"/>
  <c r="AA179" i="21"/>
  <c r="M179" i="21"/>
  <c r="L179" i="21"/>
  <c r="AA178" i="21"/>
  <c r="M178" i="21"/>
  <c r="L178" i="21"/>
  <c r="AA177" i="21"/>
  <c r="M177" i="21"/>
  <c r="Y177" i="21" s="1"/>
  <c r="L177" i="21"/>
  <c r="AA176" i="21"/>
  <c r="M176" i="21"/>
  <c r="Z176" i="21" s="1"/>
  <c r="L176" i="21"/>
  <c r="AA175" i="21"/>
  <c r="M175" i="21"/>
  <c r="Z175" i="21" s="1"/>
  <c r="L175" i="21"/>
  <c r="AA174" i="21"/>
  <c r="M174" i="21"/>
  <c r="Z174" i="21" s="1"/>
  <c r="L174" i="21"/>
  <c r="AA173" i="21"/>
  <c r="M173" i="21"/>
  <c r="Z173" i="21" s="1"/>
  <c r="L173" i="21"/>
  <c r="AA172" i="21"/>
  <c r="M172" i="21"/>
  <c r="Z172" i="21" s="1"/>
  <c r="L172" i="21"/>
  <c r="AA171" i="21"/>
  <c r="M171" i="21"/>
  <c r="L171" i="21"/>
  <c r="AA170" i="21"/>
  <c r="M170" i="21"/>
  <c r="L170" i="21"/>
  <c r="AA169" i="21"/>
  <c r="M169" i="21"/>
  <c r="Z169" i="21" s="1"/>
  <c r="L169" i="21"/>
  <c r="AA168" i="21"/>
  <c r="M168" i="21"/>
  <c r="Z168" i="21" s="1"/>
  <c r="L168" i="21"/>
  <c r="AA167" i="21"/>
  <c r="M167" i="21"/>
  <c r="Z167" i="21" s="1"/>
  <c r="L167" i="21"/>
  <c r="AA166" i="21"/>
  <c r="M166" i="21"/>
  <c r="Z166" i="21" s="1"/>
  <c r="L166" i="21"/>
  <c r="AA165" i="21"/>
  <c r="M165" i="21"/>
  <c r="Z165" i="21" s="1"/>
  <c r="L165" i="21"/>
  <c r="AA164" i="21"/>
  <c r="M164" i="21"/>
  <c r="Z164" i="21" s="1"/>
  <c r="L164" i="21"/>
  <c r="AA163" i="21"/>
  <c r="M163" i="21"/>
  <c r="L163" i="21"/>
  <c r="AA162" i="21"/>
  <c r="M162" i="21"/>
  <c r="L162" i="21"/>
  <c r="AA161" i="21"/>
  <c r="M161" i="21"/>
  <c r="Y161" i="21" s="1"/>
  <c r="L161" i="21"/>
  <c r="AA160" i="21"/>
  <c r="M160" i="21"/>
  <c r="Z160" i="21" s="1"/>
  <c r="L160" i="21"/>
  <c r="AA159" i="21"/>
  <c r="M159" i="21"/>
  <c r="Z159" i="21" s="1"/>
  <c r="L159" i="21"/>
  <c r="AA158" i="21"/>
  <c r="M158" i="21"/>
  <c r="Z158" i="21" s="1"/>
  <c r="L158" i="21"/>
  <c r="AA157" i="21"/>
  <c r="M157" i="21"/>
  <c r="Z157" i="21" s="1"/>
  <c r="L157" i="21"/>
  <c r="AA156" i="21"/>
  <c r="M156" i="21"/>
  <c r="Z156" i="21" s="1"/>
  <c r="L156" i="21"/>
  <c r="AA155" i="21"/>
  <c r="M155" i="21"/>
  <c r="L155" i="21"/>
  <c r="AA154" i="21"/>
  <c r="M154" i="21"/>
  <c r="L154" i="21"/>
  <c r="AA153" i="21"/>
  <c r="M153" i="21"/>
  <c r="Z153" i="21" s="1"/>
  <c r="L153" i="21"/>
  <c r="AA152" i="21"/>
  <c r="M152" i="21"/>
  <c r="Z152" i="21" s="1"/>
  <c r="L152" i="21"/>
  <c r="AA151" i="21"/>
  <c r="M151" i="21"/>
  <c r="Z151" i="21" s="1"/>
  <c r="L151" i="21"/>
  <c r="AA150" i="21"/>
  <c r="M150" i="21"/>
  <c r="Z150" i="21" s="1"/>
  <c r="L150" i="21"/>
  <c r="AA149" i="21"/>
  <c r="M149" i="21"/>
  <c r="Z149" i="21" s="1"/>
  <c r="L149" i="21"/>
  <c r="AA148" i="21"/>
  <c r="M148" i="21"/>
  <c r="Z148" i="21" s="1"/>
  <c r="L148" i="21"/>
  <c r="AA147" i="21"/>
  <c r="M147" i="21"/>
  <c r="L147" i="21"/>
  <c r="AA146" i="21"/>
  <c r="M146" i="21"/>
  <c r="L146" i="21"/>
  <c r="AA145" i="21"/>
  <c r="M145" i="21"/>
  <c r="Y145" i="21" s="1"/>
  <c r="L145" i="21"/>
  <c r="AA144" i="21"/>
  <c r="M144" i="21"/>
  <c r="Z144" i="21" s="1"/>
  <c r="L144" i="21"/>
  <c r="AA143" i="21"/>
  <c r="M143" i="21"/>
  <c r="Z143" i="21" s="1"/>
  <c r="L143" i="21"/>
  <c r="AA142" i="21"/>
  <c r="M142" i="21"/>
  <c r="Z142" i="21" s="1"/>
  <c r="L142" i="21"/>
  <c r="AA141" i="21"/>
  <c r="M141" i="21"/>
  <c r="Z141" i="21" s="1"/>
  <c r="L141" i="21"/>
  <c r="AA140" i="21"/>
  <c r="M140" i="21"/>
  <c r="Z140" i="21" s="1"/>
  <c r="L140" i="21"/>
  <c r="AA139" i="21"/>
  <c r="M139" i="21"/>
  <c r="L139" i="21"/>
  <c r="AA138" i="21"/>
  <c r="M138" i="21"/>
  <c r="L138" i="21"/>
  <c r="AA137" i="21"/>
  <c r="M137" i="21"/>
  <c r="Z137" i="21" s="1"/>
  <c r="L137" i="21"/>
  <c r="AA136" i="21"/>
  <c r="M136" i="21"/>
  <c r="Z136" i="21" s="1"/>
  <c r="L136" i="21"/>
  <c r="AA135" i="21"/>
  <c r="M135" i="21"/>
  <c r="Z135" i="21" s="1"/>
  <c r="L135" i="21"/>
  <c r="AA134" i="21"/>
  <c r="M134" i="21"/>
  <c r="Z134" i="21" s="1"/>
  <c r="L134" i="21"/>
  <c r="AA133" i="21"/>
  <c r="M133" i="21"/>
  <c r="Z133" i="21" s="1"/>
  <c r="L133" i="21"/>
  <c r="AA132" i="21"/>
  <c r="M132" i="21"/>
  <c r="Z132" i="21" s="1"/>
  <c r="L132" i="21"/>
  <c r="AA131" i="21"/>
  <c r="M131" i="21"/>
  <c r="L131" i="21"/>
  <c r="AA130" i="21"/>
  <c r="M130" i="21"/>
  <c r="L130" i="21"/>
  <c r="AA129" i="21"/>
  <c r="M129" i="21"/>
  <c r="Y129" i="21" s="1"/>
  <c r="L129" i="21"/>
  <c r="AA128" i="21"/>
  <c r="M128" i="21"/>
  <c r="Z128" i="21" s="1"/>
  <c r="L128" i="21"/>
  <c r="AA127" i="21"/>
  <c r="M127" i="21"/>
  <c r="Z127" i="21" s="1"/>
  <c r="L127" i="21"/>
  <c r="AA126" i="21"/>
  <c r="M126" i="21"/>
  <c r="Z126" i="21" s="1"/>
  <c r="L126" i="21"/>
  <c r="AA125" i="21"/>
  <c r="M125" i="21"/>
  <c r="Z125" i="21" s="1"/>
  <c r="L125" i="21"/>
  <c r="AA124" i="21"/>
  <c r="M124" i="21"/>
  <c r="Z124" i="21" s="1"/>
  <c r="L124" i="21"/>
  <c r="AA123" i="21"/>
  <c r="M123" i="21"/>
  <c r="L123" i="21"/>
  <c r="AA122" i="21"/>
  <c r="M122" i="21"/>
  <c r="L122" i="21"/>
  <c r="AA121" i="21"/>
  <c r="M121" i="21"/>
  <c r="Z121" i="21" s="1"/>
  <c r="L121" i="21"/>
  <c r="AA120" i="21"/>
  <c r="M120" i="21"/>
  <c r="Z120" i="21" s="1"/>
  <c r="L120" i="21"/>
  <c r="AA119" i="21"/>
  <c r="M119" i="21"/>
  <c r="Z119" i="21" s="1"/>
  <c r="L119" i="21"/>
  <c r="AA118" i="21"/>
  <c r="M118" i="21"/>
  <c r="Z118" i="21" s="1"/>
  <c r="L118" i="21"/>
  <c r="AA117" i="21"/>
  <c r="M117" i="21"/>
  <c r="Z117" i="21" s="1"/>
  <c r="L117" i="21"/>
  <c r="AA116" i="21"/>
  <c r="M116" i="21"/>
  <c r="Z116" i="21" s="1"/>
  <c r="L116" i="21"/>
  <c r="AA115" i="21"/>
  <c r="M115" i="21"/>
  <c r="L115" i="21"/>
  <c r="AA114" i="21"/>
  <c r="M114" i="21"/>
  <c r="L114" i="21"/>
  <c r="AA113" i="21"/>
  <c r="M113" i="21"/>
  <c r="Y113" i="21" s="1"/>
  <c r="L113" i="21"/>
  <c r="AA112" i="21"/>
  <c r="M112" i="21"/>
  <c r="Z112" i="21" s="1"/>
  <c r="L112" i="21"/>
  <c r="AA111" i="21"/>
  <c r="M111" i="21"/>
  <c r="Z111" i="21" s="1"/>
  <c r="L111" i="21"/>
  <c r="AA110" i="21"/>
  <c r="M110" i="21"/>
  <c r="Z110" i="21" s="1"/>
  <c r="L110" i="21"/>
  <c r="AA109" i="21"/>
  <c r="M109" i="21"/>
  <c r="Z109" i="21" s="1"/>
  <c r="L109" i="21"/>
  <c r="AA108" i="21"/>
  <c r="M108" i="21"/>
  <c r="Z108" i="21" s="1"/>
  <c r="L108" i="21"/>
  <c r="AA107" i="21"/>
  <c r="M107" i="21"/>
  <c r="L107" i="21"/>
  <c r="AA106" i="21"/>
  <c r="M106" i="21"/>
  <c r="L106" i="21"/>
  <c r="AA105" i="21"/>
  <c r="M105" i="21"/>
  <c r="Z105" i="21" s="1"/>
  <c r="L105" i="21"/>
  <c r="AA104" i="21"/>
  <c r="M104" i="21"/>
  <c r="Z104" i="21" s="1"/>
  <c r="L104" i="21"/>
  <c r="AA103" i="21"/>
  <c r="M103" i="21"/>
  <c r="Z103" i="21" s="1"/>
  <c r="L103" i="21"/>
  <c r="AA102" i="21"/>
  <c r="M102" i="21"/>
  <c r="Z102" i="21" s="1"/>
  <c r="L102" i="21"/>
  <c r="AA101" i="21"/>
  <c r="M101" i="21"/>
  <c r="Z101" i="21" s="1"/>
  <c r="L101" i="21"/>
  <c r="AA100" i="21"/>
  <c r="M100" i="21"/>
  <c r="Z100" i="21" s="1"/>
  <c r="L100" i="21"/>
  <c r="AA99" i="21"/>
  <c r="M99" i="21"/>
  <c r="L99" i="21"/>
  <c r="AA98" i="21"/>
  <c r="M98" i="21"/>
  <c r="L98" i="21"/>
  <c r="AA97" i="21"/>
  <c r="M97" i="21"/>
  <c r="Y97" i="21" s="1"/>
  <c r="L97" i="21"/>
  <c r="AA96" i="21"/>
  <c r="M96" i="21"/>
  <c r="Z96" i="21" s="1"/>
  <c r="L96" i="21"/>
  <c r="AA95" i="21"/>
  <c r="M95" i="21"/>
  <c r="Z95" i="21" s="1"/>
  <c r="L95" i="21"/>
  <c r="AA94" i="21"/>
  <c r="M94" i="21"/>
  <c r="Z94" i="21" s="1"/>
  <c r="L94" i="21"/>
  <c r="AA93" i="21"/>
  <c r="M93" i="21"/>
  <c r="Z93" i="21" s="1"/>
  <c r="L93" i="21"/>
  <c r="AA92" i="21"/>
  <c r="M92" i="21"/>
  <c r="Z92" i="21" s="1"/>
  <c r="L92" i="21"/>
  <c r="AA91" i="21"/>
  <c r="M91" i="21"/>
  <c r="L91" i="21"/>
  <c r="AA90" i="21"/>
  <c r="M90" i="21"/>
  <c r="L90" i="21"/>
  <c r="AA89" i="21"/>
  <c r="M89" i="21"/>
  <c r="Z89" i="21" s="1"/>
  <c r="L89" i="21"/>
  <c r="AA88" i="21"/>
  <c r="M88" i="21"/>
  <c r="Z88" i="21" s="1"/>
  <c r="L88" i="21"/>
  <c r="AA87" i="21"/>
  <c r="Y87" i="21"/>
  <c r="M87" i="21"/>
  <c r="Z87" i="21" s="1"/>
  <c r="L87" i="21"/>
  <c r="AA86" i="21"/>
  <c r="Y86" i="21"/>
  <c r="M86" i="21"/>
  <c r="Z86" i="21" s="1"/>
  <c r="L86" i="21"/>
  <c r="AA85" i="21"/>
  <c r="M85" i="21"/>
  <c r="L85" i="21"/>
  <c r="AA84" i="21"/>
  <c r="M84" i="21"/>
  <c r="L84" i="21"/>
  <c r="AA83" i="21"/>
  <c r="M83" i="21"/>
  <c r="Z83" i="21" s="1"/>
  <c r="L83" i="21"/>
  <c r="AA82" i="21"/>
  <c r="M82" i="21"/>
  <c r="Z82" i="21" s="1"/>
  <c r="L82" i="21"/>
  <c r="AA81" i="21"/>
  <c r="M81" i="21"/>
  <c r="Z81" i="21" s="1"/>
  <c r="L81" i="21"/>
  <c r="AA80" i="21"/>
  <c r="M80" i="21"/>
  <c r="Z80" i="21" s="1"/>
  <c r="L80" i="21"/>
  <c r="AA79" i="21"/>
  <c r="M79" i="21"/>
  <c r="Z79" i="21" s="1"/>
  <c r="L79" i="21"/>
  <c r="AA78" i="21"/>
  <c r="M78" i="21"/>
  <c r="Z78" i="21" s="1"/>
  <c r="L78" i="21"/>
  <c r="AA77" i="21"/>
  <c r="M77" i="21"/>
  <c r="L77" i="21"/>
  <c r="AA76" i="21"/>
  <c r="M76" i="21"/>
  <c r="L76" i="21"/>
  <c r="AA75" i="21"/>
  <c r="M75" i="21"/>
  <c r="Z75" i="21" s="1"/>
  <c r="L75" i="21"/>
  <c r="AA74" i="21"/>
  <c r="M74" i="21"/>
  <c r="Z74" i="21" s="1"/>
  <c r="L74" i="21"/>
  <c r="AA73" i="21"/>
  <c r="M73" i="21"/>
  <c r="Z73" i="21" s="1"/>
  <c r="L73" i="21"/>
  <c r="AA72" i="21"/>
  <c r="M72" i="21"/>
  <c r="Z72" i="21" s="1"/>
  <c r="L72" i="21"/>
  <c r="AA71" i="21"/>
  <c r="M71" i="21"/>
  <c r="Z71" i="21" s="1"/>
  <c r="L71" i="21"/>
  <c r="AA70" i="21"/>
  <c r="M70" i="21"/>
  <c r="Z70" i="21" s="1"/>
  <c r="L70" i="21"/>
  <c r="AA69" i="21"/>
  <c r="M69" i="21"/>
  <c r="L69" i="21"/>
  <c r="AA68" i="21"/>
  <c r="M68" i="21"/>
  <c r="L68" i="21"/>
  <c r="AA67" i="21"/>
  <c r="M67" i="21"/>
  <c r="Z67" i="21" s="1"/>
  <c r="L67" i="21"/>
  <c r="AA66" i="21"/>
  <c r="M66" i="21"/>
  <c r="Z66" i="21" s="1"/>
  <c r="L66" i="21"/>
  <c r="AA65" i="21"/>
  <c r="M65" i="21"/>
  <c r="Z65" i="21" s="1"/>
  <c r="L65" i="21"/>
  <c r="AA64" i="21"/>
  <c r="M64" i="21"/>
  <c r="Z64" i="21" s="1"/>
  <c r="L64" i="21"/>
  <c r="AA63" i="21"/>
  <c r="M63" i="21"/>
  <c r="Z63" i="21" s="1"/>
  <c r="L63" i="21"/>
  <c r="AA62" i="21"/>
  <c r="M62" i="21"/>
  <c r="Z62" i="21" s="1"/>
  <c r="L62" i="21"/>
  <c r="AA61" i="21"/>
  <c r="M61" i="21"/>
  <c r="L61" i="21"/>
  <c r="AA60" i="21"/>
  <c r="M60" i="21"/>
  <c r="L60" i="21"/>
  <c r="AA59" i="21"/>
  <c r="M59" i="21"/>
  <c r="Z59" i="21" s="1"/>
  <c r="L59" i="21"/>
  <c r="AA58" i="21"/>
  <c r="M58" i="21"/>
  <c r="Z58" i="21" s="1"/>
  <c r="L58" i="21"/>
  <c r="AA57" i="21"/>
  <c r="M57" i="21"/>
  <c r="Z57" i="21" s="1"/>
  <c r="L57" i="21"/>
  <c r="AA56" i="21"/>
  <c r="M56" i="21"/>
  <c r="Z56" i="21" s="1"/>
  <c r="L56" i="21"/>
  <c r="AA55" i="21"/>
  <c r="M55" i="21"/>
  <c r="Z55" i="21" s="1"/>
  <c r="L55" i="21"/>
  <c r="AA54" i="21"/>
  <c r="M54" i="21"/>
  <c r="Z54" i="21" s="1"/>
  <c r="L54" i="21"/>
  <c r="AA53" i="21"/>
  <c r="M53" i="21"/>
  <c r="L53" i="21"/>
  <c r="AA52" i="21"/>
  <c r="M52" i="21"/>
  <c r="L52" i="21"/>
  <c r="AA51" i="21"/>
  <c r="M51" i="21"/>
  <c r="Z51" i="21" s="1"/>
  <c r="L51" i="21"/>
  <c r="AA50" i="21"/>
  <c r="M50" i="21"/>
  <c r="Z50" i="21" s="1"/>
  <c r="L50" i="21"/>
  <c r="AA49" i="21"/>
  <c r="M49" i="21"/>
  <c r="Z49" i="21" s="1"/>
  <c r="L49" i="21"/>
  <c r="AA48" i="21"/>
  <c r="M48" i="21"/>
  <c r="Z48" i="21" s="1"/>
  <c r="L48" i="21"/>
  <c r="AA47" i="21"/>
  <c r="M47" i="21"/>
  <c r="Z47" i="21" s="1"/>
  <c r="L47" i="21"/>
  <c r="AA46" i="21"/>
  <c r="M46" i="21"/>
  <c r="Z46" i="21" s="1"/>
  <c r="L46" i="21"/>
  <c r="AA45" i="21"/>
  <c r="M45" i="21"/>
  <c r="L45" i="21"/>
  <c r="AA44" i="21"/>
  <c r="M44" i="21"/>
  <c r="L44" i="21"/>
  <c r="AA43" i="21"/>
  <c r="M43" i="21"/>
  <c r="Z43" i="21" s="1"/>
  <c r="L43" i="21"/>
  <c r="AA42" i="21"/>
  <c r="M42" i="21"/>
  <c r="Z42" i="21" s="1"/>
  <c r="L42" i="21"/>
  <c r="AA41" i="21"/>
  <c r="M41" i="21"/>
  <c r="Z41" i="21" s="1"/>
  <c r="L41" i="21"/>
  <c r="AA40" i="21"/>
  <c r="L40" i="21"/>
  <c r="M40" i="21"/>
  <c r="AA39" i="21"/>
  <c r="L39" i="21"/>
  <c r="M39" i="21"/>
  <c r="AA38" i="21"/>
  <c r="L38" i="21"/>
  <c r="M38" i="21"/>
  <c r="AA37" i="21"/>
  <c r="L37" i="21"/>
  <c r="M37" i="21"/>
  <c r="AA36" i="21"/>
  <c r="L36" i="21"/>
  <c r="M36" i="21"/>
  <c r="AA35" i="21"/>
  <c r="L35" i="21"/>
  <c r="M35" i="21"/>
  <c r="AA34" i="21"/>
  <c r="L34" i="21"/>
  <c r="M34" i="21"/>
  <c r="AA33" i="21"/>
  <c r="L33" i="21"/>
  <c r="M33" i="21"/>
  <c r="AA32" i="21"/>
  <c r="L32" i="21"/>
  <c r="AA31" i="21"/>
  <c r="L31" i="21"/>
  <c r="AA30" i="21"/>
  <c r="L30" i="21"/>
  <c r="AA29" i="21"/>
  <c r="L29" i="21"/>
  <c r="AA28" i="21"/>
  <c r="L28" i="21"/>
  <c r="AA27" i="21"/>
  <c r="L27" i="21"/>
  <c r="AA26" i="21"/>
  <c r="L26" i="21"/>
  <c r="AA25" i="21"/>
  <c r="L25" i="21"/>
  <c r="AA24" i="21"/>
  <c r="L24" i="21"/>
  <c r="M24" i="21"/>
  <c r="AA23" i="21"/>
  <c r="L23" i="21"/>
  <c r="AA22" i="21"/>
  <c r="L22" i="21"/>
  <c r="AA21" i="21"/>
  <c r="L21" i="21"/>
  <c r="AA20" i="21"/>
  <c r="L20" i="21"/>
  <c r="AA19" i="21"/>
  <c r="L19" i="21"/>
  <c r="AA18" i="21"/>
  <c r="AA17" i="21"/>
  <c r="AA16" i="21"/>
  <c r="AA15" i="21"/>
  <c r="AA14" i="21"/>
  <c r="AA13" i="21"/>
  <c r="AA12" i="21"/>
  <c r="Q12" i="21"/>
  <c r="AA11" i="21"/>
  <c r="AA10" i="21"/>
  <c r="AA9" i="21"/>
  <c r="AA8" i="21"/>
  <c r="AA7" i="21"/>
  <c r="B7" i="2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AA6" i="21"/>
  <c r="L6" i="21"/>
  <c r="K6" i="21"/>
  <c r="J6" i="21"/>
  <c r="K40" i="20"/>
  <c r="J40" i="20"/>
  <c r="K31" i="20"/>
  <c r="J31" i="20"/>
  <c r="K17" i="20"/>
  <c r="J17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K32" i="20"/>
  <c r="J32" i="20"/>
  <c r="J19" i="20"/>
  <c r="K19" i="20"/>
  <c r="J20" i="20"/>
  <c r="K20" i="20"/>
  <c r="J21" i="20"/>
  <c r="K21" i="20"/>
  <c r="J22" i="20"/>
  <c r="K22" i="20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K18" i="20"/>
  <c r="J18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8" i="20"/>
  <c r="K8" i="20"/>
  <c r="J9" i="20"/>
  <c r="K9" i="20"/>
  <c r="J6" i="20"/>
  <c r="L6" i="20"/>
  <c r="AA190" i="20"/>
  <c r="M190" i="20"/>
  <c r="Y190" i="20" s="1"/>
  <c r="L190" i="20"/>
  <c r="AA189" i="20"/>
  <c r="M189" i="20"/>
  <c r="Z189" i="20" s="1"/>
  <c r="L189" i="20"/>
  <c r="AA188" i="20"/>
  <c r="M188" i="20"/>
  <c r="Z188" i="20" s="1"/>
  <c r="L188" i="20"/>
  <c r="AA187" i="20"/>
  <c r="M187" i="20"/>
  <c r="Z187" i="20" s="1"/>
  <c r="L187" i="20"/>
  <c r="AA186" i="20"/>
  <c r="M186" i="20"/>
  <c r="Z186" i="20" s="1"/>
  <c r="L186" i="20"/>
  <c r="AA185" i="20"/>
  <c r="M185" i="20"/>
  <c r="Z185" i="20" s="1"/>
  <c r="L185" i="20"/>
  <c r="AA184" i="20"/>
  <c r="M184" i="20"/>
  <c r="L184" i="20"/>
  <c r="AA183" i="20"/>
  <c r="M183" i="20"/>
  <c r="L183" i="20"/>
  <c r="AA182" i="20"/>
  <c r="M182" i="20"/>
  <c r="Z182" i="20" s="1"/>
  <c r="L182" i="20"/>
  <c r="AA181" i="20"/>
  <c r="M181" i="20"/>
  <c r="Z181" i="20" s="1"/>
  <c r="L181" i="20"/>
  <c r="AA180" i="20"/>
  <c r="M180" i="20"/>
  <c r="Z180" i="20" s="1"/>
  <c r="L180" i="20"/>
  <c r="AA179" i="20"/>
  <c r="M179" i="20"/>
  <c r="Z179" i="20" s="1"/>
  <c r="L179" i="20"/>
  <c r="AA178" i="20"/>
  <c r="M178" i="20"/>
  <c r="Z178" i="20" s="1"/>
  <c r="L178" i="20"/>
  <c r="AA177" i="20"/>
  <c r="M177" i="20"/>
  <c r="Z177" i="20" s="1"/>
  <c r="L177" i="20"/>
  <c r="AA176" i="20"/>
  <c r="M176" i="20"/>
  <c r="L176" i="20"/>
  <c r="AA175" i="20"/>
  <c r="M175" i="20"/>
  <c r="L175" i="20"/>
  <c r="AA174" i="20"/>
  <c r="M174" i="20"/>
  <c r="Z174" i="20" s="1"/>
  <c r="L174" i="20"/>
  <c r="AA173" i="20"/>
  <c r="M173" i="20"/>
  <c r="Z173" i="20" s="1"/>
  <c r="L173" i="20"/>
  <c r="AA172" i="20"/>
  <c r="M172" i="20"/>
  <c r="Z172" i="20" s="1"/>
  <c r="L172" i="20"/>
  <c r="AA171" i="20"/>
  <c r="M171" i="20"/>
  <c r="Z171" i="20" s="1"/>
  <c r="L171" i="20"/>
  <c r="AA170" i="20"/>
  <c r="M170" i="20"/>
  <c r="Z170" i="20" s="1"/>
  <c r="L170" i="20"/>
  <c r="AA169" i="20"/>
  <c r="M169" i="20"/>
  <c r="Z169" i="20" s="1"/>
  <c r="L169" i="20"/>
  <c r="AA168" i="20"/>
  <c r="M168" i="20"/>
  <c r="L168" i="20"/>
  <c r="AA167" i="20"/>
  <c r="M167" i="20"/>
  <c r="L167" i="20"/>
  <c r="AA166" i="20"/>
  <c r="M166" i="20"/>
  <c r="Z166" i="20" s="1"/>
  <c r="L166" i="20"/>
  <c r="AA165" i="20"/>
  <c r="M165" i="20"/>
  <c r="Z165" i="20" s="1"/>
  <c r="L165" i="20"/>
  <c r="AA164" i="20"/>
  <c r="M164" i="20"/>
  <c r="Z164" i="20" s="1"/>
  <c r="L164" i="20"/>
  <c r="AA163" i="20"/>
  <c r="M163" i="20"/>
  <c r="Z163" i="20" s="1"/>
  <c r="L163" i="20"/>
  <c r="AA162" i="20"/>
  <c r="M162" i="20"/>
  <c r="Z162" i="20" s="1"/>
  <c r="L162" i="20"/>
  <c r="AA161" i="20"/>
  <c r="M161" i="20"/>
  <c r="Z161" i="20" s="1"/>
  <c r="L161" i="20"/>
  <c r="AA160" i="20"/>
  <c r="M160" i="20"/>
  <c r="L160" i="20"/>
  <c r="AA159" i="20"/>
  <c r="M159" i="20"/>
  <c r="L159" i="20"/>
  <c r="AA158" i="20"/>
  <c r="M158" i="20"/>
  <c r="Z158" i="20" s="1"/>
  <c r="L158" i="20"/>
  <c r="AA157" i="20"/>
  <c r="M157" i="20"/>
  <c r="Z157" i="20" s="1"/>
  <c r="L157" i="20"/>
  <c r="AA156" i="20"/>
  <c r="M156" i="20"/>
  <c r="Z156" i="20" s="1"/>
  <c r="L156" i="20"/>
  <c r="AA155" i="20"/>
  <c r="M155" i="20"/>
  <c r="Z155" i="20" s="1"/>
  <c r="L155" i="20"/>
  <c r="AA154" i="20"/>
  <c r="M154" i="20"/>
  <c r="Z154" i="20" s="1"/>
  <c r="L154" i="20"/>
  <c r="AA153" i="20"/>
  <c r="M153" i="20"/>
  <c r="Z153" i="20" s="1"/>
  <c r="L153" i="20"/>
  <c r="AA152" i="20"/>
  <c r="M152" i="20"/>
  <c r="L152" i="20"/>
  <c r="AA151" i="20"/>
  <c r="M151" i="20"/>
  <c r="L151" i="20"/>
  <c r="AA150" i="20"/>
  <c r="M150" i="20"/>
  <c r="Z150" i="20" s="1"/>
  <c r="L150" i="20"/>
  <c r="AA149" i="20"/>
  <c r="M149" i="20"/>
  <c r="Z149" i="20" s="1"/>
  <c r="L149" i="20"/>
  <c r="AA148" i="20"/>
  <c r="M148" i="20"/>
  <c r="Z148" i="20" s="1"/>
  <c r="L148" i="20"/>
  <c r="AA147" i="20"/>
  <c r="M147" i="20"/>
  <c r="Z147" i="20" s="1"/>
  <c r="L147" i="20"/>
  <c r="AA146" i="20"/>
  <c r="M146" i="20"/>
  <c r="Z146" i="20" s="1"/>
  <c r="L146" i="20"/>
  <c r="AA145" i="20"/>
  <c r="M145" i="20"/>
  <c r="Z145" i="20" s="1"/>
  <c r="L145" i="20"/>
  <c r="AA144" i="20"/>
  <c r="M144" i="20"/>
  <c r="L144" i="20"/>
  <c r="AA143" i="20"/>
  <c r="M143" i="20"/>
  <c r="L143" i="20"/>
  <c r="AA142" i="20"/>
  <c r="M142" i="20"/>
  <c r="Z142" i="20" s="1"/>
  <c r="L142" i="20"/>
  <c r="AA141" i="20"/>
  <c r="M141" i="20"/>
  <c r="Z141" i="20" s="1"/>
  <c r="L141" i="20"/>
  <c r="AA140" i="20"/>
  <c r="M140" i="20"/>
  <c r="Z140" i="20" s="1"/>
  <c r="L140" i="20"/>
  <c r="AA139" i="20"/>
  <c r="M139" i="20"/>
  <c r="Z139" i="20" s="1"/>
  <c r="L139" i="20"/>
  <c r="AA138" i="20"/>
  <c r="M138" i="20"/>
  <c r="Z138" i="20" s="1"/>
  <c r="L138" i="20"/>
  <c r="AA137" i="20"/>
  <c r="M137" i="20"/>
  <c r="Z137" i="20" s="1"/>
  <c r="L137" i="20"/>
  <c r="AA136" i="20"/>
  <c r="M136" i="20"/>
  <c r="L136" i="20"/>
  <c r="AA135" i="20"/>
  <c r="M135" i="20"/>
  <c r="L135" i="20"/>
  <c r="AA134" i="20"/>
  <c r="M134" i="20"/>
  <c r="Z134" i="20" s="1"/>
  <c r="L134" i="20"/>
  <c r="AA133" i="20"/>
  <c r="M133" i="20"/>
  <c r="Z133" i="20" s="1"/>
  <c r="L133" i="20"/>
  <c r="AA132" i="20"/>
  <c r="M132" i="20"/>
  <c r="Y132" i="20" s="1"/>
  <c r="L132" i="20"/>
  <c r="AA131" i="20"/>
  <c r="M131" i="20"/>
  <c r="Z131" i="20" s="1"/>
  <c r="L131" i="20"/>
  <c r="AA130" i="20"/>
  <c r="M130" i="20"/>
  <c r="Z130" i="20" s="1"/>
  <c r="L130" i="20"/>
  <c r="AA129" i="20"/>
  <c r="M129" i="20"/>
  <c r="Z129" i="20" s="1"/>
  <c r="L129" i="20"/>
  <c r="AA128" i="20"/>
  <c r="M128" i="20"/>
  <c r="L128" i="20"/>
  <c r="AA127" i="20"/>
  <c r="M127" i="20"/>
  <c r="L127" i="20"/>
  <c r="AA126" i="20"/>
  <c r="M126" i="20"/>
  <c r="Z126" i="20" s="1"/>
  <c r="L126" i="20"/>
  <c r="AA125" i="20"/>
  <c r="M125" i="20"/>
  <c r="Z125" i="20" s="1"/>
  <c r="L125" i="20"/>
  <c r="AA124" i="20"/>
  <c r="M124" i="20"/>
  <c r="Z124" i="20" s="1"/>
  <c r="L124" i="20"/>
  <c r="AA123" i="20"/>
  <c r="M123" i="20"/>
  <c r="Z123" i="20" s="1"/>
  <c r="L123" i="20"/>
  <c r="AA122" i="20"/>
  <c r="M122" i="20"/>
  <c r="Z122" i="20" s="1"/>
  <c r="L122" i="20"/>
  <c r="AA121" i="20"/>
  <c r="M121" i="20"/>
  <c r="Z121" i="20" s="1"/>
  <c r="L121" i="20"/>
  <c r="AA120" i="20"/>
  <c r="M120" i="20"/>
  <c r="L120" i="20"/>
  <c r="AA119" i="20"/>
  <c r="M119" i="20"/>
  <c r="L119" i="20"/>
  <c r="AA118" i="20"/>
  <c r="M118" i="20"/>
  <c r="Z118" i="20" s="1"/>
  <c r="L118" i="20"/>
  <c r="AA117" i="20"/>
  <c r="M117" i="20"/>
  <c r="Z117" i="20" s="1"/>
  <c r="L117" i="20"/>
  <c r="AA116" i="20"/>
  <c r="M116" i="20"/>
  <c r="Y116" i="20" s="1"/>
  <c r="L116" i="20"/>
  <c r="AA115" i="20"/>
  <c r="M115" i="20"/>
  <c r="Z115" i="20" s="1"/>
  <c r="L115" i="20"/>
  <c r="AA114" i="20"/>
  <c r="M114" i="20"/>
  <c r="Z114" i="20" s="1"/>
  <c r="L114" i="20"/>
  <c r="AA113" i="20"/>
  <c r="M113" i="20"/>
  <c r="Z113" i="20" s="1"/>
  <c r="L113" i="20"/>
  <c r="AA112" i="20"/>
  <c r="M112" i="20"/>
  <c r="L112" i="20"/>
  <c r="AA111" i="20"/>
  <c r="M111" i="20"/>
  <c r="L111" i="20"/>
  <c r="AA110" i="20"/>
  <c r="M110" i="20"/>
  <c r="Z110" i="20" s="1"/>
  <c r="L110" i="20"/>
  <c r="AA109" i="20"/>
  <c r="M109" i="20"/>
  <c r="Z109" i="20" s="1"/>
  <c r="L109" i="20"/>
  <c r="AA108" i="20"/>
  <c r="M108" i="20"/>
  <c r="Z108" i="20" s="1"/>
  <c r="L108" i="20"/>
  <c r="AA107" i="20"/>
  <c r="M107" i="20"/>
  <c r="Z107" i="20" s="1"/>
  <c r="L107" i="20"/>
  <c r="AA106" i="20"/>
  <c r="M106" i="20"/>
  <c r="Z106" i="20" s="1"/>
  <c r="L106" i="20"/>
  <c r="AA105" i="20"/>
  <c r="M105" i="20"/>
  <c r="Z105" i="20" s="1"/>
  <c r="L105" i="20"/>
  <c r="AA104" i="20"/>
  <c r="M104" i="20"/>
  <c r="L104" i="20"/>
  <c r="AA103" i="20"/>
  <c r="M103" i="20"/>
  <c r="L103" i="20"/>
  <c r="AA102" i="20"/>
  <c r="M102" i="20"/>
  <c r="Z102" i="20" s="1"/>
  <c r="L102" i="20"/>
  <c r="AA101" i="20"/>
  <c r="M101" i="20"/>
  <c r="Z101" i="20" s="1"/>
  <c r="L101" i="20"/>
  <c r="AA100" i="20"/>
  <c r="M100" i="20"/>
  <c r="Y100" i="20" s="1"/>
  <c r="L100" i="20"/>
  <c r="AA99" i="20"/>
  <c r="M99" i="20"/>
  <c r="Z99" i="20" s="1"/>
  <c r="L99" i="20"/>
  <c r="AA98" i="20"/>
  <c r="M98" i="20"/>
  <c r="Z98" i="20" s="1"/>
  <c r="L98" i="20"/>
  <c r="AA97" i="20"/>
  <c r="M97" i="20"/>
  <c r="Z97" i="20" s="1"/>
  <c r="L97" i="20"/>
  <c r="AA96" i="20"/>
  <c r="M96" i="20"/>
  <c r="L96" i="20"/>
  <c r="AA95" i="20"/>
  <c r="M95" i="20"/>
  <c r="L95" i="20"/>
  <c r="AA94" i="20"/>
  <c r="M94" i="20"/>
  <c r="Z94" i="20" s="1"/>
  <c r="L94" i="20"/>
  <c r="AA93" i="20"/>
  <c r="M93" i="20"/>
  <c r="Z93" i="20" s="1"/>
  <c r="L93" i="20"/>
  <c r="AA92" i="20"/>
  <c r="M92" i="20"/>
  <c r="Z92" i="20" s="1"/>
  <c r="L92" i="20"/>
  <c r="AA91" i="20"/>
  <c r="M91" i="20"/>
  <c r="Z91" i="20" s="1"/>
  <c r="L91" i="20"/>
  <c r="AA90" i="20"/>
  <c r="M90" i="20"/>
  <c r="Z90" i="20" s="1"/>
  <c r="L90" i="20"/>
  <c r="AA89" i="20"/>
  <c r="M89" i="20"/>
  <c r="Z89" i="20" s="1"/>
  <c r="L89" i="20"/>
  <c r="AA88" i="20"/>
  <c r="M88" i="20"/>
  <c r="L88" i="20"/>
  <c r="AA87" i="20"/>
  <c r="M87" i="20"/>
  <c r="L87" i="20"/>
  <c r="AA86" i="20"/>
  <c r="M86" i="20"/>
  <c r="Z86" i="20" s="1"/>
  <c r="L86" i="20"/>
  <c r="AA85" i="20"/>
  <c r="M85" i="20"/>
  <c r="Z85" i="20" s="1"/>
  <c r="L85" i="20"/>
  <c r="AA84" i="20"/>
  <c r="M84" i="20"/>
  <c r="Y84" i="20" s="1"/>
  <c r="L84" i="20"/>
  <c r="AA83" i="20"/>
  <c r="M83" i="20"/>
  <c r="Z83" i="20" s="1"/>
  <c r="L83" i="20"/>
  <c r="AA82" i="20"/>
  <c r="M82" i="20"/>
  <c r="Z82" i="20" s="1"/>
  <c r="L82" i="20"/>
  <c r="AA81" i="20"/>
  <c r="M81" i="20"/>
  <c r="Z81" i="20" s="1"/>
  <c r="L81" i="20"/>
  <c r="AA80" i="20"/>
  <c r="M80" i="20"/>
  <c r="L80" i="20"/>
  <c r="AA79" i="20"/>
  <c r="M79" i="20"/>
  <c r="L79" i="20"/>
  <c r="AA78" i="20"/>
  <c r="M78" i="20"/>
  <c r="Z78" i="20" s="1"/>
  <c r="L78" i="20"/>
  <c r="AA77" i="20"/>
  <c r="M77" i="20"/>
  <c r="Z77" i="20" s="1"/>
  <c r="L77" i="20"/>
  <c r="AA76" i="20"/>
  <c r="M76" i="20"/>
  <c r="Z76" i="20" s="1"/>
  <c r="L76" i="20"/>
  <c r="AA75" i="20"/>
  <c r="M75" i="20"/>
  <c r="Z75" i="20" s="1"/>
  <c r="L75" i="20"/>
  <c r="AA74" i="20"/>
  <c r="M74" i="20"/>
  <c r="Z74" i="20" s="1"/>
  <c r="L74" i="20"/>
  <c r="AA73" i="20"/>
  <c r="M73" i="20"/>
  <c r="Z73" i="20" s="1"/>
  <c r="L73" i="20"/>
  <c r="AA72" i="20"/>
  <c r="M72" i="20"/>
  <c r="L72" i="20"/>
  <c r="AA71" i="20"/>
  <c r="M71" i="20"/>
  <c r="L71" i="20"/>
  <c r="AA70" i="20"/>
  <c r="M70" i="20"/>
  <c r="Z70" i="20" s="1"/>
  <c r="L70" i="20"/>
  <c r="AA69" i="20"/>
  <c r="M69" i="20"/>
  <c r="Z69" i="20" s="1"/>
  <c r="L69" i="20"/>
  <c r="AA68" i="20"/>
  <c r="M68" i="20"/>
  <c r="Y68" i="20" s="1"/>
  <c r="L68" i="20"/>
  <c r="AA67" i="20"/>
  <c r="M67" i="20"/>
  <c r="Z67" i="20" s="1"/>
  <c r="L67" i="20"/>
  <c r="AA66" i="20"/>
  <c r="M66" i="20"/>
  <c r="Z66" i="20" s="1"/>
  <c r="L66" i="20"/>
  <c r="AA65" i="20"/>
  <c r="M65" i="20"/>
  <c r="Z65" i="20" s="1"/>
  <c r="L65" i="20"/>
  <c r="AA64" i="20"/>
  <c r="M64" i="20"/>
  <c r="L64" i="20"/>
  <c r="AA63" i="20"/>
  <c r="M63" i="20"/>
  <c r="L63" i="20"/>
  <c r="AA62" i="20"/>
  <c r="M62" i="20"/>
  <c r="Z62" i="20" s="1"/>
  <c r="L62" i="20"/>
  <c r="AA61" i="20"/>
  <c r="M61" i="20"/>
  <c r="Z61" i="20" s="1"/>
  <c r="L61" i="20"/>
  <c r="AA60" i="20"/>
  <c r="M60" i="20"/>
  <c r="Z60" i="20" s="1"/>
  <c r="L60" i="20"/>
  <c r="AA59" i="20"/>
  <c r="M59" i="20"/>
  <c r="Z59" i="20" s="1"/>
  <c r="L59" i="20"/>
  <c r="AA58" i="20"/>
  <c r="M58" i="20"/>
  <c r="Z58" i="20" s="1"/>
  <c r="L58" i="20"/>
  <c r="AA57" i="20"/>
  <c r="M57" i="20"/>
  <c r="Z57" i="20" s="1"/>
  <c r="L57" i="20"/>
  <c r="AA56" i="20"/>
  <c r="M56" i="20"/>
  <c r="Y56" i="20" s="1"/>
  <c r="L56" i="20"/>
  <c r="AA55" i="20"/>
  <c r="M55" i="20"/>
  <c r="Y55" i="20" s="1"/>
  <c r="L55" i="20"/>
  <c r="AA54" i="20"/>
  <c r="M54" i="20"/>
  <c r="Y54" i="20" s="1"/>
  <c r="L54" i="20"/>
  <c r="AA53" i="20"/>
  <c r="M53" i="20"/>
  <c r="Y53" i="20" s="1"/>
  <c r="L53" i="20"/>
  <c r="AA52" i="20"/>
  <c r="M52" i="20"/>
  <c r="Y52" i="20" s="1"/>
  <c r="L52" i="20"/>
  <c r="AA51" i="20"/>
  <c r="M51" i="20"/>
  <c r="Y51" i="20" s="1"/>
  <c r="L51" i="20"/>
  <c r="AA50" i="20"/>
  <c r="L50" i="20"/>
  <c r="M50" i="20"/>
  <c r="AA49" i="20"/>
  <c r="L49" i="20"/>
  <c r="M49" i="20"/>
  <c r="AA48" i="20"/>
  <c r="M48" i="20"/>
  <c r="Y48" i="20" s="1"/>
  <c r="L48" i="20"/>
  <c r="AA47" i="20"/>
  <c r="L47" i="20"/>
  <c r="M47" i="20"/>
  <c r="AA46" i="20"/>
  <c r="L46" i="20"/>
  <c r="M46" i="20"/>
  <c r="AA45" i="20"/>
  <c r="L45" i="20"/>
  <c r="M45" i="20"/>
  <c r="AA44" i="20"/>
  <c r="M44" i="20"/>
  <c r="Z44" i="20" s="1"/>
  <c r="L44" i="20"/>
  <c r="AA43" i="20"/>
  <c r="L43" i="20"/>
  <c r="M43" i="20"/>
  <c r="AA42" i="20"/>
  <c r="L42" i="20"/>
  <c r="M42" i="20"/>
  <c r="AA41" i="20"/>
  <c r="L41" i="20"/>
  <c r="AA40" i="20"/>
  <c r="L40" i="20"/>
  <c r="AA39" i="20"/>
  <c r="L39" i="20"/>
  <c r="AA38" i="20"/>
  <c r="L38" i="20"/>
  <c r="AA37" i="20"/>
  <c r="L37" i="20"/>
  <c r="AA36" i="20"/>
  <c r="L36" i="20"/>
  <c r="AA35" i="20"/>
  <c r="L35" i="20"/>
  <c r="AA34" i="20"/>
  <c r="L34" i="20"/>
  <c r="AA33" i="20"/>
  <c r="L33" i="20"/>
  <c r="AA32" i="20"/>
  <c r="L32" i="20"/>
  <c r="AA31" i="20"/>
  <c r="L31" i="20"/>
  <c r="AA30" i="20"/>
  <c r="L30" i="20"/>
  <c r="M30" i="20"/>
  <c r="AA29" i="20"/>
  <c r="L29" i="20"/>
  <c r="AA28" i="20"/>
  <c r="L28" i="20"/>
  <c r="AA27" i="20"/>
  <c r="L27" i="20"/>
  <c r="AA26" i="20"/>
  <c r="L26" i="20"/>
  <c r="AA25" i="20"/>
  <c r="L25" i="20"/>
  <c r="AA24" i="20"/>
  <c r="L24" i="20"/>
  <c r="AA23" i="20"/>
  <c r="L23" i="20"/>
  <c r="AA22" i="20"/>
  <c r="L22" i="20"/>
  <c r="AA21" i="20"/>
  <c r="L21" i="20"/>
  <c r="AA20" i="20"/>
  <c r="L20" i="20"/>
  <c r="AA19" i="20"/>
  <c r="L19" i="20"/>
  <c r="AA18" i="20"/>
  <c r="L18" i="20"/>
  <c r="AA17" i="20"/>
  <c r="L17" i="20"/>
  <c r="AA16" i="20"/>
  <c r="L16" i="20"/>
  <c r="AA15" i="20"/>
  <c r="L15" i="20"/>
  <c r="AA14" i="20"/>
  <c r="L14" i="20"/>
  <c r="AA13" i="20"/>
  <c r="L13" i="20"/>
  <c r="AA12" i="20"/>
  <c r="Q12" i="20"/>
  <c r="L12" i="20"/>
  <c r="AA11" i="20"/>
  <c r="L11" i="20"/>
  <c r="AA10" i="20"/>
  <c r="L10" i="20"/>
  <c r="AA9" i="20"/>
  <c r="L9" i="20"/>
  <c r="AA8" i="20"/>
  <c r="L8" i="20"/>
  <c r="AA7" i="20"/>
  <c r="L7" i="20"/>
  <c r="B7" i="20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B107" i="20" s="1"/>
  <c r="B108" i="20" s="1"/>
  <c r="B109" i="20" s="1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B136" i="20" s="1"/>
  <c r="B137" i="20" s="1"/>
  <c r="B138" i="20" s="1"/>
  <c r="B139" i="20" s="1"/>
  <c r="B140" i="20" s="1"/>
  <c r="B141" i="20" s="1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B152" i="20" s="1"/>
  <c r="B153" i="20" s="1"/>
  <c r="B154" i="20" s="1"/>
  <c r="B155" i="20" s="1"/>
  <c r="B156" i="20" s="1"/>
  <c r="B157" i="20" s="1"/>
  <c r="B158" i="20" s="1"/>
  <c r="B159" i="20" s="1"/>
  <c r="B160" i="20" s="1"/>
  <c r="B161" i="20" s="1"/>
  <c r="B162" i="20" s="1"/>
  <c r="B163" i="20" s="1"/>
  <c r="B164" i="20" s="1"/>
  <c r="B165" i="20" s="1"/>
  <c r="B166" i="20" s="1"/>
  <c r="B167" i="20" s="1"/>
  <c r="B168" i="20" s="1"/>
  <c r="B169" i="20" s="1"/>
  <c r="B170" i="20" s="1"/>
  <c r="B171" i="20" s="1"/>
  <c r="B172" i="20" s="1"/>
  <c r="B173" i="20" s="1"/>
  <c r="B174" i="20" s="1"/>
  <c r="B175" i="20" s="1"/>
  <c r="B176" i="20" s="1"/>
  <c r="B177" i="20" s="1"/>
  <c r="B178" i="20" s="1"/>
  <c r="B179" i="20" s="1"/>
  <c r="B180" i="20" s="1"/>
  <c r="B181" i="20" s="1"/>
  <c r="B182" i="20" s="1"/>
  <c r="B183" i="20" s="1"/>
  <c r="B184" i="20" s="1"/>
  <c r="B185" i="20" s="1"/>
  <c r="B186" i="20" s="1"/>
  <c r="B187" i="20" s="1"/>
  <c r="B188" i="20" s="1"/>
  <c r="B189" i="20" s="1"/>
  <c r="B190" i="20" s="1"/>
  <c r="AA6" i="20"/>
  <c r="K6" i="20"/>
  <c r="J55" i="19"/>
  <c r="J56" i="19"/>
  <c r="J53" i="19"/>
  <c r="J54" i="19"/>
  <c r="J52" i="19"/>
  <c r="K57" i="19"/>
  <c r="K56" i="19"/>
  <c r="K55" i="19"/>
  <c r="K54" i="19"/>
  <c r="K53" i="19"/>
  <c r="K52" i="19"/>
  <c r="K51" i="19"/>
  <c r="J50" i="19"/>
  <c r="K50" i="19"/>
  <c r="K49" i="19"/>
  <c r="J49" i="19"/>
  <c r="J46" i="19"/>
  <c r="K46" i="19"/>
  <c r="J47" i="19"/>
  <c r="K47" i="19"/>
  <c r="K45" i="19"/>
  <c r="J45" i="19"/>
  <c r="J42" i="19"/>
  <c r="K42" i="19"/>
  <c r="J43" i="19"/>
  <c r="K43" i="19"/>
  <c r="K41" i="19"/>
  <c r="J4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K31" i="19"/>
  <c r="M8" i="22" l="1"/>
  <c r="Y8" i="22" s="1"/>
  <c r="M19" i="22"/>
  <c r="Z192" i="40"/>
  <c r="S13" i="40" s="1"/>
  <c r="Y9" i="39"/>
  <c r="Z14" i="24"/>
  <c r="Y29" i="25"/>
  <c r="Z9" i="26"/>
  <c r="Z7" i="24"/>
  <c r="Y30" i="25"/>
  <c r="Z36" i="34"/>
  <c r="Z12" i="37"/>
  <c r="Z21" i="25"/>
  <c r="Z29" i="29"/>
  <c r="Y10" i="29"/>
  <c r="Y29" i="30"/>
  <c r="Z26" i="30"/>
  <c r="Z13" i="35"/>
  <c r="M18" i="20"/>
  <c r="M34" i="20"/>
  <c r="Y9" i="28"/>
  <c r="Y29" i="32"/>
  <c r="Z18" i="30"/>
  <c r="Z44" i="30"/>
  <c r="Z44" i="33"/>
  <c r="Y22" i="24"/>
  <c r="Y18" i="29"/>
  <c r="Z23" i="33"/>
  <c r="Y9" i="37"/>
  <c r="Y16" i="38"/>
  <c r="M27" i="21"/>
  <c r="Z33" i="30"/>
  <c r="Z40" i="32"/>
  <c r="Y27" i="32"/>
  <c r="Z34" i="33"/>
  <c r="Y29" i="28"/>
  <c r="Y22" i="29"/>
  <c r="Y10" i="38"/>
  <c r="Y21" i="28"/>
  <c r="Z11" i="30"/>
  <c r="Z9" i="33"/>
  <c r="Y11" i="34"/>
  <c r="Y21" i="38"/>
  <c r="Y29" i="39"/>
  <c r="Z12" i="27"/>
  <c r="Y36" i="29"/>
  <c r="Z15" i="30"/>
  <c r="Z19" i="33"/>
  <c r="Z10" i="34"/>
  <c r="Z21" i="36"/>
  <c r="Z28" i="38"/>
  <c r="Y6" i="38"/>
  <c r="Y81" i="20"/>
  <c r="Y82" i="20"/>
  <c r="Y9" i="27"/>
  <c r="Y192" i="27" s="1"/>
  <c r="Y34" i="29"/>
  <c r="Y19" i="29"/>
  <c r="Y25" i="32"/>
  <c r="Z8" i="33"/>
  <c r="Z14" i="33"/>
  <c r="Z43" i="33"/>
  <c r="Z17" i="35"/>
  <c r="Y23" i="36"/>
  <c r="Z19" i="38"/>
  <c r="Y17" i="24"/>
  <c r="Z17" i="25"/>
  <c r="Z11" i="26"/>
  <c r="Y22" i="28"/>
  <c r="Z25" i="29"/>
  <c r="Z36" i="31"/>
  <c r="Y32" i="32"/>
  <c r="Z24" i="32"/>
  <c r="Z14" i="35"/>
  <c r="Z18" i="36"/>
  <c r="Y34" i="37"/>
  <c r="Y25" i="38"/>
  <c r="Y51" i="38"/>
  <c r="Z15" i="28"/>
  <c r="Z19" i="32"/>
  <c r="Y49" i="32"/>
  <c r="Z24" i="38"/>
  <c r="Y185" i="20"/>
  <c r="Y186" i="20"/>
  <c r="M27" i="20"/>
  <c r="Z27" i="20" s="1"/>
  <c r="Y54" i="21"/>
  <c r="Y55" i="21"/>
  <c r="Y134" i="21"/>
  <c r="M19" i="21"/>
  <c r="Z19" i="21" s="1"/>
  <c r="M26" i="21"/>
  <c r="Y26" i="21" s="1"/>
  <c r="Z48" i="22"/>
  <c r="Z23" i="25"/>
  <c r="Y32" i="25"/>
  <c r="Z14" i="26"/>
  <c r="Z11" i="27"/>
  <c r="Y32" i="28"/>
  <c r="Y24" i="28"/>
  <c r="Y17" i="28"/>
  <c r="Z14" i="29"/>
  <c r="Y35" i="29"/>
  <c r="Y32" i="29"/>
  <c r="Y23" i="29"/>
  <c r="Y34" i="30"/>
  <c r="Z29" i="31"/>
  <c r="Z33" i="31"/>
  <c r="Z21" i="31"/>
  <c r="Y39" i="32"/>
  <c r="Y37" i="32"/>
  <c r="Z49" i="31"/>
  <c r="Z42" i="33"/>
  <c r="Z30" i="33"/>
  <c r="Y47" i="33"/>
  <c r="Z18" i="34"/>
  <c r="Z12" i="35"/>
  <c r="Z15" i="36"/>
  <c r="Z15" i="37"/>
  <c r="Z20" i="37"/>
  <c r="Y27" i="38"/>
  <c r="Z11" i="38"/>
  <c r="Y52" i="38"/>
  <c r="Y43" i="38"/>
  <c r="Z46" i="29"/>
  <c r="Z100" i="20"/>
  <c r="Y105" i="20"/>
  <c r="Y106" i="20"/>
  <c r="Y16" i="25"/>
  <c r="Z27" i="25"/>
  <c r="Z7" i="28"/>
  <c r="Y30" i="28"/>
  <c r="Y23" i="28"/>
  <c r="Y16" i="28"/>
  <c r="Y12" i="29"/>
  <c r="Y43" i="29"/>
  <c r="Y40" i="29"/>
  <c r="Z14" i="30"/>
  <c r="Y27" i="30"/>
  <c r="Y45" i="29"/>
  <c r="Z19" i="31"/>
  <c r="Z20" i="31"/>
  <c r="Y34" i="32"/>
  <c r="Z41" i="33"/>
  <c r="Z37" i="34"/>
  <c r="Z29" i="34"/>
  <c r="Z8" i="34"/>
  <c r="Z11" i="36"/>
  <c r="Z19" i="37"/>
  <c r="Y47" i="38"/>
  <c r="Y153" i="20"/>
  <c r="Y154" i="20"/>
  <c r="M8" i="20"/>
  <c r="Y8" i="20" s="1"/>
  <c r="M26" i="20"/>
  <c r="M22" i="21"/>
  <c r="Y22" i="21" s="1"/>
  <c r="M20" i="21"/>
  <c r="Z20" i="21" s="1"/>
  <c r="M18" i="21"/>
  <c r="Y18" i="21" s="1"/>
  <c r="M16" i="21"/>
  <c r="Z16" i="21" s="1"/>
  <c r="M14" i="21"/>
  <c r="Z14" i="21" s="1"/>
  <c r="M12" i="21"/>
  <c r="Z12" i="21" s="1"/>
  <c r="M10" i="21"/>
  <c r="Y10" i="21" s="1"/>
  <c r="M25" i="21"/>
  <c r="M31" i="21"/>
  <c r="Y31" i="21" s="1"/>
  <c r="M29" i="21"/>
  <c r="Z29" i="21" s="1"/>
  <c r="Z176" i="22"/>
  <c r="M16" i="22"/>
  <c r="Y16" i="22" s="1"/>
  <c r="M14" i="22"/>
  <c r="Z14" i="22" s="1"/>
  <c r="M12" i="22"/>
  <c r="Y12" i="22" s="1"/>
  <c r="M10" i="22"/>
  <c r="Y10" i="22" s="1"/>
  <c r="M8" i="23"/>
  <c r="Y8" i="23" s="1"/>
  <c r="M11" i="23"/>
  <c r="Y11" i="23" s="1"/>
  <c r="Y12" i="26"/>
  <c r="Y31" i="28"/>
  <c r="Z10" i="30"/>
  <c r="Y35" i="30"/>
  <c r="Z26" i="31"/>
  <c r="Z25" i="34"/>
  <c r="Z6" i="34"/>
  <c r="Z12" i="34"/>
  <c r="Z9" i="36"/>
  <c r="Z19" i="36"/>
  <c r="Z32" i="38"/>
  <c r="Y25" i="39"/>
  <c r="Y28" i="25"/>
  <c r="Y8" i="28"/>
  <c r="Y31" i="30"/>
  <c r="Z41" i="31"/>
  <c r="Z32" i="31"/>
  <c r="Y42" i="31"/>
  <c r="Z39" i="34"/>
  <c r="Z8" i="36"/>
  <c r="Z41" i="38"/>
  <c r="Y35" i="38"/>
  <c r="Y33" i="39"/>
  <c r="Z38" i="31"/>
  <c r="Y19" i="35"/>
  <c r="Y129" i="20"/>
  <c r="Y130" i="20"/>
  <c r="Z132" i="20"/>
  <c r="Y137" i="20"/>
  <c r="Y138" i="20"/>
  <c r="Y169" i="20"/>
  <c r="Y170" i="20"/>
  <c r="Z96" i="22"/>
  <c r="Z8" i="31"/>
  <c r="Z24" i="33"/>
  <c r="Y70" i="21"/>
  <c r="Y71" i="21"/>
  <c r="Z112" i="22"/>
  <c r="Z129" i="21"/>
  <c r="Y135" i="21"/>
  <c r="Z160" i="22"/>
  <c r="Z26" i="34"/>
  <c r="Y18" i="35"/>
  <c r="Z7" i="38"/>
  <c r="Z21" i="39"/>
  <c r="Z68" i="20"/>
  <c r="Y73" i="20"/>
  <c r="Y74" i="20"/>
  <c r="Y97" i="20"/>
  <c r="Y98" i="20"/>
  <c r="Z116" i="20"/>
  <c r="Y121" i="20"/>
  <c r="Y122" i="20"/>
  <c r="Y145" i="20"/>
  <c r="Y146" i="20"/>
  <c r="Y161" i="20"/>
  <c r="Y162" i="20"/>
  <c r="Y177" i="20"/>
  <c r="Y178" i="20"/>
  <c r="M15" i="20"/>
  <c r="Z15" i="20" s="1"/>
  <c r="Z64" i="22"/>
  <c r="Z128" i="22"/>
  <c r="Y18" i="28"/>
  <c r="Y33" i="29"/>
  <c r="Z17" i="29"/>
  <c r="Z8" i="30"/>
  <c r="Z39" i="30"/>
  <c r="Y10" i="31"/>
  <c r="Y45" i="32"/>
  <c r="Z45" i="33"/>
  <c r="Z15" i="33"/>
  <c r="Z13" i="34"/>
  <c r="Z9" i="34"/>
  <c r="Z12" i="36"/>
  <c r="Y22" i="36"/>
  <c r="Z6" i="37"/>
  <c r="Z22" i="38"/>
  <c r="Z12" i="38"/>
  <c r="Y38" i="38"/>
  <c r="Y24" i="39"/>
  <c r="Y58" i="20"/>
  <c r="Y113" i="20"/>
  <c r="Y114" i="20"/>
  <c r="Y46" i="21"/>
  <c r="Y47" i="21"/>
  <c r="Y62" i="21"/>
  <c r="Y63" i="21"/>
  <c r="Y78" i="21"/>
  <c r="Y79" i="21"/>
  <c r="Z145" i="21"/>
  <c r="Y150" i="21"/>
  <c r="Y151" i="21"/>
  <c r="Z80" i="22"/>
  <c r="Z144" i="22"/>
  <c r="Z24" i="24"/>
  <c r="Z13" i="26"/>
  <c r="Z11" i="28"/>
  <c r="Y26" i="28"/>
  <c r="Z6" i="30"/>
  <c r="Y38" i="30"/>
  <c r="Z23" i="31"/>
  <c r="Z25" i="31"/>
  <c r="Z43" i="31"/>
  <c r="Z15" i="32"/>
  <c r="Y31" i="32"/>
  <c r="Z10" i="33"/>
  <c r="Z43" i="34"/>
  <c r="Z21" i="34"/>
  <c r="Y17" i="36"/>
  <c r="Z10" i="37"/>
  <c r="Z15" i="38"/>
  <c r="Z49" i="38"/>
  <c r="Y22" i="39"/>
  <c r="Z16" i="29"/>
  <c r="Y14" i="31"/>
  <c r="Z14" i="32"/>
  <c r="Z28" i="33"/>
  <c r="Z8" i="37"/>
  <c r="Y42" i="38"/>
  <c r="M192" i="39"/>
  <c r="Y65" i="20"/>
  <c r="Y66" i="20"/>
  <c r="Z84" i="20"/>
  <c r="Y89" i="20"/>
  <c r="Y90" i="20"/>
  <c r="Y147" i="20"/>
  <c r="Y148" i="20"/>
  <c r="Y163" i="20"/>
  <c r="Y164" i="20"/>
  <c r="Y179" i="20"/>
  <c r="Y180" i="20"/>
  <c r="M13" i="20"/>
  <c r="Y13" i="20" s="1"/>
  <c r="M11" i="20"/>
  <c r="Z11" i="20" s="1"/>
  <c r="M28" i="20"/>
  <c r="Y28" i="20" s="1"/>
  <c r="M24" i="20"/>
  <c r="Y24" i="20" s="1"/>
  <c r="M22" i="20"/>
  <c r="Z22" i="20" s="1"/>
  <c r="M20" i="20"/>
  <c r="Z20" i="20" s="1"/>
  <c r="M32" i="20"/>
  <c r="Z32" i="20" s="1"/>
  <c r="M38" i="20"/>
  <c r="Z38" i="20" s="1"/>
  <c r="M36" i="20"/>
  <c r="Z36" i="20" s="1"/>
  <c r="Y42" i="21"/>
  <c r="Y43" i="21"/>
  <c r="Y50" i="21"/>
  <c r="Y51" i="21"/>
  <c r="Y58" i="21"/>
  <c r="Y59" i="21"/>
  <c r="Y66" i="21"/>
  <c r="Y67" i="21"/>
  <c r="Y74" i="21"/>
  <c r="Y75" i="21"/>
  <c r="Y82" i="21"/>
  <c r="Y83" i="21"/>
  <c r="Z113" i="21"/>
  <c r="Y118" i="21"/>
  <c r="Y119" i="21"/>
  <c r="Z177" i="21"/>
  <c r="Y182" i="21"/>
  <c r="Y183" i="21"/>
  <c r="Y26" i="25"/>
  <c r="Y43" i="30"/>
  <c r="Z40" i="31"/>
  <c r="Y50" i="32"/>
  <c r="Z28" i="34"/>
  <c r="Z15" i="34"/>
  <c r="Z10" i="36"/>
  <c r="Z14" i="37"/>
  <c r="Z26" i="38"/>
  <c r="Z18" i="38"/>
  <c r="Z13" i="38"/>
  <c r="Y32" i="39"/>
  <c r="Y28" i="39"/>
  <c r="Y6" i="39"/>
  <c r="Z13" i="39"/>
  <c r="M9" i="20"/>
  <c r="Y9" i="20" s="1"/>
  <c r="M16" i="20"/>
  <c r="M14" i="20"/>
  <c r="Y14" i="20" s="1"/>
  <c r="M12" i="20"/>
  <c r="Y12" i="20" s="1"/>
  <c r="M10" i="20"/>
  <c r="Y10" i="20" s="1"/>
  <c r="M29" i="20"/>
  <c r="Y29" i="20" s="1"/>
  <c r="M25" i="20"/>
  <c r="Z25" i="20" s="1"/>
  <c r="M23" i="20"/>
  <c r="Z23" i="20" s="1"/>
  <c r="M21" i="20"/>
  <c r="Z21" i="20" s="1"/>
  <c r="M19" i="20"/>
  <c r="M39" i="20"/>
  <c r="Z39" i="20" s="1"/>
  <c r="M35" i="20"/>
  <c r="Z35" i="20" s="1"/>
  <c r="M33" i="20"/>
  <c r="Y33" i="20" s="1"/>
  <c r="M31" i="20"/>
  <c r="Y31" i="20" s="1"/>
  <c r="Z97" i="21"/>
  <c r="Y102" i="21"/>
  <c r="Y103" i="21"/>
  <c r="Z161" i="21"/>
  <c r="Y166" i="21"/>
  <c r="Y167" i="21"/>
  <c r="M8" i="21"/>
  <c r="Y8" i="21" s="1"/>
  <c r="Z46" i="22"/>
  <c r="Y47" i="22"/>
  <c r="Z62" i="22"/>
  <c r="Y63" i="22"/>
  <c r="Z78" i="22"/>
  <c r="Y79" i="22"/>
  <c r="Z94" i="22"/>
  <c r="Y95" i="22"/>
  <c r="Z110" i="22"/>
  <c r="Y111" i="22"/>
  <c r="Z126" i="22"/>
  <c r="Y127" i="22"/>
  <c r="Z142" i="22"/>
  <c r="Y143" i="22"/>
  <c r="Z158" i="22"/>
  <c r="Y159" i="22"/>
  <c r="Z174" i="22"/>
  <c r="Y175" i="22"/>
  <c r="Z190" i="22"/>
  <c r="M7" i="22"/>
  <c r="Y7" i="22" s="1"/>
  <c r="M23" i="22"/>
  <c r="Z23" i="22" s="1"/>
  <c r="M10" i="23"/>
  <c r="Y10" i="23" s="1"/>
  <c r="M14" i="23"/>
  <c r="Y14" i="23" s="1"/>
  <c r="Y6" i="28"/>
  <c r="Z12" i="28"/>
  <c r="Y25" i="28"/>
  <c r="Y9" i="29"/>
  <c r="Y24" i="30"/>
  <c r="Z18" i="31"/>
  <c r="Y48" i="32"/>
  <c r="Y42" i="32"/>
  <c r="Y33" i="32"/>
  <c r="Z26" i="32"/>
  <c r="Z7" i="33"/>
  <c r="Z27" i="34"/>
  <c r="Z11" i="37"/>
  <c r="Y30" i="37"/>
  <c r="Y36" i="39"/>
  <c r="M23" i="21"/>
  <c r="Z23" i="21" s="1"/>
  <c r="Z10" i="27"/>
  <c r="Y33" i="28"/>
  <c r="Y42" i="30"/>
  <c r="Z39" i="31"/>
  <c r="Z35" i="31"/>
  <c r="Z22" i="31"/>
  <c r="Z11" i="33"/>
  <c r="Y59" i="20"/>
  <c r="Y60" i="20"/>
  <c r="Y75" i="20"/>
  <c r="Y76" i="20"/>
  <c r="Y91" i="20"/>
  <c r="Y92" i="20"/>
  <c r="Y107" i="20"/>
  <c r="Y108" i="20"/>
  <c r="Y123" i="20"/>
  <c r="Y124" i="20"/>
  <c r="Y139" i="20"/>
  <c r="Y140" i="20"/>
  <c r="Y155" i="20"/>
  <c r="Y156" i="20"/>
  <c r="Y171" i="20"/>
  <c r="Y172" i="20"/>
  <c r="Y187" i="20"/>
  <c r="Y188" i="20"/>
  <c r="Y41" i="21"/>
  <c r="Y48" i="21"/>
  <c r="Y49" i="21"/>
  <c r="Y56" i="21"/>
  <c r="Y57" i="21"/>
  <c r="Y64" i="21"/>
  <c r="Y65" i="21"/>
  <c r="Y72" i="21"/>
  <c r="Y73" i="21"/>
  <c r="Y80" i="21"/>
  <c r="Y81" i="21"/>
  <c r="Y88" i="21"/>
  <c r="Y89" i="21"/>
  <c r="Y104" i="21"/>
  <c r="Y105" i="21"/>
  <c r="Y120" i="21"/>
  <c r="Y121" i="21"/>
  <c r="Y136" i="21"/>
  <c r="Y137" i="21"/>
  <c r="Y152" i="21"/>
  <c r="Y153" i="21"/>
  <c r="Y168" i="21"/>
  <c r="Y169" i="21"/>
  <c r="Y184" i="21"/>
  <c r="Y185" i="21"/>
  <c r="Y53" i="22"/>
  <c r="Y54" i="22"/>
  <c r="Y69" i="22"/>
  <c r="Y70" i="22"/>
  <c r="Y85" i="22"/>
  <c r="Y86" i="22"/>
  <c r="Y101" i="22"/>
  <c r="Y102" i="22"/>
  <c r="Y117" i="22"/>
  <c r="Y118" i="22"/>
  <c r="Y133" i="22"/>
  <c r="Y134" i="22"/>
  <c r="Y149" i="22"/>
  <c r="Y150" i="22"/>
  <c r="Y165" i="22"/>
  <c r="Y166" i="22"/>
  <c r="Y181" i="22"/>
  <c r="Y182" i="22"/>
  <c r="M13" i="22"/>
  <c r="Y13" i="22" s="1"/>
  <c r="M11" i="22"/>
  <c r="Y11" i="22" s="1"/>
  <c r="Z30" i="31"/>
  <c r="Y41" i="32"/>
  <c r="Z42" i="34"/>
  <c r="Z7" i="36"/>
  <c r="Y16" i="36"/>
  <c r="Z20" i="36"/>
  <c r="Y33" i="38"/>
  <c r="Z10" i="39"/>
  <c r="Y25" i="37"/>
  <c r="Z25" i="37"/>
  <c r="Y94" i="21"/>
  <c r="Y95" i="21"/>
  <c r="Y110" i="21"/>
  <c r="Y111" i="21"/>
  <c r="Y126" i="21"/>
  <c r="Y127" i="21"/>
  <c r="Y142" i="21"/>
  <c r="Y143" i="21"/>
  <c r="Y158" i="21"/>
  <c r="Y159" i="21"/>
  <c r="Y174" i="21"/>
  <c r="Y175" i="21"/>
  <c r="Y55" i="22"/>
  <c r="Y56" i="22"/>
  <c r="Y71" i="22"/>
  <c r="Y72" i="22"/>
  <c r="Y87" i="22"/>
  <c r="Y88" i="22"/>
  <c r="Y103" i="22"/>
  <c r="Y104" i="22"/>
  <c r="Y119" i="22"/>
  <c r="Y120" i="22"/>
  <c r="Y135" i="22"/>
  <c r="Y136" i="22"/>
  <c r="Y151" i="22"/>
  <c r="Y152" i="22"/>
  <c r="Y167" i="22"/>
  <c r="Y168" i="22"/>
  <c r="Y183" i="22"/>
  <c r="Y184" i="22"/>
  <c r="Y21" i="24"/>
  <c r="Y40" i="30"/>
  <c r="Z16" i="30"/>
  <c r="Z37" i="31"/>
  <c r="Z28" i="31"/>
  <c r="Z8" i="32"/>
  <c r="Z36" i="33"/>
  <c r="Z17" i="33"/>
  <c r="Z14" i="34"/>
  <c r="Y7" i="37"/>
  <c r="Y27" i="37"/>
  <c r="Z31" i="39"/>
  <c r="Y67" i="20"/>
  <c r="Y83" i="20"/>
  <c r="Y99" i="20"/>
  <c r="Y115" i="20"/>
  <c r="Y131" i="20"/>
  <c r="Y96" i="21"/>
  <c r="Y112" i="21"/>
  <c r="Y128" i="21"/>
  <c r="Y144" i="21"/>
  <c r="Y160" i="21"/>
  <c r="Y176" i="21"/>
  <c r="Y33" i="22"/>
  <c r="Y34" i="22"/>
  <c r="Y35" i="22"/>
  <c r="Y36" i="22"/>
  <c r="Y45" i="22"/>
  <c r="Y61" i="22"/>
  <c r="Y77" i="22"/>
  <c r="Y93" i="22"/>
  <c r="Y109" i="22"/>
  <c r="Y125" i="22"/>
  <c r="Y141" i="22"/>
  <c r="Y157" i="22"/>
  <c r="Y173" i="22"/>
  <c r="Y189" i="22"/>
  <c r="Z10" i="25"/>
  <c r="Z20" i="33"/>
  <c r="Y47" i="34"/>
  <c r="Z11" i="35"/>
  <c r="Z71" i="20"/>
  <c r="Y71" i="20"/>
  <c r="Z79" i="20"/>
  <c r="Y79" i="20"/>
  <c r="Z95" i="20"/>
  <c r="Y95" i="20"/>
  <c r="Z127" i="20"/>
  <c r="Y127" i="20"/>
  <c r="Z151" i="20"/>
  <c r="Y151" i="20"/>
  <c r="Z159" i="20"/>
  <c r="Y159" i="20"/>
  <c r="Z167" i="20"/>
  <c r="Y167" i="20"/>
  <c r="Z183" i="20"/>
  <c r="Y183" i="20"/>
  <c r="Y61" i="20"/>
  <c r="Y69" i="20"/>
  <c r="Y77" i="20"/>
  <c r="Y78" i="20"/>
  <c r="Y86" i="20"/>
  <c r="Y94" i="20"/>
  <c r="Y101" i="20"/>
  <c r="Y110" i="20"/>
  <c r="Y117" i="20"/>
  <c r="Y118" i="20"/>
  <c r="Y125" i="20"/>
  <c r="Y133" i="20"/>
  <c r="Y150" i="20"/>
  <c r="Y157" i="20"/>
  <c r="Y165" i="20"/>
  <c r="Y166" i="20"/>
  <c r="Y173" i="20"/>
  <c r="Z45" i="21"/>
  <c r="Y45" i="21"/>
  <c r="Z53" i="21"/>
  <c r="Y53" i="21"/>
  <c r="Z61" i="21"/>
  <c r="Y61" i="21"/>
  <c r="Z69" i="21"/>
  <c r="Y69" i="21"/>
  <c r="Z77" i="21"/>
  <c r="Y77" i="21"/>
  <c r="Z85" i="21"/>
  <c r="Y85" i="21"/>
  <c r="Z91" i="21"/>
  <c r="Y91" i="21"/>
  <c r="Z107" i="21"/>
  <c r="Y107" i="21"/>
  <c r="Z123" i="21"/>
  <c r="Y123" i="21"/>
  <c r="Z139" i="21"/>
  <c r="Y139" i="21"/>
  <c r="Z155" i="21"/>
  <c r="Y155" i="21"/>
  <c r="Z171" i="21"/>
  <c r="Y171" i="21"/>
  <c r="Z187" i="21"/>
  <c r="Y187" i="21"/>
  <c r="Z49" i="22"/>
  <c r="Y49" i="22"/>
  <c r="Z65" i="22"/>
  <c r="Y65" i="22"/>
  <c r="Z81" i="22"/>
  <c r="Y81" i="22"/>
  <c r="Z97" i="22"/>
  <c r="Y97" i="22"/>
  <c r="Z113" i="22"/>
  <c r="Y113" i="22"/>
  <c r="Z129" i="22"/>
  <c r="Y129" i="22"/>
  <c r="Z145" i="22"/>
  <c r="Y145" i="22"/>
  <c r="Z161" i="22"/>
  <c r="Y161" i="22"/>
  <c r="Z177" i="22"/>
  <c r="Y177" i="22"/>
  <c r="Z64" i="20"/>
  <c r="Y64" i="20"/>
  <c r="Z72" i="20"/>
  <c r="Y72" i="20"/>
  <c r="Z80" i="20"/>
  <c r="Y80" i="20"/>
  <c r="Z88" i="20"/>
  <c r="Y88" i="20"/>
  <c r="Z96" i="20"/>
  <c r="Y96" i="20"/>
  <c r="Z104" i="20"/>
  <c r="Y104" i="20"/>
  <c r="Z112" i="20"/>
  <c r="Y112" i="20"/>
  <c r="Z120" i="20"/>
  <c r="Y120" i="20"/>
  <c r="Z128" i="20"/>
  <c r="Y128" i="20"/>
  <c r="Z136" i="20"/>
  <c r="Y136" i="20"/>
  <c r="Z144" i="20"/>
  <c r="Y144" i="20"/>
  <c r="Z152" i="20"/>
  <c r="Y152" i="20"/>
  <c r="Z160" i="20"/>
  <c r="Y160" i="20"/>
  <c r="Z168" i="20"/>
  <c r="Y168" i="20"/>
  <c r="Z176" i="20"/>
  <c r="Y176" i="20"/>
  <c r="Z184" i="20"/>
  <c r="Y184" i="20"/>
  <c r="Z44" i="21"/>
  <c r="Y44" i="21"/>
  <c r="Z52" i="21"/>
  <c r="Y52" i="21"/>
  <c r="Z60" i="21"/>
  <c r="Y60" i="21"/>
  <c r="Z68" i="21"/>
  <c r="Y68" i="21"/>
  <c r="Z76" i="21"/>
  <c r="Y76" i="21"/>
  <c r="Z84" i="21"/>
  <c r="Y84" i="21"/>
  <c r="Z90" i="21"/>
  <c r="Y90" i="21"/>
  <c r="Z106" i="21"/>
  <c r="Y106" i="21"/>
  <c r="Z122" i="21"/>
  <c r="Y122" i="21"/>
  <c r="Z138" i="21"/>
  <c r="Y138" i="21"/>
  <c r="Z154" i="21"/>
  <c r="Y154" i="21"/>
  <c r="Z170" i="21"/>
  <c r="Y170" i="21"/>
  <c r="Z186" i="21"/>
  <c r="Y186" i="21"/>
  <c r="Z58" i="22"/>
  <c r="Y58" i="22"/>
  <c r="Z74" i="22"/>
  <c r="Y74" i="22"/>
  <c r="Z90" i="22"/>
  <c r="Y90" i="22"/>
  <c r="Z106" i="22"/>
  <c r="Y106" i="22"/>
  <c r="Z122" i="22"/>
  <c r="Y122" i="22"/>
  <c r="Z138" i="22"/>
  <c r="Y138" i="22"/>
  <c r="Z154" i="22"/>
  <c r="Y154" i="22"/>
  <c r="Z170" i="22"/>
  <c r="Y170" i="22"/>
  <c r="Z186" i="22"/>
  <c r="Y186" i="22"/>
  <c r="Z87" i="20"/>
  <c r="Y87" i="20"/>
  <c r="Z103" i="20"/>
  <c r="Y103" i="20"/>
  <c r="Z111" i="20"/>
  <c r="Y111" i="20"/>
  <c r="Z119" i="20"/>
  <c r="Y119" i="20"/>
  <c r="Z135" i="20"/>
  <c r="Y135" i="20"/>
  <c r="Z143" i="20"/>
  <c r="Y143" i="20"/>
  <c r="Z175" i="20"/>
  <c r="Y175" i="20"/>
  <c r="Z99" i="21"/>
  <c r="Y99" i="21"/>
  <c r="Z115" i="21"/>
  <c r="Y115" i="21"/>
  <c r="Z131" i="21"/>
  <c r="Y131" i="21"/>
  <c r="Z147" i="21"/>
  <c r="Y147" i="21"/>
  <c r="Z163" i="21"/>
  <c r="Y163" i="21"/>
  <c r="Z179" i="21"/>
  <c r="Y179" i="21"/>
  <c r="Z57" i="22"/>
  <c r="Y57" i="22"/>
  <c r="Z73" i="22"/>
  <c r="Y73" i="22"/>
  <c r="Z89" i="22"/>
  <c r="Y89" i="22"/>
  <c r="Z105" i="22"/>
  <c r="Y105" i="22"/>
  <c r="Z121" i="22"/>
  <c r="Y121" i="22"/>
  <c r="Z137" i="22"/>
  <c r="Y137" i="22"/>
  <c r="Z153" i="22"/>
  <c r="Y153" i="22"/>
  <c r="Z169" i="22"/>
  <c r="Y169" i="22"/>
  <c r="Z185" i="22"/>
  <c r="Y185" i="22"/>
  <c r="Z63" i="20"/>
  <c r="Y63" i="20"/>
  <c r="Y62" i="20"/>
  <c r="Y70" i="20"/>
  <c r="Y85" i="20"/>
  <c r="Y93" i="20"/>
  <c r="Y102" i="20"/>
  <c r="Y109" i="20"/>
  <c r="Y126" i="20"/>
  <c r="Y134" i="20"/>
  <c r="Y141" i="20"/>
  <c r="Y142" i="20"/>
  <c r="Y149" i="20"/>
  <c r="Y158" i="20"/>
  <c r="Y174" i="20"/>
  <c r="Y181" i="20"/>
  <c r="Y182" i="20"/>
  <c r="Y189" i="20"/>
  <c r="Z190" i="20"/>
  <c r="Z98" i="21"/>
  <c r="Y98" i="21"/>
  <c r="Z114" i="21"/>
  <c r="Y114" i="21"/>
  <c r="Z130" i="21"/>
  <c r="Y130" i="21"/>
  <c r="Z146" i="21"/>
  <c r="Y146" i="21"/>
  <c r="Z162" i="21"/>
  <c r="Y162" i="21"/>
  <c r="Z178" i="21"/>
  <c r="Y178" i="21"/>
  <c r="M21" i="21"/>
  <c r="Y21" i="21" s="1"/>
  <c r="M17" i="21"/>
  <c r="Z17" i="21" s="1"/>
  <c r="M15" i="21"/>
  <c r="Y15" i="21" s="1"/>
  <c r="M13" i="21"/>
  <c r="Y13" i="21" s="1"/>
  <c r="M11" i="21"/>
  <c r="Z11" i="21" s="1"/>
  <c r="M9" i="21"/>
  <c r="Y9" i="21" s="1"/>
  <c r="M7" i="21"/>
  <c r="Y7" i="21" s="1"/>
  <c r="M32" i="21"/>
  <c r="Y32" i="21" s="1"/>
  <c r="M30" i="21"/>
  <c r="Z30" i="21" s="1"/>
  <c r="M28" i="21"/>
  <c r="Y28" i="21" s="1"/>
  <c r="Z50" i="22"/>
  <c r="Y50" i="22"/>
  <c r="Z66" i="22"/>
  <c r="Y66" i="22"/>
  <c r="Z82" i="22"/>
  <c r="Y82" i="22"/>
  <c r="Z98" i="22"/>
  <c r="Y98" i="22"/>
  <c r="Z114" i="22"/>
  <c r="Y114" i="22"/>
  <c r="Z130" i="22"/>
  <c r="Y130" i="22"/>
  <c r="Z146" i="22"/>
  <c r="Y146" i="22"/>
  <c r="Z162" i="22"/>
  <c r="Y162" i="22"/>
  <c r="Z178" i="22"/>
  <c r="Y178" i="22"/>
  <c r="Y11" i="25"/>
  <c r="Z11" i="25"/>
  <c r="M15" i="22"/>
  <c r="M9" i="22"/>
  <c r="Y9" i="22" s="1"/>
  <c r="Y16" i="26"/>
  <c r="Y192" i="26" s="1"/>
  <c r="Y35" i="28"/>
  <c r="Y27" i="28"/>
  <c r="Z16" i="33"/>
  <c r="Y41" i="34"/>
  <c r="M192" i="38"/>
  <c r="M6" i="20"/>
  <c r="M37" i="20"/>
  <c r="Z37" i="20" s="1"/>
  <c r="Y92" i="21"/>
  <c r="Y93" i="21"/>
  <c r="Y100" i="21"/>
  <c r="Y101" i="21"/>
  <c r="Y108" i="21"/>
  <c r="Y109" i="21"/>
  <c r="Y116" i="21"/>
  <c r="Y117" i="21"/>
  <c r="Y124" i="21"/>
  <c r="Y125" i="21"/>
  <c r="Y132" i="21"/>
  <c r="Y133" i="21"/>
  <c r="Y140" i="21"/>
  <c r="Y141" i="21"/>
  <c r="Y148" i="21"/>
  <c r="Y149" i="21"/>
  <c r="Y156" i="21"/>
  <c r="Y157" i="21"/>
  <c r="Y164" i="21"/>
  <c r="Y165" i="21"/>
  <c r="Y172" i="21"/>
  <c r="Y173" i="21"/>
  <c r="Y180" i="21"/>
  <c r="Y181" i="21"/>
  <c r="Y188" i="21"/>
  <c r="Y189" i="21"/>
  <c r="Y43" i="22"/>
  <c r="Y44" i="22"/>
  <c r="Y51" i="22"/>
  <c r="Y52" i="22"/>
  <c r="Y59" i="22"/>
  <c r="Y60" i="22"/>
  <c r="Y67" i="22"/>
  <c r="Y68" i="22"/>
  <c r="Y75" i="22"/>
  <c r="Y76" i="22"/>
  <c r="Y83" i="22"/>
  <c r="Y84" i="22"/>
  <c r="Y91" i="22"/>
  <c r="Y92" i="22"/>
  <c r="Y99" i="22"/>
  <c r="Y100" i="22"/>
  <c r="Y107" i="22"/>
  <c r="Y108" i="22"/>
  <c r="Y115" i="22"/>
  <c r="Y116" i="22"/>
  <c r="Y123" i="22"/>
  <c r="Y124" i="22"/>
  <c r="Y131" i="22"/>
  <c r="Y132" i="22"/>
  <c r="Y139" i="22"/>
  <c r="Y140" i="22"/>
  <c r="Y147" i="22"/>
  <c r="Y148" i="22"/>
  <c r="Y155" i="22"/>
  <c r="Y156" i="22"/>
  <c r="Y163" i="22"/>
  <c r="Y164" i="22"/>
  <c r="Y171" i="22"/>
  <c r="Y172" i="22"/>
  <c r="Y179" i="22"/>
  <c r="Y180" i="22"/>
  <c r="Y187" i="22"/>
  <c r="Y188" i="22"/>
  <c r="M7" i="23"/>
  <c r="Y7" i="23" s="1"/>
  <c r="Z14" i="28"/>
  <c r="Z13" i="29"/>
  <c r="Y6" i="29"/>
  <c r="M192" i="29"/>
  <c r="Y32" i="30"/>
  <c r="Y30" i="30"/>
  <c r="Y23" i="30"/>
  <c r="Z22" i="32"/>
  <c r="Y17" i="32"/>
  <c r="Y10" i="35"/>
  <c r="Z35" i="39"/>
  <c r="Z27" i="39"/>
  <c r="Z21" i="32"/>
  <c r="Z16" i="32"/>
  <c r="Z32" i="33"/>
  <c r="Z38" i="33"/>
  <c r="Y34" i="39"/>
  <c r="Y26" i="39"/>
  <c r="Y12" i="39"/>
  <c r="Z8" i="39"/>
  <c r="Y20" i="39"/>
  <c r="Y11" i="39"/>
  <c r="Y7" i="39"/>
  <c r="Z30" i="38"/>
  <c r="Z29" i="37"/>
  <c r="Y32" i="37"/>
  <c r="Y31" i="38"/>
  <c r="Z34" i="38"/>
  <c r="Z50" i="31"/>
  <c r="Z51" i="32"/>
  <c r="Z25" i="33"/>
  <c r="Y31" i="37"/>
  <c r="Y13" i="37"/>
  <c r="M192" i="37"/>
  <c r="Y21" i="37"/>
  <c r="Y17" i="37"/>
  <c r="Y23" i="37"/>
  <c r="M192" i="36"/>
  <c r="Z6" i="36"/>
  <c r="Y6" i="36"/>
  <c r="Y9" i="35"/>
  <c r="Z15" i="35"/>
  <c r="M192" i="35"/>
  <c r="Z34" i="35"/>
  <c r="Z6" i="35"/>
  <c r="M192" i="34"/>
  <c r="Z44" i="34"/>
  <c r="Z40" i="34"/>
  <c r="Z40" i="33"/>
  <c r="Z39" i="33"/>
  <c r="Z35" i="33"/>
  <c r="Z26" i="33"/>
  <c r="Z22" i="33"/>
  <c r="Y13" i="33"/>
  <c r="M192" i="33"/>
  <c r="Y52" i="33"/>
  <c r="Y50" i="33"/>
  <c r="Z13" i="32"/>
  <c r="Y7" i="32"/>
  <c r="Z20" i="32"/>
  <c r="Z11" i="32"/>
  <c r="Y9" i="32"/>
  <c r="M192" i="32"/>
  <c r="Y6" i="32"/>
  <c r="Z45" i="31"/>
  <c r="Z28" i="30"/>
  <c r="Y13" i="31"/>
  <c r="M192" i="31"/>
  <c r="Z9" i="31"/>
  <c r="Z12" i="31"/>
  <c r="Z11" i="31"/>
  <c r="Z7" i="31"/>
  <c r="Z36" i="30"/>
  <c r="Z20" i="30"/>
  <c r="Z19" i="30"/>
  <c r="M192" i="30"/>
  <c r="Z7" i="30"/>
  <c r="Z7" i="29"/>
  <c r="Y7" i="29"/>
  <c r="Y37" i="28"/>
  <c r="M192" i="28"/>
  <c r="Z6" i="27"/>
  <c r="M192" i="27"/>
  <c r="M192" i="26"/>
  <c r="Z7" i="26"/>
  <c r="Y13" i="25"/>
  <c r="M192" i="25"/>
  <c r="Y9" i="25"/>
  <c r="Y7" i="25"/>
  <c r="Z12" i="25"/>
  <c r="Y6" i="25"/>
  <c r="Z6" i="25"/>
  <c r="Z25" i="24"/>
  <c r="Z11" i="24"/>
  <c r="M192" i="24"/>
  <c r="Y6" i="24"/>
  <c r="Z25" i="23"/>
  <c r="Z27" i="23"/>
  <c r="Z29" i="23"/>
  <c r="Z31" i="23"/>
  <c r="Z33" i="23"/>
  <c r="Z35" i="23"/>
  <c r="Z37" i="23"/>
  <c r="Z39" i="23"/>
  <c r="Z41" i="23"/>
  <c r="Z43" i="23"/>
  <c r="Z45" i="23"/>
  <c r="Z47" i="23"/>
  <c r="Z49" i="23"/>
  <c r="Z51" i="23"/>
  <c r="Z53" i="23"/>
  <c r="Z55" i="23"/>
  <c r="Z57" i="23"/>
  <c r="Z59" i="23"/>
  <c r="Z61" i="23"/>
  <c r="Z63" i="23"/>
  <c r="Z65" i="23"/>
  <c r="Z67" i="23"/>
  <c r="Z69" i="23"/>
  <c r="Z71" i="23"/>
  <c r="Z73" i="23"/>
  <c r="Z75" i="23"/>
  <c r="Z77" i="23"/>
  <c r="Z79" i="23"/>
  <c r="Z81" i="23"/>
  <c r="Z83" i="23"/>
  <c r="Z85" i="23"/>
  <c r="Z87" i="23"/>
  <c r="Z89" i="23"/>
  <c r="Z91" i="23"/>
  <c r="Z93" i="23"/>
  <c r="Z95" i="23"/>
  <c r="Z97" i="23"/>
  <c r="Z99" i="23"/>
  <c r="Z101" i="23"/>
  <c r="Z103" i="23"/>
  <c r="Z105" i="23"/>
  <c r="Z107" i="23"/>
  <c r="Z109" i="23"/>
  <c r="Z111" i="23"/>
  <c r="Z113" i="23"/>
  <c r="Z115" i="23"/>
  <c r="Z117" i="23"/>
  <c r="Z119" i="23"/>
  <c r="Z121" i="23"/>
  <c r="Z123" i="23"/>
  <c r="Z125" i="23"/>
  <c r="Z127" i="23"/>
  <c r="Z129" i="23"/>
  <c r="Z131" i="23"/>
  <c r="Z133" i="23"/>
  <c r="Z135" i="23"/>
  <c r="Z137" i="23"/>
  <c r="Z139" i="23"/>
  <c r="Z141" i="23"/>
  <c r="Z143" i="23"/>
  <c r="Z145" i="23"/>
  <c r="Z147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Z183" i="23"/>
  <c r="Z185" i="23"/>
  <c r="Z187" i="23"/>
  <c r="Z189" i="23"/>
  <c r="AA191" i="23"/>
  <c r="Y13" i="23"/>
  <c r="Z13" i="23"/>
  <c r="Z8" i="23"/>
  <c r="Y9" i="23"/>
  <c r="Z9" i="23"/>
  <c r="Y12" i="23"/>
  <c r="Z12" i="23"/>
  <c r="Y6" i="23"/>
  <c r="Z6" i="23"/>
  <c r="Z15" i="23"/>
  <c r="Z16" i="23"/>
  <c r="Z17" i="23"/>
  <c r="Z18" i="23"/>
  <c r="Z19" i="23"/>
  <c r="Z20" i="23"/>
  <c r="Z21" i="23"/>
  <c r="Z22" i="23"/>
  <c r="Z23" i="23"/>
  <c r="Z24" i="23"/>
  <c r="Z26" i="23"/>
  <c r="Z28" i="23"/>
  <c r="Z30" i="23"/>
  <c r="Z32" i="23"/>
  <c r="Z34" i="23"/>
  <c r="Z36" i="23"/>
  <c r="Z38" i="23"/>
  <c r="Z40" i="23"/>
  <c r="Z42" i="23"/>
  <c r="Z44" i="23"/>
  <c r="Z46" i="23"/>
  <c r="Z48" i="23"/>
  <c r="Z50" i="23"/>
  <c r="Z52" i="23"/>
  <c r="Z54" i="23"/>
  <c r="Z56" i="23"/>
  <c r="Z58" i="23"/>
  <c r="Z60" i="23"/>
  <c r="Z62" i="23"/>
  <c r="Z64" i="23"/>
  <c r="Z66" i="23"/>
  <c r="Z68" i="23"/>
  <c r="Z70" i="23"/>
  <c r="Z72" i="23"/>
  <c r="Z74" i="23"/>
  <c r="Z76" i="23"/>
  <c r="Z78" i="23"/>
  <c r="Z80" i="23"/>
  <c r="Z82" i="23"/>
  <c r="Z84" i="23"/>
  <c r="Z86" i="23"/>
  <c r="Z88" i="23"/>
  <c r="Z90" i="23"/>
  <c r="Z92" i="23"/>
  <c r="Z94" i="23"/>
  <c r="Z96" i="23"/>
  <c r="Z98" i="23"/>
  <c r="Z100" i="23"/>
  <c r="Z102" i="23"/>
  <c r="Z104" i="23"/>
  <c r="Z106" i="23"/>
  <c r="Z108" i="23"/>
  <c r="Z110" i="23"/>
  <c r="Z112" i="23"/>
  <c r="Z114" i="23"/>
  <c r="Z116" i="23"/>
  <c r="Z118" i="23"/>
  <c r="Z120" i="23"/>
  <c r="Z122" i="23"/>
  <c r="Z124" i="23"/>
  <c r="Z126" i="23"/>
  <c r="Z128" i="23"/>
  <c r="Z130" i="23"/>
  <c r="Z132" i="23"/>
  <c r="Z134" i="23"/>
  <c r="Z136" i="23"/>
  <c r="Z138" i="23"/>
  <c r="Z140" i="23"/>
  <c r="Z142" i="23"/>
  <c r="Z144" i="23"/>
  <c r="Z146" i="23"/>
  <c r="Z148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Z182" i="23"/>
  <c r="Z184" i="23"/>
  <c r="Z186" i="23"/>
  <c r="Z188" i="23"/>
  <c r="Z190" i="23"/>
  <c r="Z40" i="22"/>
  <c r="Y41" i="22"/>
  <c r="Y42" i="22"/>
  <c r="Z38" i="22"/>
  <c r="Y39" i="22"/>
  <c r="Y37" i="22"/>
  <c r="M24" i="22"/>
  <c r="Y24" i="22" s="1"/>
  <c r="M22" i="22"/>
  <c r="Y22" i="22" s="1"/>
  <c r="M21" i="22"/>
  <c r="Y21" i="22" s="1"/>
  <c r="M20" i="22"/>
  <c r="Y20" i="22" s="1"/>
  <c r="M18" i="22"/>
  <c r="Y18" i="22" s="1"/>
  <c r="M17" i="22"/>
  <c r="Y17" i="22" s="1"/>
  <c r="M6" i="22"/>
  <c r="AA191" i="22"/>
  <c r="Y25" i="22"/>
  <c r="Z25" i="22"/>
  <c r="Y26" i="22"/>
  <c r="Z26" i="22"/>
  <c r="Y27" i="22"/>
  <c r="Z27" i="22"/>
  <c r="Y28" i="22"/>
  <c r="Z28" i="22"/>
  <c r="Y29" i="22"/>
  <c r="Z29" i="22"/>
  <c r="Y30" i="22"/>
  <c r="Z30" i="22"/>
  <c r="Y31" i="22"/>
  <c r="Z31" i="22"/>
  <c r="Y32" i="22"/>
  <c r="Z32" i="22"/>
  <c r="Z15" i="22"/>
  <c r="Y15" i="22"/>
  <c r="Z16" i="22"/>
  <c r="Z19" i="22"/>
  <c r="Y19" i="22"/>
  <c r="Z8" i="22"/>
  <c r="Y14" i="22"/>
  <c r="M6" i="21"/>
  <c r="AA191" i="21"/>
  <c r="Y14" i="21"/>
  <c r="Y12" i="21"/>
  <c r="Z15" i="21"/>
  <c r="Y16" i="21"/>
  <c r="Z22" i="21"/>
  <c r="Z24" i="21"/>
  <c r="Y24" i="21"/>
  <c r="Z25" i="21"/>
  <c r="Y25" i="21"/>
  <c r="Z27" i="21"/>
  <c r="Y27" i="21"/>
  <c r="Y29" i="21"/>
  <c r="Z31" i="21"/>
  <c r="Y33" i="21"/>
  <c r="Z33" i="21"/>
  <c r="Y34" i="21"/>
  <c r="Z34" i="21"/>
  <c r="Y35" i="21"/>
  <c r="Z35" i="21"/>
  <c r="Y36" i="21"/>
  <c r="Z36" i="21"/>
  <c r="Y37" i="21"/>
  <c r="Z37" i="21"/>
  <c r="Y38" i="21"/>
  <c r="Z38" i="21"/>
  <c r="Y39" i="21"/>
  <c r="Z39" i="21"/>
  <c r="Y40" i="21"/>
  <c r="Z40" i="21"/>
  <c r="Z190" i="21"/>
  <c r="Z48" i="20"/>
  <c r="M40" i="20"/>
  <c r="Y40" i="20" s="1"/>
  <c r="M17" i="20"/>
  <c r="Y17" i="20" s="1"/>
  <c r="Y44" i="20"/>
  <c r="Y57" i="20"/>
  <c r="Y6" i="20"/>
  <c r="Z6" i="20"/>
  <c r="Y41" i="20"/>
  <c r="Z41" i="20"/>
  <c r="Y42" i="20"/>
  <c r="Z42" i="20"/>
  <c r="Y43" i="20"/>
  <c r="Z43" i="20"/>
  <c r="Z45" i="20"/>
  <c r="Y45" i="20"/>
  <c r="Z46" i="20"/>
  <c r="Y46" i="20"/>
  <c r="Z47" i="20"/>
  <c r="Y47" i="20"/>
  <c r="Y7" i="20"/>
  <c r="Z7" i="20"/>
  <c r="Y15" i="20"/>
  <c r="Y16" i="20"/>
  <c r="Z16" i="20"/>
  <c r="Y18" i="20"/>
  <c r="Z18" i="20"/>
  <c r="Y19" i="20"/>
  <c r="Z19" i="20"/>
  <c r="Z24" i="20"/>
  <c r="Z26" i="20"/>
  <c r="Y26" i="20"/>
  <c r="Z29" i="20"/>
  <c r="Z30" i="20"/>
  <c r="Y30" i="20"/>
  <c r="Z31" i="20"/>
  <c r="Z34" i="20"/>
  <c r="Y34" i="20"/>
  <c r="Y38" i="20"/>
  <c r="Y49" i="20"/>
  <c r="Z49" i="20"/>
  <c r="Y50" i="20"/>
  <c r="Z50" i="20"/>
  <c r="AA191" i="20"/>
  <c r="Z51" i="20"/>
  <c r="Z52" i="20"/>
  <c r="Z53" i="20"/>
  <c r="Z54" i="20"/>
  <c r="Z55" i="20"/>
  <c r="Z56" i="20"/>
  <c r="J31" i="19"/>
  <c r="K14" i="19"/>
  <c r="K24" i="19"/>
  <c r="J29" i="19"/>
  <c r="K29" i="19"/>
  <c r="J30" i="19"/>
  <c r="K30" i="19"/>
  <c r="K27" i="19"/>
  <c r="K28" i="19"/>
  <c r="J28" i="19"/>
  <c r="J27" i="19"/>
  <c r="J24" i="19"/>
  <c r="J14" i="19"/>
  <c r="K26" i="19"/>
  <c r="J26" i="19"/>
  <c r="K25" i="19"/>
  <c r="J25" i="19"/>
  <c r="J22" i="19"/>
  <c r="K22" i="19"/>
  <c r="J23" i="19"/>
  <c r="K23" i="19"/>
  <c r="K21" i="19"/>
  <c r="J21" i="19"/>
  <c r="K19" i="19"/>
  <c r="J19" i="19"/>
  <c r="K18" i="19"/>
  <c r="J18" i="19"/>
  <c r="K17" i="19"/>
  <c r="J17" i="19"/>
  <c r="K16" i="19"/>
  <c r="J16" i="19"/>
  <c r="K15" i="19"/>
  <c r="J15" i="19"/>
  <c r="K13" i="19"/>
  <c r="J13" i="19"/>
  <c r="K12" i="19"/>
  <c r="J12" i="19"/>
  <c r="J9" i="19"/>
  <c r="K9" i="19"/>
  <c r="J10" i="19"/>
  <c r="K10" i="19"/>
  <c r="J14" i="18"/>
  <c r="J11" i="18"/>
  <c r="J34" i="18"/>
  <c r="J30" i="18"/>
  <c r="Z33" i="20" l="1"/>
  <c r="Z10" i="21"/>
  <c r="Z18" i="21"/>
  <c r="Z14" i="23"/>
  <c r="Y20" i="21"/>
  <c r="Z28" i="20"/>
  <c r="Y21" i="20"/>
  <c r="Z9" i="20"/>
  <c r="Z26" i="21"/>
  <c r="Z8" i="21"/>
  <c r="Z28" i="21"/>
  <c r="Y39" i="20"/>
  <c r="Z11" i="23"/>
  <c r="Y36" i="20"/>
  <c r="Y22" i="20"/>
  <c r="Y20" i="20"/>
  <c r="Y11" i="21"/>
  <c r="Z12" i="22"/>
  <c r="Y27" i="20"/>
  <c r="Y19" i="21"/>
  <c r="Y23" i="20"/>
  <c r="Y32" i="20"/>
  <c r="Y17" i="21"/>
  <c r="Z10" i="20"/>
  <c r="Y192" i="31"/>
  <c r="R13" i="31" s="1"/>
  <c r="U13" i="31" s="1"/>
  <c r="S15" i="31" s="1"/>
  <c r="Y192" i="38"/>
  <c r="Z8" i="20"/>
  <c r="Z9" i="21"/>
  <c r="Z10" i="22"/>
  <c r="Z13" i="22"/>
  <c r="Z7" i="22"/>
  <c r="Z192" i="26"/>
  <c r="S13" i="26" s="1"/>
  <c r="Z192" i="27"/>
  <c r="S13" i="27" s="1"/>
  <c r="Z7" i="21"/>
  <c r="Y23" i="22"/>
  <c r="Y192" i="35"/>
  <c r="Z11" i="22"/>
  <c r="Y192" i="34"/>
  <c r="Z192" i="28"/>
  <c r="S13" i="28" s="1"/>
  <c r="Z21" i="21"/>
  <c r="Y11" i="20"/>
  <c r="Y23" i="21"/>
  <c r="M191" i="23"/>
  <c r="Z192" i="29"/>
  <c r="S13" i="29" s="1"/>
  <c r="Z192" i="36"/>
  <c r="S13" i="36" s="1"/>
  <c r="Y192" i="39"/>
  <c r="Z192" i="39"/>
  <c r="Y192" i="30"/>
  <c r="R13" i="30" s="1"/>
  <c r="U13" i="30" s="1"/>
  <c r="S15" i="30" s="1"/>
  <c r="Y192" i="29"/>
  <c r="R13" i="29" s="1"/>
  <c r="U13" i="29" s="1"/>
  <c r="S15" i="29" s="1"/>
  <c r="Y192" i="28"/>
  <c r="U13" i="28" s="1"/>
  <c r="S15" i="28" s="1"/>
  <c r="Z12" i="20"/>
  <c r="Y35" i="20"/>
  <c r="Z7" i="23"/>
  <c r="Y30" i="21"/>
  <c r="Z192" i="37"/>
  <c r="S13" i="37" s="1"/>
  <c r="Z13" i="20"/>
  <c r="Z10" i="23"/>
  <c r="Z14" i="20"/>
  <c r="Y25" i="20"/>
  <c r="M191" i="21"/>
  <c r="Z192" i="34"/>
  <c r="S13" i="34" s="1"/>
  <c r="Y192" i="36"/>
  <c r="Y37" i="20"/>
  <c r="Z32" i="21"/>
  <c r="Z13" i="21"/>
  <c r="Z9" i="22"/>
  <c r="Y192" i="24"/>
  <c r="U13" i="24" s="1"/>
  <c r="S15" i="24" s="1"/>
  <c r="Z17" i="22"/>
  <c r="Z192" i="38"/>
  <c r="S13" i="38" s="1"/>
  <c r="Z22" i="22"/>
  <c r="Z192" i="31"/>
  <c r="S13" i="31" s="1"/>
  <c r="Z192" i="32"/>
  <c r="S13" i="32" s="1"/>
  <c r="Y192" i="37"/>
  <c r="Z192" i="35"/>
  <c r="S13" i="35" s="1"/>
  <c r="Y192" i="33"/>
  <c r="Z192" i="33"/>
  <c r="S13" i="33" s="1"/>
  <c r="Y192" i="32"/>
  <c r="U13" i="32" s="1"/>
  <c r="S15" i="32" s="1"/>
  <c r="Z192" i="30"/>
  <c r="S13" i="30" s="1"/>
  <c r="Y192" i="25"/>
  <c r="Z192" i="25"/>
  <c r="S13" i="25" s="1"/>
  <c r="Z192" i="24"/>
  <c r="S13" i="24" s="1"/>
  <c r="Y191" i="23"/>
  <c r="R12" i="23" s="1"/>
  <c r="U12" i="23" s="1"/>
  <c r="S14" i="23" s="1"/>
  <c r="Z24" i="22"/>
  <c r="Z21" i="22"/>
  <c r="Z20" i="22"/>
  <c r="Z18" i="22"/>
  <c r="M191" i="22"/>
  <c r="Z6" i="22"/>
  <c r="Y6" i="22"/>
  <c r="Y6" i="21"/>
  <c r="Z6" i="21"/>
  <c r="Z40" i="20"/>
  <c r="Z17" i="20"/>
  <c r="M191" i="20"/>
  <c r="J8" i="19"/>
  <c r="M8" i="19" s="1"/>
  <c r="Y8" i="19" s="1"/>
  <c r="K8" i="19"/>
  <c r="J54" i="18"/>
  <c r="AA190" i="19"/>
  <c r="M190" i="19"/>
  <c r="Z190" i="19" s="1"/>
  <c r="L190" i="19"/>
  <c r="AA189" i="19"/>
  <c r="M189" i="19"/>
  <c r="Z189" i="19" s="1"/>
  <c r="L189" i="19"/>
  <c r="AA188" i="19"/>
  <c r="M188" i="19"/>
  <c r="Z188" i="19" s="1"/>
  <c r="L188" i="19"/>
  <c r="AA187" i="19"/>
  <c r="M187" i="19"/>
  <c r="Z187" i="19" s="1"/>
  <c r="L187" i="19"/>
  <c r="AA186" i="19"/>
  <c r="M186" i="19"/>
  <c r="Z186" i="19" s="1"/>
  <c r="L186" i="19"/>
  <c r="AA185" i="19"/>
  <c r="M185" i="19"/>
  <c r="Z185" i="19" s="1"/>
  <c r="L185" i="19"/>
  <c r="AA184" i="19"/>
  <c r="M184" i="19"/>
  <c r="Y184" i="19" s="1"/>
  <c r="L184" i="19"/>
  <c r="AA183" i="19"/>
  <c r="M183" i="19"/>
  <c r="Z183" i="19" s="1"/>
  <c r="L183" i="19"/>
  <c r="AA182" i="19"/>
  <c r="M182" i="19"/>
  <c r="Z182" i="19" s="1"/>
  <c r="L182" i="19"/>
  <c r="AA181" i="19"/>
  <c r="M181" i="19"/>
  <c r="Z181" i="19" s="1"/>
  <c r="L181" i="19"/>
  <c r="AA180" i="19"/>
  <c r="M180" i="19"/>
  <c r="Z180" i="19" s="1"/>
  <c r="L180" i="19"/>
  <c r="AA179" i="19"/>
  <c r="M179" i="19"/>
  <c r="Z179" i="19" s="1"/>
  <c r="L179" i="19"/>
  <c r="AA178" i="19"/>
  <c r="M178" i="19"/>
  <c r="Z178" i="19" s="1"/>
  <c r="L178" i="19"/>
  <c r="AA177" i="19"/>
  <c r="M177" i="19"/>
  <c r="Z177" i="19" s="1"/>
  <c r="L177" i="19"/>
  <c r="AA176" i="19"/>
  <c r="M176" i="19"/>
  <c r="Z176" i="19" s="1"/>
  <c r="L176" i="19"/>
  <c r="AA175" i="19"/>
  <c r="M175" i="19"/>
  <c r="Z175" i="19" s="1"/>
  <c r="L175" i="19"/>
  <c r="AA174" i="19"/>
  <c r="M174" i="19"/>
  <c r="Z174" i="19" s="1"/>
  <c r="L174" i="19"/>
  <c r="AA173" i="19"/>
  <c r="M173" i="19"/>
  <c r="Z173" i="19" s="1"/>
  <c r="L173" i="19"/>
  <c r="AA172" i="19"/>
  <c r="M172" i="19"/>
  <c r="Z172" i="19" s="1"/>
  <c r="L172" i="19"/>
  <c r="AA171" i="19"/>
  <c r="M171" i="19"/>
  <c r="Z171" i="19" s="1"/>
  <c r="L171" i="19"/>
  <c r="AA170" i="19"/>
  <c r="M170" i="19"/>
  <c r="Y170" i="19" s="1"/>
  <c r="L170" i="19"/>
  <c r="AA169" i="19"/>
  <c r="M169" i="19"/>
  <c r="Z169" i="19" s="1"/>
  <c r="L169" i="19"/>
  <c r="AA168" i="19"/>
  <c r="M168" i="19"/>
  <c r="Z168" i="19" s="1"/>
  <c r="L168" i="19"/>
  <c r="AA167" i="19"/>
  <c r="M167" i="19"/>
  <c r="Z167" i="19" s="1"/>
  <c r="L167" i="19"/>
  <c r="AA166" i="19"/>
  <c r="M166" i="19"/>
  <c r="Z166" i="19" s="1"/>
  <c r="L166" i="19"/>
  <c r="AA165" i="19"/>
  <c r="M165" i="19"/>
  <c r="Z165" i="19" s="1"/>
  <c r="L165" i="19"/>
  <c r="AA164" i="19"/>
  <c r="M164" i="19"/>
  <c r="Z164" i="19" s="1"/>
  <c r="L164" i="19"/>
  <c r="AA163" i="19"/>
  <c r="M163" i="19"/>
  <c r="Z163" i="19" s="1"/>
  <c r="L163" i="19"/>
  <c r="AA162" i="19"/>
  <c r="M162" i="19"/>
  <c r="Z162" i="19" s="1"/>
  <c r="L162" i="19"/>
  <c r="AA161" i="19"/>
  <c r="M161" i="19"/>
  <c r="Z161" i="19" s="1"/>
  <c r="L161" i="19"/>
  <c r="AA160" i="19"/>
  <c r="M160" i="19"/>
  <c r="Y160" i="19" s="1"/>
  <c r="L160" i="19"/>
  <c r="AA159" i="19"/>
  <c r="M159" i="19"/>
  <c r="Z159" i="19" s="1"/>
  <c r="L159" i="19"/>
  <c r="AA158" i="19"/>
  <c r="M158" i="19"/>
  <c r="Z158" i="19" s="1"/>
  <c r="L158" i="19"/>
  <c r="AA157" i="19"/>
  <c r="M157" i="19"/>
  <c r="Z157" i="19" s="1"/>
  <c r="L157" i="19"/>
  <c r="AA156" i="19"/>
  <c r="M156" i="19"/>
  <c r="Z156" i="19" s="1"/>
  <c r="L156" i="19"/>
  <c r="AA155" i="19"/>
  <c r="M155" i="19"/>
  <c r="Z155" i="19" s="1"/>
  <c r="L155" i="19"/>
  <c r="AA154" i="19"/>
  <c r="M154" i="19"/>
  <c r="Y154" i="19" s="1"/>
  <c r="L154" i="19"/>
  <c r="AA153" i="19"/>
  <c r="M153" i="19"/>
  <c r="Z153" i="19" s="1"/>
  <c r="L153" i="19"/>
  <c r="AA152" i="19"/>
  <c r="M152" i="19"/>
  <c r="Z152" i="19" s="1"/>
  <c r="L152" i="19"/>
  <c r="AA151" i="19"/>
  <c r="M151" i="19"/>
  <c r="Z151" i="19" s="1"/>
  <c r="L151" i="19"/>
  <c r="AA150" i="19"/>
  <c r="M150" i="19"/>
  <c r="Z150" i="19" s="1"/>
  <c r="L150" i="19"/>
  <c r="AA149" i="19"/>
  <c r="M149" i="19"/>
  <c r="Z149" i="19" s="1"/>
  <c r="L149" i="19"/>
  <c r="AA148" i="19"/>
  <c r="M148" i="19"/>
  <c r="Z148" i="19" s="1"/>
  <c r="L148" i="19"/>
  <c r="AA147" i="19"/>
  <c r="M147" i="19"/>
  <c r="Z147" i="19" s="1"/>
  <c r="L147" i="19"/>
  <c r="AA146" i="19"/>
  <c r="M146" i="19"/>
  <c r="Y146" i="19" s="1"/>
  <c r="L146" i="19"/>
  <c r="AA145" i="19"/>
  <c r="M145" i="19"/>
  <c r="Z145" i="19" s="1"/>
  <c r="L145" i="19"/>
  <c r="AA144" i="19"/>
  <c r="M144" i="19"/>
  <c r="Y144" i="19" s="1"/>
  <c r="L144" i="19"/>
  <c r="AA143" i="19"/>
  <c r="M143" i="19"/>
  <c r="Z143" i="19" s="1"/>
  <c r="L143" i="19"/>
  <c r="AA142" i="19"/>
  <c r="M142" i="19"/>
  <c r="Z142" i="19" s="1"/>
  <c r="L142" i="19"/>
  <c r="AA141" i="19"/>
  <c r="M141" i="19"/>
  <c r="Z141" i="19" s="1"/>
  <c r="L141" i="19"/>
  <c r="AA140" i="19"/>
  <c r="M140" i="19"/>
  <c r="Z140" i="19" s="1"/>
  <c r="L140" i="19"/>
  <c r="AA139" i="19"/>
  <c r="M139" i="19"/>
  <c r="Z139" i="19" s="1"/>
  <c r="L139" i="19"/>
  <c r="AA138" i="19"/>
  <c r="M138" i="19"/>
  <c r="Y138" i="19" s="1"/>
  <c r="L138" i="19"/>
  <c r="AA137" i="19"/>
  <c r="M137" i="19"/>
  <c r="Z137" i="19" s="1"/>
  <c r="L137" i="19"/>
  <c r="AA136" i="19"/>
  <c r="M136" i="19"/>
  <c r="Z136" i="19" s="1"/>
  <c r="L136" i="19"/>
  <c r="AA135" i="19"/>
  <c r="M135" i="19"/>
  <c r="Z135" i="19" s="1"/>
  <c r="L135" i="19"/>
  <c r="AA134" i="19"/>
  <c r="M134" i="19"/>
  <c r="Z134" i="19" s="1"/>
  <c r="L134" i="19"/>
  <c r="AA133" i="19"/>
  <c r="M133" i="19"/>
  <c r="Z133" i="19" s="1"/>
  <c r="L133" i="19"/>
  <c r="AA132" i="19"/>
  <c r="M132" i="19"/>
  <c r="Z132" i="19" s="1"/>
  <c r="L132" i="19"/>
  <c r="AA131" i="19"/>
  <c r="M131" i="19"/>
  <c r="Z131" i="19" s="1"/>
  <c r="L131" i="19"/>
  <c r="AA130" i="19"/>
  <c r="M130" i="19"/>
  <c r="Z130" i="19" s="1"/>
  <c r="L130" i="19"/>
  <c r="AA129" i="19"/>
  <c r="M129" i="19"/>
  <c r="Z129" i="19" s="1"/>
  <c r="L129" i="19"/>
  <c r="AA128" i="19"/>
  <c r="M128" i="19"/>
  <c r="Z128" i="19" s="1"/>
  <c r="L128" i="19"/>
  <c r="AA127" i="19"/>
  <c r="M127" i="19"/>
  <c r="Z127" i="19" s="1"/>
  <c r="L127" i="19"/>
  <c r="AA126" i="19"/>
  <c r="M126" i="19"/>
  <c r="Z126" i="19" s="1"/>
  <c r="L126" i="19"/>
  <c r="AA125" i="19"/>
  <c r="M125" i="19"/>
  <c r="Z125" i="19" s="1"/>
  <c r="L125" i="19"/>
  <c r="AA124" i="19"/>
  <c r="M124" i="19"/>
  <c r="Z124" i="19" s="1"/>
  <c r="L124" i="19"/>
  <c r="AA123" i="19"/>
  <c r="M123" i="19"/>
  <c r="Z123" i="19" s="1"/>
  <c r="L123" i="19"/>
  <c r="AA122" i="19"/>
  <c r="M122" i="19"/>
  <c r="Z122" i="19" s="1"/>
  <c r="L122" i="19"/>
  <c r="AA121" i="19"/>
  <c r="M121" i="19"/>
  <c r="Z121" i="19" s="1"/>
  <c r="L121" i="19"/>
  <c r="AA120" i="19"/>
  <c r="M120" i="19"/>
  <c r="Y120" i="19" s="1"/>
  <c r="L120" i="19"/>
  <c r="AA119" i="19"/>
  <c r="M119" i="19"/>
  <c r="Z119" i="19" s="1"/>
  <c r="L119" i="19"/>
  <c r="AA118" i="19"/>
  <c r="M118" i="19"/>
  <c r="Z118" i="19" s="1"/>
  <c r="L118" i="19"/>
  <c r="AA117" i="19"/>
  <c r="M117" i="19"/>
  <c r="Z117" i="19" s="1"/>
  <c r="L117" i="19"/>
  <c r="AA116" i="19"/>
  <c r="M116" i="19"/>
  <c r="Z116" i="19" s="1"/>
  <c r="L116" i="19"/>
  <c r="AA115" i="19"/>
  <c r="M115" i="19"/>
  <c r="Z115" i="19" s="1"/>
  <c r="L115" i="19"/>
  <c r="AA114" i="19"/>
  <c r="M114" i="19"/>
  <c r="Y114" i="19" s="1"/>
  <c r="L114" i="19"/>
  <c r="AA113" i="19"/>
  <c r="M113" i="19"/>
  <c r="Z113" i="19" s="1"/>
  <c r="L113" i="19"/>
  <c r="AA112" i="19"/>
  <c r="M112" i="19"/>
  <c r="Y112" i="19" s="1"/>
  <c r="L112" i="19"/>
  <c r="AA111" i="19"/>
  <c r="M111" i="19"/>
  <c r="Z111" i="19" s="1"/>
  <c r="L111" i="19"/>
  <c r="AA110" i="19"/>
  <c r="M110" i="19"/>
  <c r="Z110" i="19" s="1"/>
  <c r="L110" i="19"/>
  <c r="AA109" i="19"/>
  <c r="M109" i="19"/>
  <c r="Z109" i="19" s="1"/>
  <c r="L109" i="19"/>
  <c r="AA108" i="19"/>
  <c r="M108" i="19"/>
  <c r="Z108" i="19" s="1"/>
  <c r="L108" i="19"/>
  <c r="AA107" i="19"/>
  <c r="M107" i="19"/>
  <c r="Z107" i="19" s="1"/>
  <c r="L107" i="19"/>
  <c r="AA106" i="19"/>
  <c r="M106" i="19"/>
  <c r="Z106" i="19" s="1"/>
  <c r="L106" i="19"/>
  <c r="AA105" i="19"/>
  <c r="M105" i="19"/>
  <c r="Z105" i="19" s="1"/>
  <c r="L105" i="19"/>
  <c r="AA104" i="19"/>
  <c r="M104" i="19"/>
  <c r="Y104" i="19" s="1"/>
  <c r="L104" i="19"/>
  <c r="AA103" i="19"/>
  <c r="M103" i="19"/>
  <c r="Z103" i="19" s="1"/>
  <c r="L103" i="19"/>
  <c r="AA102" i="19"/>
  <c r="M102" i="19"/>
  <c r="Z102" i="19" s="1"/>
  <c r="L102" i="19"/>
  <c r="AA101" i="19"/>
  <c r="M101" i="19"/>
  <c r="Z101" i="19" s="1"/>
  <c r="L101" i="19"/>
  <c r="AA100" i="19"/>
  <c r="M100" i="19"/>
  <c r="Z100" i="19" s="1"/>
  <c r="L100" i="19"/>
  <c r="AA99" i="19"/>
  <c r="M99" i="19"/>
  <c r="Z99" i="19" s="1"/>
  <c r="L99" i="19"/>
  <c r="AA98" i="19"/>
  <c r="M98" i="19"/>
  <c r="Z98" i="19" s="1"/>
  <c r="L98" i="19"/>
  <c r="AA97" i="19"/>
  <c r="M97" i="19"/>
  <c r="Z97" i="19" s="1"/>
  <c r="L97" i="19"/>
  <c r="AA96" i="19"/>
  <c r="M96" i="19"/>
  <c r="Y96" i="19" s="1"/>
  <c r="L96" i="19"/>
  <c r="AA95" i="19"/>
  <c r="M95" i="19"/>
  <c r="Z95" i="19" s="1"/>
  <c r="L95" i="19"/>
  <c r="AA94" i="19"/>
  <c r="M94" i="19"/>
  <c r="Z94" i="19" s="1"/>
  <c r="L94" i="19"/>
  <c r="AA93" i="19"/>
  <c r="M93" i="19"/>
  <c r="Z93" i="19" s="1"/>
  <c r="L93" i="19"/>
  <c r="AA92" i="19"/>
  <c r="M92" i="19"/>
  <c r="Z92" i="19" s="1"/>
  <c r="L92" i="19"/>
  <c r="AA91" i="19"/>
  <c r="M91" i="19"/>
  <c r="Z91" i="19" s="1"/>
  <c r="L91" i="19"/>
  <c r="AA90" i="19"/>
  <c r="M90" i="19"/>
  <c r="Y90" i="19" s="1"/>
  <c r="L90" i="19"/>
  <c r="AA89" i="19"/>
  <c r="M89" i="19"/>
  <c r="Z89" i="19" s="1"/>
  <c r="L89" i="19"/>
  <c r="AA88" i="19"/>
  <c r="M88" i="19"/>
  <c r="Z88" i="19" s="1"/>
  <c r="L88" i="19"/>
  <c r="AA87" i="19"/>
  <c r="M87" i="19"/>
  <c r="Z87" i="19" s="1"/>
  <c r="L87" i="19"/>
  <c r="AA86" i="19"/>
  <c r="M86" i="19"/>
  <c r="Z86" i="19" s="1"/>
  <c r="L86" i="19"/>
  <c r="AA85" i="19"/>
  <c r="M85" i="19"/>
  <c r="Z85" i="19" s="1"/>
  <c r="L85" i="19"/>
  <c r="AA84" i="19"/>
  <c r="M84" i="19"/>
  <c r="Z84" i="19" s="1"/>
  <c r="L84" i="19"/>
  <c r="AA83" i="19"/>
  <c r="M83" i="19"/>
  <c r="Z83" i="19" s="1"/>
  <c r="L83" i="19"/>
  <c r="AA82" i="19"/>
  <c r="M82" i="19"/>
  <c r="Z82" i="19" s="1"/>
  <c r="L82" i="19"/>
  <c r="AA81" i="19"/>
  <c r="M81" i="19"/>
  <c r="Z81" i="19" s="1"/>
  <c r="L81" i="19"/>
  <c r="AA80" i="19"/>
  <c r="M80" i="19"/>
  <c r="Z80" i="19" s="1"/>
  <c r="L80" i="19"/>
  <c r="AA79" i="19"/>
  <c r="M79" i="19"/>
  <c r="Z79" i="19" s="1"/>
  <c r="L79" i="19"/>
  <c r="AA78" i="19"/>
  <c r="M78" i="19"/>
  <c r="Z78" i="19" s="1"/>
  <c r="L78" i="19"/>
  <c r="AA77" i="19"/>
  <c r="M77" i="19"/>
  <c r="Z77" i="19" s="1"/>
  <c r="L77" i="19"/>
  <c r="AA76" i="19"/>
  <c r="M76" i="19"/>
  <c r="Z76" i="19" s="1"/>
  <c r="L76" i="19"/>
  <c r="AA75" i="19"/>
  <c r="M75" i="19"/>
  <c r="Z75" i="19" s="1"/>
  <c r="L75" i="19"/>
  <c r="AA74" i="19"/>
  <c r="M74" i="19"/>
  <c r="Z74" i="19" s="1"/>
  <c r="L74" i="19"/>
  <c r="AA73" i="19"/>
  <c r="M73" i="19"/>
  <c r="Z73" i="19" s="1"/>
  <c r="L73" i="19"/>
  <c r="AA72" i="19"/>
  <c r="M72" i="19"/>
  <c r="Y72" i="19" s="1"/>
  <c r="L72" i="19"/>
  <c r="AA71" i="19"/>
  <c r="M71" i="19"/>
  <c r="Z71" i="19" s="1"/>
  <c r="L71" i="19"/>
  <c r="AA70" i="19"/>
  <c r="M70" i="19"/>
  <c r="Z70" i="19" s="1"/>
  <c r="L70" i="19"/>
  <c r="AA69" i="19"/>
  <c r="M69" i="19"/>
  <c r="Z69" i="19" s="1"/>
  <c r="L69" i="19"/>
  <c r="AA68" i="19"/>
  <c r="M68" i="19"/>
  <c r="Z68" i="19" s="1"/>
  <c r="L68" i="19"/>
  <c r="AA67" i="19"/>
  <c r="M67" i="19"/>
  <c r="Z67" i="19" s="1"/>
  <c r="L67" i="19"/>
  <c r="AA66" i="19"/>
  <c r="M66" i="19"/>
  <c r="Z66" i="19" s="1"/>
  <c r="L66" i="19"/>
  <c r="AA65" i="19"/>
  <c r="M65" i="19"/>
  <c r="Z65" i="19" s="1"/>
  <c r="L65" i="19"/>
  <c r="AA64" i="19"/>
  <c r="M64" i="19"/>
  <c r="Z64" i="19" s="1"/>
  <c r="L64" i="19"/>
  <c r="AA63" i="19"/>
  <c r="M63" i="19"/>
  <c r="Z63" i="19" s="1"/>
  <c r="L63" i="19"/>
  <c r="AA62" i="19"/>
  <c r="M62" i="19"/>
  <c r="Z62" i="19" s="1"/>
  <c r="L62" i="19"/>
  <c r="AA61" i="19"/>
  <c r="M61" i="19"/>
  <c r="Z61" i="19" s="1"/>
  <c r="L61" i="19"/>
  <c r="AA60" i="19"/>
  <c r="M60" i="19"/>
  <c r="Z60" i="19" s="1"/>
  <c r="L60" i="19"/>
  <c r="AA59" i="19"/>
  <c r="M59" i="19"/>
  <c r="Z59" i="19" s="1"/>
  <c r="L59" i="19"/>
  <c r="AA58" i="19"/>
  <c r="L58" i="19"/>
  <c r="M58" i="19"/>
  <c r="AA57" i="19"/>
  <c r="L57" i="19"/>
  <c r="M57" i="19"/>
  <c r="AA56" i="19"/>
  <c r="L56" i="19"/>
  <c r="M56" i="19"/>
  <c r="AA55" i="19"/>
  <c r="M55" i="19"/>
  <c r="Z55" i="19" s="1"/>
  <c r="L55" i="19"/>
  <c r="AA54" i="19"/>
  <c r="M54" i="19"/>
  <c r="Y54" i="19" s="1"/>
  <c r="L54" i="19"/>
  <c r="AA53" i="19"/>
  <c r="L53" i="19"/>
  <c r="M53" i="19"/>
  <c r="AA52" i="19"/>
  <c r="L52" i="19"/>
  <c r="M52" i="19"/>
  <c r="AA51" i="19"/>
  <c r="L51" i="19"/>
  <c r="M51" i="19"/>
  <c r="AA50" i="19"/>
  <c r="L50" i="19"/>
  <c r="M50" i="19"/>
  <c r="AA49" i="19"/>
  <c r="L49" i="19"/>
  <c r="M49" i="19"/>
  <c r="AA48" i="19"/>
  <c r="L48" i="19"/>
  <c r="M48" i="19"/>
  <c r="AA47" i="19"/>
  <c r="L47" i="19"/>
  <c r="M47" i="19"/>
  <c r="AA46" i="19"/>
  <c r="L46" i="19"/>
  <c r="M46" i="19"/>
  <c r="AA45" i="19"/>
  <c r="L45" i="19"/>
  <c r="M45" i="19"/>
  <c r="AA44" i="19"/>
  <c r="L44" i="19"/>
  <c r="M44" i="19"/>
  <c r="AA43" i="19"/>
  <c r="L43" i="19"/>
  <c r="M43" i="19"/>
  <c r="AA42" i="19"/>
  <c r="L42" i="19"/>
  <c r="M42" i="19"/>
  <c r="AA41" i="19"/>
  <c r="L41" i="19"/>
  <c r="M41" i="19"/>
  <c r="AA40" i="19"/>
  <c r="L40" i="19"/>
  <c r="M40" i="19"/>
  <c r="AA39" i="19"/>
  <c r="L39" i="19"/>
  <c r="M39" i="19"/>
  <c r="AA38" i="19"/>
  <c r="L38" i="19"/>
  <c r="M38" i="19"/>
  <c r="AA37" i="19"/>
  <c r="L37" i="19"/>
  <c r="M37" i="19"/>
  <c r="AA36" i="19"/>
  <c r="L36" i="19"/>
  <c r="M36" i="19"/>
  <c r="AA35" i="19"/>
  <c r="L35" i="19"/>
  <c r="M35" i="19"/>
  <c r="AA34" i="19"/>
  <c r="L34" i="19"/>
  <c r="M34" i="19"/>
  <c r="AA33" i="19"/>
  <c r="L33" i="19"/>
  <c r="M33" i="19"/>
  <c r="AA32" i="19"/>
  <c r="L32" i="19"/>
  <c r="M32" i="19"/>
  <c r="AA31" i="19"/>
  <c r="L31" i="19"/>
  <c r="M31" i="19"/>
  <c r="AA30" i="19"/>
  <c r="M30" i="19"/>
  <c r="Z30" i="19" s="1"/>
  <c r="L30" i="19"/>
  <c r="AA29" i="19"/>
  <c r="M29" i="19"/>
  <c r="Y29" i="19" s="1"/>
  <c r="L29" i="19"/>
  <c r="AA28" i="19"/>
  <c r="M28" i="19"/>
  <c r="Y28" i="19" s="1"/>
  <c r="L28" i="19"/>
  <c r="AA27" i="19"/>
  <c r="L27" i="19"/>
  <c r="M27" i="19"/>
  <c r="AA26" i="19"/>
  <c r="L26" i="19"/>
  <c r="M26" i="19"/>
  <c r="AA25" i="19"/>
  <c r="L25" i="19"/>
  <c r="M25" i="19"/>
  <c r="AA24" i="19"/>
  <c r="L24" i="19"/>
  <c r="M24" i="19"/>
  <c r="AA23" i="19"/>
  <c r="L23" i="19"/>
  <c r="M23" i="19"/>
  <c r="AA22" i="19"/>
  <c r="L22" i="19"/>
  <c r="M22" i="19"/>
  <c r="AA21" i="19"/>
  <c r="L21" i="19"/>
  <c r="M21" i="19"/>
  <c r="AA20" i="19"/>
  <c r="L20" i="19"/>
  <c r="M20" i="19"/>
  <c r="AA19" i="19"/>
  <c r="L19" i="19"/>
  <c r="M19" i="19"/>
  <c r="AA18" i="19"/>
  <c r="L18" i="19"/>
  <c r="M18" i="19"/>
  <c r="AA17" i="19"/>
  <c r="L17" i="19"/>
  <c r="M17" i="19"/>
  <c r="AA16" i="19"/>
  <c r="L16" i="19"/>
  <c r="M16" i="19"/>
  <c r="AA15" i="19"/>
  <c r="L15" i="19"/>
  <c r="M15" i="19"/>
  <c r="AA14" i="19"/>
  <c r="M14" i="19"/>
  <c r="Y14" i="19" s="1"/>
  <c r="L14" i="19"/>
  <c r="AA13" i="19"/>
  <c r="M13" i="19"/>
  <c r="Y13" i="19" s="1"/>
  <c r="L13" i="19"/>
  <c r="AA12" i="19"/>
  <c r="Q12" i="19"/>
  <c r="L12" i="19"/>
  <c r="M12" i="19"/>
  <c r="AA11" i="19"/>
  <c r="L11" i="19"/>
  <c r="M11" i="19"/>
  <c r="AA10" i="19"/>
  <c r="L10" i="19"/>
  <c r="M10" i="19"/>
  <c r="Y10" i="19" s="1"/>
  <c r="AA9" i="19"/>
  <c r="M9" i="19"/>
  <c r="Y9" i="19" s="1"/>
  <c r="L9" i="19"/>
  <c r="AA8" i="19"/>
  <c r="L8" i="19"/>
  <c r="AA7" i="19"/>
  <c r="L7" i="19"/>
  <c r="K7" i="19"/>
  <c r="J7" i="19"/>
  <c r="B7" i="19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B138" i="19" s="1"/>
  <c r="B139" i="19" s="1"/>
  <c r="B140" i="19" s="1"/>
  <c r="B141" i="19" s="1"/>
  <c r="B142" i="19" s="1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AA6" i="19"/>
  <c r="K6" i="19"/>
  <c r="J58" i="17"/>
  <c r="J36" i="18"/>
  <c r="J56" i="18"/>
  <c r="K58" i="18"/>
  <c r="K57" i="18"/>
  <c r="K56" i="18"/>
  <c r="K55" i="18"/>
  <c r="K54" i="18"/>
  <c r="J53" i="18"/>
  <c r="K53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J46" i="18"/>
  <c r="K46" i="18"/>
  <c r="J47" i="18"/>
  <c r="K47" i="18"/>
  <c r="J48" i="18"/>
  <c r="K48" i="18"/>
  <c r="J49" i="18"/>
  <c r="K49" i="18"/>
  <c r="J50" i="18"/>
  <c r="K50" i="18"/>
  <c r="J51" i="18"/>
  <c r="K51" i="18"/>
  <c r="J52" i="18"/>
  <c r="K52" i="18"/>
  <c r="J38" i="18"/>
  <c r="J39" i="18"/>
  <c r="J37" i="18"/>
  <c r="J32" i="18"/>
  <c r="J33" i="18"/>
  <c r="J31" i="18"/>
  <c r="J29" i="18"/>
  <c r="K39" i="18"/>
  <c r="K38" i="18"/>
  <c r="K37" i="18"/>
  <c r="K36" i="18"/>
  <c r="K35" i="18"/>
  <c r="K34" i="18"/>
  <c r="K33" i="18"/>
  <c r="K32" i="18"/>
  <c r="K31" i="18"/>
  <c r="Z90" i="19" l="1"/>
  <c r="Y191" i="21"/>
  <c r="R12" i="21" s="1"/>
  <c r="U12" i="21" s="1"/>
  <c r="S14" i="21" s="1"/>
  <c r="Y191" i="22"/>
  <c r="R12" i="22" s="1"/>
  <c r="U12" i="22" s="1"/>
  <c r="S14" i="22" s="1"/>
  <c r="Z191" i="23"/>
  <c r="S12" i="23" s="1"/>
  <c r="Z120" i="19"/>
  <c r="Y129" i="19"/>
  <c r="Y130" i="19"/>
  <c r="Z191" i="21"/>
  <c r="S12" i="21" s="1"/>
  <c r="Z160" i="19"/>
  <c r="Y161" i="19"/>
  <c r="Y162" i="19"/>
  <c r="Y82" i="19"/>
  <c r="Y87" i="19"/>
  <c r="Y88" i="19"/>
  <c r="Z114" i="19"/>
  <c r="Y191" i="20"/>
  <c r="R12" i="20" s="1"/>
  <c r="U12" i="20" s="1"/>
  <c r="S14" i="20" s="1"/>
  <c r="M7" i="19"/>
  <c r="Y7" i="19" s="1"/>
  <c r="Y63" i="19"/>
  <c r="Y64" i="19"/>
  <c r="Z184" i="19"/>
  <c r="Y135" i="19"/>
  <c r="Y136" i="19"/>
  <c r="Z154" i="19"/>
  <c r="Y167" i="19"/>
  <c r="Y168" i="19"/>
  <c r="Y177" i="19"/>
  <c r="Y178" i="19"/>
  <c r="Y89" i="19"/>
  <c r="Z112" i="19"/>
  <c r="Y113" i="19"/>
  <c r="Y183" i="19"/>
  <c r="Y185" i="19"/>
  <c r="Y186" i="19"/>
  <c r="Y66" i="19"/>
  <c r="Y95" i="19"/>
  <c r="Y121" i="19"/>
  <c r="Y122" i="19"/>
  <c r="Y137" i="19"/>
  <c r="Z144" i="19"/>
  <c r="Z72" i="19"/>
  <c r="Y73" i="19"/>
  <c r="Y74" i="19"/>
  <c r="Y79" i="19"/>
  <c r="Y80" i="19"/>
  <c r="Z96" i="19"/>
  <c r="Y97" i="19"/>
  <c r="Y98" i="19"/>
  <c r="Z104" i="19"/>
  <c r="Y105" i="19"/>
  <c r="Y106" i="19"/>
  <c r="Y127" i="19"/>
  <c r="Y128" i="19"/>
  <c r="Z138" i="19"/>
  <c r="Z146" i="19"/>
  <c r="Y151" i="19"/>
  <c r="Y152" i="19"/>
  <c r="Z170" i="19"/>
  <c r="Y175" i="19"/>
  <c r="Y176" i="19"/>
  <c r="Y65" i="19"/>
  <c r="Y71" i="19"/>
  <c r="Y145" i="19"/>
  <c r="Y169" i="19"/>
  <c r="Y81" i="19"/>
  <c r="Y111" i="19"/>
  <c r="Y153" i="19"/>
  <c r="Y59" i="19"/>
  <c r="Y60" i="19"/>
  <c r="Y67" i="19"/>
  <c r="Y68" i="19"/>
  <c r="Y75" i="19"/>
  <c r="Y76" i="19"/>
  <c r="Y83" i="19"/>
  <c r="Y84" i="19"/>
  <c r="Y91" i="19"/>
  <c r="Y92" i="19"/>
  <c r="Y99" i="19"/>
  <c r="Y100" i="19"/>
  <c r="Y107" i="19"/>
  <c r="Y108" i="19"/>
  <c r="Y115" i="19"/>
  <c r="Y116" i="19"/>
  <c r="Y123" i="19"/>
  <c r="Y124" i="19"/>
  <c r="Y131" i="19"/>
  <c r="Y132" i="19"/>
  <c r="Y139" i="19"/>
  <c r="Y140" i="19"/>
  <c r="Y147" i="19"/>
  <c r="Y148" i="19"/>
  <c r="Y155" i="19"/>
  <c r="Y156" i="19"/>
  <c r="Y163" i="19"/>
  <c r="Y164" i="19"/>
  <c r="Y171" i="19"/>
  <c r="Y172" i="19"/>
  <c r="Y179" i="19"/>
  <c r="Y180" i="19"/>
  <c r="Y187" i="19"/>
  <c r="Y188" i="19"/>
  <c r="Y61" i="19"/>
  <c r="Y62" i="19"/>
  <c r="Y69" i="19"/>
  <c r="Y70" i="19"/>
  <c r="Y77" i="19"/>
  <c r="Y78" i="19"/>
  <c r="Y85" i="19"/>
  <c r="Y86" i="19"/>
  <c r="Y93" i="19"/>
  <c r="Y94" i="19"/>
  <c r="Y101" i="19"/>
  <c r="Y102" i="19"/>
  <c r="Y109" i="19"/>
  <c r="Y110" i="19"/>
  <c r="Y117" i="19"/>
  <c r="Y118" i="19"/>
  <c r="Y125" i="19"/>
  <c r="Y126" i="19"/>
  <c r="Y133" i="19"/>
  <c r="Y134" i="19"/>
  <c r="Y141" i="19"/>
  <c r="Y142" i="19"/>
  <c r="Y149" i="19"/>
  <c r="Y150" i="19"/>
  <c r="Y157" i="19"/>
  <c r="Y158" i="19"/>
  <c r="Y165" i="19"/>
  <c r="Y166" i="19"/>
  <c r="Y173" i="19"/>
  <c r="Y174" i="19"/>
  <c r="Y181" i="19"/>
  <c r="Y182" i="19"/>
  <c r="Y189" i="19"/>
  <c r="Y190" i="19"/>
  <c r="Y103" i="19"/>
  <c r="Y119" i="19"/>
  <c r="Y143" i="19"/>
  <c r="Y159" i="19"/>
  <c r="Z191" i="22"/>
  <c r="S12" i="22" s="1"/>
  <c r="Z191" i="20"/>
  <c r="S12" i="20" s="1"/>
  <c r="M6" i="19"/>
  <c r="M191" i="19" s="1"/>
  <c r="Y30" i="19"/>
  <c r="Y55" i="19"/>
  <c r="Z15" i="19"/>
  <c r="Y15" i="19"/>
  <c r="Z11" i="19"/>
  <c r="Y11" i="19"/>
  <c r="AA191" i="19"/>
  <c r="T12" i="19" s="1"/>
  <c r="Z14" i="19"/>
  <c r="Y22" i="19"/>
  <c r="Z22" i="19"/>
  <c r="Y25" i="19"/>
  <c r="Z25" i="19"/>
  <c r="Y39" i="19"/>
  <c r="Z39" i="19"/>
  <c r="Y43" i="19"/>
  <c r="Z43" i="19"/>
  <c r="Y48" i="19"/>
  <c r="Z48" i="19"/>
  <c r="Y53" i="19"/>
  <c r="Z53" i="19"/>
  <c r="Y20" i="19"/>
  <c r="Z20" i="19"/>
  <c r="Y23" i="19"/>
  <c r="Z23" i="19"/>
  <c r="Y26" i="19"/>
  <c r="Z26" i="19"/>
  <c r="Y37" i="19"/>
  <c r="Z37" i="19"/>
  <c r="Y40" i="19"/>
  <c r="Z40" i="19"/>
  <c r="Y42" i="19"/>
  <c r="Z42" i="19"/>
  <c r="Y45" i="19"/>
  <c r="Z45" i="19"/>
  <c r="Y46" i="19"/>
  <c r="Z46" i="19"/>
  <c r="Y49" i="19"/>
  <c r="Z49" i="19"/>
  <c r="Y51" i="19"/>
  <c r="Z51" i="19"/>
  <c r="Y12" i="19"/>
  <c r="Z12" i="19"/>
  <c r="Y16" i="19"/>
  <c r="Z16" i="19"/>
  <c r="Y17" i="19"/>
  <c r="Z17" i="19"/>
  <c r="Z31" i="19"/>
  <c r="Y31" i="19"/>
  <c r="Z32" i="19"/>
  <c r="Y32" i="19"/>
  <c r="Z33" i="19"/>
  <c r="Y33" i="19"/>
  <c r="Y34" i="19"/>
  <c r="Z34" i="19"/>
  <c r="Y19" i="19"/>
  <c r="Z19" i="19"/>
  <c r="Y21" i="19"/>
  <c r="Z21" i="19"/>
  <c r="Y24" i="19"/>
  <c r="Z24" i="19"/>
  <c r="Y27" i="19"/>
  <c r="Z27" i="19"/>
  <c r="Y36" i="19"/>
  <c r="Z36" i="19"/>
  <c r="Y38" i="19"/>
  <c r="Z38" i="19"/>
  <c r="Y41" i="19"/>
  <c r="Z41" i="19"/>
  <c r="Y44" i="19"/>
  <c r="Z44" i="19"/>
  <c r="Y47" i="19"/>
  <c r="Z47" i="19"/>
  <c r="Y50" i="19"/>
  <c r="Z50" i="19"/>
  <c r="Y52" i="19"/>
  <c r="Z52" i="19"/>
  <c r="Y58" i="19"/>
  <c r="Z58" i="19"/>
  <c r="Y18" i="19"/>
  <c r="Z18" i="19"/>
  <c r="Y35" i="19"/>
  <c r="Z35" i="19"/>
  <c r="Z56" i="19"/>
  <c r="Y56" i="19"/>
  <c r="Y57" i="19"/>
  <c r="Z57" i="19"/>
  <c r="Z8" i="19"/>
  <c r="Z9" i="19"/>
  <c r="Z10" i="19"/>
  <c r="Z13" i="19"/>
  <c r="Z28" i="19"/>
  <c r="Z29" i="19"/>
  <c r="Z54" i="19"/>
  <c r="K30" i="18"/>
  <c r="M30" i="18" s="1"/>
  <c r="K29" i="18"/>
  <c r="M29" i="18" s="1"/>
  <c r="J20" i="18"/>
  <c r="J21" i="18"/>
  <c r="J22" i="18"/>
  <c r="J23" i="18"/>
  <c r="J24" i="18"/>
  <c r="J25" i="18"/>
  <c r="J26" i="18"/>
  <c r="J27" i="18"/>
  <c r="J19" i="18"/>
  <c r="J17" i="18"/>
  <c r="J13" i="18"/>
  <c r="J12" i="18"/>
  <c r="K28" i="18"/>
  <c r="M28" i="18" s="1"/>
  <c r="K27" i="18"/>
  <c r="K26" i="18"/>
  <c r="K25" i="18"/>
  <c r="K24" i="18"/>
  <c r="K23" i="18"/>
  <c r="K22" i="18"/>
  <c r="K21" i="18"/>
  <c r="K20" i="18"/>
  <c r="K19" i="18"/>
  <c r="K18" i="18"/>
  <c r="M18" i="18" s="1"/>
  <c r="Y18" i="18" s="1"/>
  <c r="K17" i="18"/>
  <c r="K16" i="18"/>
  <c r="M16" i="18" s="1"/>
  <c r="Y16" i="18" s="1"/>
  <c r="K15" i="18"/>
  <c r="M15" i="18" s="1"/>
  <c r="Y15" i="18" s="1"/>
  <c r="K14" i="18"/>
  <c r="M14" i="18" s="1"/>
  <c r="Y14" i="18" s="1"/>
  <c r="K13" i="18"/>
  <c r="K12" i="18"/>
  <c r="J10" i="18"/>
  <c r="K11" i="18"/>
  <c r="M11" i="18" s="1"/>
  <c r="K10" i="18"/>
  <c r="J8" i="18"/>
  <c r="K8" i="18"/>
  <c r="J9" i="18"/>
  <c r="K9" i="18"/>
  <c r="L8" i="18"/>
  <c r="L9" i="18"/>
  <c r="L10" i="18"/>
  <c r="L11" i="18"/>
  <c r="L12" i="18"/>
  <c r="L13" i="18"/>
  <c r="L14" i="18"/>
  <c r="L15" i="18"/>
  <c r="L16" i="18"/>
  <c r="L17" i="18"/>
  <c r="AA190" i="18"/>
  <c r="M190" i="18"/>
  <c r="Y190" i="18" s="1"/>
  <c r="L190" i="18"/>
  <c r="AA189" i="18"/>
  <c r="M189" i="18"/>
  <c r="Z189" i="18" s="1"/>
  <c r="L189" i="18"/>
  <c r="AA188" i="18"/>
  <c r="M188" i="18"/>
  <c r="Y188" i="18" s="1"/>
  <c r="L188" i="18"/>
  <c r="AA187" i="18"/>
  <c r="M187" i="18"/>
  <c r="Z187" i="18" s="1"/>
  <c r="L187" i="18"/>
  <c r="AA186" i="18"/>
  <c r="M186" i="18"/>
  <c r="Y186" i="18" s="1"/>
  <c r="L186" i="18"/>
  <c r="AA185" i="18"/>
  <c r="M185" i="18"/>
  <c r="Z185" i="18" s="1"/>
  <c r="L185" i="18"/>
  <c r="AA184" i="18"/>
  <c r="M184" i="18"/>
  <c r="Z184" i="18" s="1"/>
  <c r="L184" i="18"/>
  <c r="AA183" i="18"/>
  <c r="M183" i="18"/>
  <c r="Z183" i="18" s="1"/>
  <c r="L183" i="18"/>
  <c r="AA182" i="18"/>
  <c r="M182" i="18"/>
  <c r="Y182" i="18" s="1"/>
  <c r="L182" i="18"/>
  <c r="AA181" i="18"/>
  <c r="M181" i="18"/>
  <c r="Z181" i="18" s="1"/>
  <c r="L181" i="18"/>
  <c r="AA180" i="18"/>
  <c r="M180" i="18"/>
  <c r="Z180" i="18" s="1"/>
  <c r="L180" i="18"/>
  <c r="AA179" i="18"/>
  <c r="M179" i="18"/>
  <c r="Z179" i="18" s="1"/>
  <c r="L179" i="18"/>
  <c r="AA178" i="18"/>
  <c r="M178" i="18"/>
  <c r="Y178" i="18" s="1"/>
  <c r="L178" i="18"/>
  <c r="AA177" i="18"/>
  <c r="M177" i="18"/>
  <c r="Z177" i="18" s="1"/>
  <c r="L177" i="18"/>
  <c r="AA176" i="18"/>
  <c r="M176" i="18"/>
  <c r="Z176" i="18" s="1"/>
  <c r="L176" i="18"/>
  <c r="AA175" i="18"/>
  <c r="M175" i="18"/>
  <c r="Z175" i="18" s="1"/>
  <c r="L175" i="18"/>
  <c r="AA174" i="18"/>
  <c r="M174" i="18"/>
  <c r="Y174" i="18" s="1"/>
  <c r="L174" i="18"/>
  <c r="AA173" i="18"/>
  <c r="M173" i="18"/>
  <c r="Z173" i="18" s="1"/>
  <c r="L173" i="18"/>
  <c r="AA172" i="18"/>
  <c r="M172" i="18"/>
  <c r="Y172" i="18" s="1"/>
  <c r="L172" i="18"/>
  <c r="AA171" i="18"/>
  <c r="M171" i="18"/>
  <c r="Z171" i="18" s="1"/>
  <c r="L171" i="18"/>
  <c r="AA170" i="18"/>
  <c r="M170" i="18"/>
  <c r="Y170" i="18" s="1"/>
  <c r="L170" i="18"/>
  <c r="AA169" i="18"/>
  <c r="M169" i="18"/>
  <c r="Z169" i="18" s="1"/>
  <c r="L169" i="18"/>
  <c r="AA168" i="18"/>
  <c r="M168" i="18"/>
  <c r="Z168" i="18" s="1"/>
  <c r="L168" i="18"/>
  <c r="AA167" i="18"/>
  <c r="M167" i="18"/>
  <c r="Z167" i="18" s="1"/>
  <c r="L167" i="18"/>
  <c r="AA166" i="18"/>
  <c r="M166" i="18"/>
  <c r="Y166" i="18" s="1"/>
  <c r="L166" i="18"/>
  <c r="AA165" i="18"/>
  <c r="M165" i="18"/>
  <c r="Z165" i="18" s="1"/>
  <c r="L165" i="18"/>
  <c r="AA164" i="18"/>
  <c r="M164" i="18"/>
  <c r="Z164" i="18" s="1"/>
  <c r="L164" i="18"/>
  <c r="AA163" i="18"/>
  <c r="M163" i="18"/>
  <c r="Z163" i="18" s="1"/>
  <c r="L163" i="18"/>
  <c r="AA162" i="18"/>
  <c r="M162" i="18"/>
  <c r="Y162" i="18" s="1"/>
  <c r="L162" i="18"/>
  <c r="AA161" i="18"/>
  <c r="M161" i="18"/>
  <c r="Z161" i="18" s="1"/>
  <c r="L161" i="18"/>
  <c r="AA160" i="18"/>
  <c r="M160" i="18"/>
  <c r="Z160" i="18" s="1"/>
  <c r="L160" i="18"/>
  <c r="AA159" i="18"/>
  <c r="M159" i="18"/>
  <c r="Z159" i="18" s="1"/>
  <c r="L159" i="18"/>
  <c r="AA158" i="18"/>
  <c r="M158" i="18"/>
  <c r="Y158" i="18" s="1"/>
  <c r="L158" i="18"/>
  <c r="AA157" i="18"/>
  <c r="M157" i="18"/>
  <c r="Z157" i="18" s="1"/>
  <c r="L157" i="18"/>
  <c r="AA156" i="18"/>
  <c r="M156" i="18"/>
  <c r="Z156" i="18" s="1"/>
  <c r="L156" i="18"/>
  <c r="AA155" i="18"/>
  <c r="M155" i="18"/>
  <c r="Z155" i="18" s="1"/>
  <c r="L155" i="18"/>
  <c r="AA154" i="18"/>
  <c r="M154" i="18"/>
  <c r="Y154" i="18" s="1"/>
  <c r="L154" i="18"/>
  <c r="AA153" i="18"/>
  <c r="M153" i="18"/>
  <c r="Z153" i="18" s="1"/>
  <c r="L153" i="18"/>
  <c r="AA152" i="18"/>
  <c r="M152" i="18"/>
  <c r="Z152" i="18" s="1"/>
  <c r="L152" i="18"/>
  <c r="AA151" i="18"/>
  <c r="M151" i="18"/>
  <c r="Z151" i="18" s="1"/>
  <c r="L151" i="18"/>
  <c r="AA150" i="18"/>
  <c r="M150" i="18"/>
  <c r="Y150" i="18" s="1"/>
  <c r="L150" i="18"/>
  <c r="AA149" i="18"/>
  <c r="M149" i="18"/>
  <c r="Z149" i="18" s="1"/>
  <c r="L149" i="18"/>
  <c r="AA148" i="18"/>
  <c r="M148" i="18"/>
  <c r="Z148" i="18" s="1"/>
  <c r="L148" i="18"/>
  <c r="AA147" i="18"/>
  <c r="M147" i="18"/>
  <c r="Z147" i="18" s="1"/>
  <c r="L147" i="18"/>
  <c r="AA146" i="18"/>
  <c r="M146" i="18"/>
  <c r="Y146" i="18" s="1"/>
  <c r="L146" i="18"/>
  <c r="AA145" i="18"/>
  <c r="M145" i="18"/>
  <c r="Z145" i="18" s="1"/>
  <c r="L145" i="18"/>
  <c r="AA144" i="18"/>
  <c r="M144" i="18"/>
  <c r="Z144" i="18" s="1"/>
  <c r="L144" i="18"/>
  <c r="AA143" i="18"/>
  <c r="M143" i="18"/>
  <c r="Z143" i="18" s="1"/>
  <c r="L143" i="18"/>
  <c r="AA142" i="18"/>
  <c r="M142" i="18"/>
  <c r="Y142" i="18" s="1"/>
  <c r="L142" i="18"/>
  <c r="AA141" i="18"/>
  <c r="M141" i="18"/>
  <c r="Z141" i="18" s="1"/>
  <c r="L141" i="18"/>
  <c r="AA140" i="18"/>
  <c r="M140" i="18"/>
  <c r="Y140" i="18" s="1"/>
  <c r="L140" i="18"/>
  <c r="AA139" i="18"/>
  <c r="M139" i="18"/>
  <c r="Z139" i="18" s="1"/>
  <c r="L139" i="18"/>
  <c r="AA138" i="18"/>
  <c r="M138" i="18"/>
  <c r="Y138" i="18" s="1"/>
  <c r="L138" i="18"/>
  <c r="AA137" i="18"/>
  <c r="M137" i="18"/>
  <c r="Z137" i="18" s="1"/>
  <c r="L137" i="18"/>
  <c r="AA136" i="18"/>
  <c r="M136" i="18"/>
  <c r="Z136" i="18" s="1"/>
  <c r="L136" i="18"/>
  <c r="AA135" i="18"/>
  <c r="M135" i="18"/>
  <c r="Z135" i="18" s="1"/>
  <c r="L135" i="18"/>
  <c r="AA134" i="18"/>
  <c r="M134" i="18"/>
  <c r="Y134" i="18" s="1"/>
  <c r="L134" i="18"/>
  <c r="AA133" i="18"/>
  <c r="M133" i="18"/>
  <c r="Z133" i="18" s="1"/>
  <c r="L133" i="18"/>
  <c r="AA132" i="18"/>
  <c r="M132" i="18"/>
  <c r="Z132" i="18" s="1"/>
  <c r="L132" i="18"/>
  <c r="AA131" i="18"/>
  <c r="M131" i="18"/>
  <c r="Z131" i="18" s="1"/>
  <c r="L131" i="18"/>
  <c r="AA130" i="18"/>
  <c r="M130" i="18"/>
  <c r="Y130" i="18" s="1"/>
  <c r="L130" i="18"/>
  <c r="AA129" i="18"/>
  <c r="M129" i="18"/>
  <c r="Z129" i="18" s="1"/>
  <c r="L129" i="18"/>
  <c r="AA128" i="18"/>
  <c r="M128" i="18"/>
  <c r="Z128" i="18" s="1"/>
  <c r="L128" i="18"/>
  <c r="AA127" i="18"/>
  <c r="M127" i="18"/>
  <c r="Z127" i="18" s="1"/>
  <c r="L127" i="18"/>
  <c r="AA126" i="18"/>
  <c r="M126" i="18"/>
  <c r="Y126" i="18" s="1"/>
  <c r="L126" i="18"/>
  <c r="AA125" i="18"/>
  <c r="M125" i="18"/>
  <c r="Z125" i="18" s="1"/>
  <c r="L125" i="18"/>
  <c r="AA124" i="18"/>
  <c r="M124" i="18"/>
  <c r="Z124" i="18" s="1"/>
  <c r="L124" i="18"/>
  <c r="AA123" i="18"/>
  <c r="M123" i="18"/>
  <c r="Z123" i="18" s="1"/>
  <c r="L123" i="18"/>
  <c r="AA122" i="18"/>
  <c r="M122" i="18"/>
  <c r="Y122" i="18" s="1"/>
  <c r="L122" i="18"/>
  <c r="AA121" i="18"/>
  <c r="M121" i="18"/>
  <c r="Z121" i="18" s="1"/>
  <c r="L121" i="18"/>
  <c r="AA120" i="18"/>
  <c r="M120" i="18"/>
  <c r="Z120" i="18" s="1"/>
  <c r="L120" i="18"/>
  <c r="AA119" i="18"/>
  <c r="M119" i="18"/>
  <c r="Z119" i="18" s="1"/>
  <c r="L119" i="18"/>
  <c r="AA118" i="18"/>
  <c r="M118" i="18"/>
  <c r="Y118" i="18" s="1"/>
  <c r="L118" i="18"/>
  <c r="AA117" i="18"/>
  <c r="M117" i="18"/>
  <c r="Z117" i="18" s="1"/>
  <c r="L117" i="18"/>
  <c r="AA116" i="18"/>
  <c r="M116" i="18"/>
  <c r="Z116" i="18" s="1"/>
  <c r="L116" i="18"/>
  <c r="AA115" i="18"/>
  <c r="M115" i="18"/>
  <c r="Z115" i="18" s="1"/>
  <c r="L115" i="18"/>
  <c r="AA114" i="18"/>
  <c r="M114" i="18"/>
  <c r="Y114" i="18" s="1"/>
  <c r="L114" i="18"/>
  <c r="AA113" i="18"/>
  <c r="M113" i="18"/>
  <c r="Z113" i="18" s="1"/>
  <c r="L113" i="18"/>
  <c r="AA112" i="18"/>
  <c r="M112" i="18"/>
  <c r="Z112" i="18" s="1"/>
  <c r="L112" i="18"/>
  <c r="AA111" i="18"/>
  <c r="M111" i="18"/>
  <c r="Z111" i="18" s="1"/>
  <c r="L111" i="18"/>
  <c r="AA110" i="18"/>
  <c r="M110" i="18"/>
  <c r="Y110" i="18" s="1"/>
  <c r="L110" i="18"/>
  <c r="AA109" i="18"/>
  <c r="M109" i="18"/>
  <c r="Z109" i="18" s="1"/>
  <c r="L109" i="18"/>
  <c r="AA108" i="18"/>
  <c r="M108" i="18"/>
  <c r="Z108" i="18" s="1"/>
  <c r="L108" i="18"/>
  <c r="AA107" i="18"/>
  <c r="M107" i="18"/>
  <c r="Z107" i="18" s="1"/>
  <c r="L107" i="18"/>
  <c r="AA106" i="18"/>
  <c r="M106" i="18"/>
  <c r="Y106" i="18" s="1"/>
  <c r="L106" i="18"/>
  <c r="AA105" i="18"/>
  <c r="M105" i="18"/>
  <c r="Z105" i="18" s="1"/>
  <c r="L105" i="18"/>
  <c r="AA104" i="18"/>
  <c r="M104" i="18"/>
  <c r="Z104" i="18" s="1"/>
  <c r="L104" i="18"/>
  <c r="AA103" i="18"/>
  <c r="M103" i="18"/>
  <c r="Z103" i="18" s="1"/>
  <c r="L103" i="18"/>
  <c r="AA102" i="18"/>
  <c r="M102" i="18"/>
  <c r="Y102" i="18" s="1"/>
  <c r="L102" i="18"/>
  <c r="AA101" i="18"/>
  <c r="M101" i="18"/>
  <c r="Z101" i="18" s="1"/>
  <c r="L101" i="18"/>
  <c r="AA100" i="18"/>
  <c r="M100" i="18"/>
  <c r="Z100" i="18" s="1"/>
  <c r="L100" i="18"/>
  <c r="AA99" i="18"/>
  <c r="M99" i="18"/>
  <c r="Z99" i="18" s="1"/>
  <c r="L99" i="18"/>
  <c r="AA98" i="18"/>
  <c r="M98" i="18"/>
  <c r="Y98" i="18" s="1"/>
  <c r="L98" i="18"/>
  <c r="AA97" i="18"/>
  <c r="M97" i="18"/>
  <c r="Z97" i="18" s="1"/>
  <c r="L97" i="18"/>
  <c r="AA96" i="18"/>
  <c r="M96" i="18"/>
  <c r="Z96" i="18" s="1"/>
  <c r="L96" i="18"/>
  <c r="AA95" i="18"/>
  <c r="M95" i="18"/>
  <c r="Z95" i="18" s="1"/>
  <c r="L95" i="18"/>
  <c r="AA94" i="18"/>
  <c r="M94" i="18"/>
  <c r="Y94" i="18" s="1"/>
  <c r="L94" i="18"/>
  <c r="AA93" i="18"/>
  <c r="M93" i="18"/>
  <c r="Z93" i="18" s="1"/>
  <c r="L93" i="18"/>
  <c r="AA92" i="18"/>
  <c r="M92" i="18"/>
  <c r="Z92" i="18" s="1"/>
  <c r="L92" i="18"/>
  <c r="AA91" i="18"/>
  <c r="M91" i="18"/>
  <c r="Z91" i="18" s="1"/>
  <c r="L91" i="18"/>
  <c r="AA90" i="18"/>
  <c r="M90" i="18"/>
  <c r="Y90" i="18" s="1"/>
  <c r="L90" i="18"/>
  <c r="AA89" i="18"/>
  <c r="M89" i="18"/>
  <c r="Z89" i="18" s="1"/>
  <c r="L89" i="18"/>
  <c r="AA88" i="18"/>
  <c r="M88" i="18"/>
  <c r="Z88" i="18" s="1"/>
  <c r="L88" i="18"/>
  <c r="AA87" i="18"/>
  <c r="M87" i="18"/>
  <c r="Z87" i="18" s="1"/>
  <c r="L87" i="18"/>
  <c r="AA86" i="18"/>
  <c r="M86" i="18"/>
  <c r="Y86" i="18" s="1"/>
  <c r="L86" i="18"/>
  <c r="AA85" i="18"/>
  <c r="M85" i="18"/>
  <c r="Z85" i="18" s="1"/>
  <c r="L85" i="18"/>
  <c r="AA84" i="18"/>
  <c r="M84" i="18"/>
  <c r="Z84" i="18" s="1"/>
  <c r="L84" i="18"/>
  <c r="AA83" i="18"/>
  <c r="M83" i="18"/>
  <c r="Z83" i="18" s="1"/>
  <c r="L83" i="18"/>
  <c r="AA82" i="18"/>
  <c r="M82" i="18"/>
  <c r="Y82" i="18" s="1"/>
  <c r="L82" i="18"/>
  <c r="AA81" i="18"/>
  <c r="M81" i="18"/>
  <c r="Z81" i="18" s="1"/>
  <c r="L81" i="18"/>
  <c r="AA80" i="18"/>
  <c r="M80" i="18"/>
  <c r="Z80" i="18" s="1"/>
  <c r="L80" i="18"/>
  <c r="AA79" i="18"/>
  <c r="M79" i="18"/>
  <c r="Z79" i="18" s="1"/>
  <c r="L79" i="18"/>
  <c r="AA78" i="18"/>
  <c r="M78" i="18"/>
  <c r="Y78" i="18" s="1"/>
  <c r="L78" i="18"/>
  <c r="AA77" i="18"/>
  <c r="M77" i="18"/>
  <c r="Z77" i="18" s="1"/>
  <c r="L77" i="18"/>
  <c r="AA76" i="18"/>
  <c r="M76" i="18"/>
  <c r="Z76" i="18" s="1"/>
  <c r="L76" i="18"/>
  <c r="AA75" i="18"/>
  <c r="M75" i="18"/>
  <c r="Z75" i="18" s="1"/>
  <c r="L75" i="18"/>
  <c r="AA74" i="18"/>
  <c r="M74" i="18"/>
  <c r="Y74" i="18" s="1"/>
  <c r="L74" i="18"/>
  <c r="AA73" i="18"/>
  <c r="M73" i="18"/>
  <c r="Z73" i="18" s="1"/>
  <c r="L73" i="18"/>
  <c r="AA72" i="18"/>
  <c r="M72" i="18"/>
  <c r="Z72" i="18" s="1"/>
  <c r="L72" i="18"/>
  <c r="AA71" i="18"/>
  <c r="M71" i="18"/>
  <c r="Z71" i="18" s="1"/>
  <c r="L71" i="18"/>
  <c r="AA70" i="18"/>
  <c r="M70" i="18"/>
  <c r="Y70" i="18" s="1"/>
  <c r="L70" i="18"/>
  <c r="AA69" i="18"/>
  <c r="M69" i="18"/>
  <c r="Z69" i="18" s="1"/>
  <c r="L69" i="18"/>
  <c r="AA68" i="18"/>
  <c r="M68" i="18"/>
  <c r="Z68" i="18" s="1"/>
  <c r="L68" i="18"/>
  <c r="AA67" i="18"/>
  <c r="M67" i="18"/>
  <c r="Z67" i="18" s="1"/>
  <c r="L67" i="18"/>
  <c r="AA66" i="18"/>
  <c r="M66" i="18"/>
  <c r="Y66" i="18" s="1"/>
  <c r="L66" i="18"/>
  <c r="AA65" i="18"/>
  <c r="M65" i="18"/>
  <c r="Z65" i="18" s="1"/>
  <c r="L65" i="18"/>
  <c r="AA64" i="18"/>
  <c r="M64" i="18"/>
  <c r="Z64" i="18" s="1"/>
  <c r="L64" i="18"/>
  <c r="AA63" i="18"/>
  <c r="M63" i="18"/>
  <c r="Z63" i="18" s="1"/>
  <c r="L63" i="18"/>
  <c r="AA62" i="18"/>
  <c r="M62" i="18"/>
  <c r="Y62" i="18" s="1"/>
  <c r="L62" i="18"/>
  <c r="AA61" i="18"/>
  <c r="M61" i="18"/>
  <c r="Z61" i="18" s="1"/>
  <c r="L61" i="18"/>
  <c r="AA60" i="18"/>
  <c r="M60" i="18"/>
  <c r="Z60" i="18" s="1"/>
  <c r="L60" i="18"/>
  <c r="AA59" i="18"/>
  <c r="M59" i="18"/>
  <c r="Z59" i="18" s="1"/>
  <c r="L59" i="18"/>
  <c r="AA58" i="18"/>
  <c r="M58" i="18"/>
  <c r="Y58" i="18" s="1"/>
  <c r="L58" i="18"/>
  <c r="AA57" i="18"/>
  <c r="M57" i="18"/>
  <c r="Z57" i="18" s="1"/>
  <c r="L57" i="18"/>
  <c r="AA56" i="18"/>
  <c r="M56" i="18"/>
  <c r="Y56" i="18" s="1"/>
  <c r="L56" i="18"/>
  <c r="AA55" i="18"/>
  <c r="M55" i="18"/>
  <c r="Y55" i="18" s="1"/>
  <c r="L55" i="18"/>
  <c r="AA54" i="18"/>
  <c r="M54" i="18"/>
  <c r="Y54" i="18" s="1"/>
  <c r="L54" i="18"/>
  <c r="AA53" i="18"/>
  <c r="M53" i="18"/>
  <c r="Y53" i="18" s="1"/>
  <c r="L53" i="18"/>
  <c r="AA52" i="18"/>
  <c r="M52" i="18"/>
  <c r="Y52" i="18" s="1"/>
  <c r="L52" i="18"/>
  <c r="AA51" i="18"/>
  <c r="M51" i="18"/>
  <c r="Y51" i="18" s="1"/>
  <c r="L51" i="18"/>
  <c r="AA50" i="18"/>
  <c r="L50" i="18"/>
  <c r="M50" i="18"/>
  <c r="AA49" i="18"/>
  <c r="L49" i="18"/>
  <c r="M49" i="18"/>
  <c r="AA48" i="18"/>
  <c r="L48" i="18"/>
  <c r="M48" i="18"/>
  <c r="AA47" i="18"/>
  <c r="L47" i="18"/>
  <c r="M47" i="18"/>
  <c r="AA46" i="18"/>
  <c r="L46" i="18"/>
  <c r="M46" i="18"/>
  <c r="AA45" i="18"/>
  <c r="L45" i="18"/>
  <c r="M45" i="18"/>
  <c r="AA44" i="18"/>
  <c r="L44" i="18"/>
  <c r="M44" i="18"/>
  <c r="AA43" i="18"/>
  <c r="L43" i="18"/>
  <c r="M43" i="18"/>
  <c r="AA42" i="18"/>
  <c r="L42" i="18"/>
  <c r="M42" i="18"/>
  <c r="AA41" i="18"/>
  <c r="L41" i="18"/>
  <c r="M41" i="18"/>
  <c r="AA40" i="18"/>
  <c r="L40" i="18"/>
  <c r="M40" i="18"/>
  <c r="AA39" i="18"/>
  <c r="L39" i="18"/>
  <c r="M39" i="18"/>
  <c r="AA38" i="18"/>
  <c r="L38" i="18"/>
  <c r="M38" i="18"/>
  <c r="AA37" i="18"/>
  <c r="L37" i="18"/>
  <c r="M37" i="18"/>
  <c r="AA36" i="18"/>
  <c r="L36" i="18"/>
  <c r="M36" i="18"/>
  <c r="AA35" i="18"/>
  <c r="L35" i="18"/>
  <c r="M35" i="18"/>
  <c r="AA34" i="18"/>
  <c r="L34" i="18"/>
  <c r="M34" i="18"/>
  <c r="AA33" i="18"/>
  <c r="L33" i="18"/>
  <c r="M33" i="18"/>
  <c r="AA32" i="18"/>
  <c r="L32" i="18"/>
  <c r="M32" i="18"/>
  <c r="AA31" i="18"/>
  <c r="L31" i="18"/>
  <c r="M31" i="18"/>
  <c r="AA30" i="18"/>
  <c r="L30" i="18"/>
  <c r="AA29" i="18"/>
  <c r="L29" i="18"/>
  <c r="AA28" i="18"/>
  <c r="L28" i="18"/>
  <c r="AA27" i="18"/>
  <c r="L27" i="18"/>
  <c r="AA26" i="18"/>
  <c r="L26" i="18"/>
  <c r="AA25" i="18"/>
  <c r="L25" i="18"/>
  <c r="AA24" i="18"/>
  <c r="L24" i="18"/>
  <c r="AA23" i="18"/>
  <c r="L23" i="18"/>
  <c r="AA22" i="18"/>
  <c r="L22" i="18"/>
  <c r="AA21" i="18"/>
  <c r="L21" i="18"/>
  <c r="AA20" i="18"/>
  <c r="L20" i="18"/>
  <c r="AA19" i="18"/>
  <c r="L19" i="18"/>
  <c r="AA18" i="18"/>
  <c r="L18" i="18"/>
  <c r="AA17" i="18"/>
  <c r="AA16" i="18"/>
  <c r="AA15" i="18"/>
  <c r="AA14" i="18"/>
  <c r="AA13" i="18"/>
  <c r="AA12" i="18"/>
  <c r="Q12" i="18"/>
  <c r="AA11" i="18"/>
  <c r="AA10" i="18"/>
  <c r="AA9" i="18"/>
  <c r="AA8" i="18"/>
  <c r="AA7" i="18"/>
  <c r="L7" i="18"/>
  <c r="K7" i="18"/>
  <c r="J7" i="18"/>
  <c r="B7" i="18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AA6" i="18"/>
  <c r="L6" i="18"/>
  <c r="K6" i="18"/>
  <c r="J6" i="18"/>
  <c r="K29" i="17"/>
  <c r="K25" i="17"/>
  <c r="J9" i="17"/>
  <c r="K9" i="17"/>
  <c r="K14" i="17"/>
  <c r="K15" i="17"/>
  <c r="K21" i="17"/>
  <c r="K22" i="17"/>
  <c r="J54" i="17"/>
  <c r="J55" i="17"/>
  <c r="J56" i="17"/>
  <c r="J57" i="17"/>
  <c r="J53" i="17"/>
  <c r="J51" i="17"/>
  <c r="K58" i="17"/>
  <c r="K57" i="17"/>
  <c r="K56" i="17"/>
  <c r="K55" i="17"/>
  <c r="K54" i="17"/>
  <c r="K53" i="17"/>
  <c r="K52" i="17"/>
  <c r="K51" i="17"/>
  <c r="K50" i="17"/>
  <c r="J49" i="17"/>
  <c r="K49" i="17"/>
  <c r="J48" i="17"/>
  <c r="K48" i="17"/>
  <c r="Y147" i="18" l="1"/>
  <c r="M20" i="18"/>
  <c r="M24" i="18"/>
  <c r="M22" i="18"/>
  <c r="Z22" i="18" s="1"/>
  <c r="Y148" i="18"/>
  <c r="Z140" i="18"/>
  <c r="M26" i="18"/>
  <c r="Z26" i="18" s="1"/>
  <c r="Z7" i="19"/>
  <c r="Y67" i="18"/>
  <c r="Y68" i="18"/>
  <c r="Y99" i="18"/>
  <c r="Y100" i="18"/>
  <c r="Z158" i="18"/>
  <c r="Y163" i="18"/>
  <c r="Y164" i="18"/>
  <c r="Y83" i="18"/>
  <c r="Y84" i="18"/>
  <c r="Y115" i="18"/>
  <c r="Y116" i="18"/>
  <c r="Z126" i="18"/>
  <c r="Y131" i="18"/>
  <c r="Y132" i="18"/>
  <c r="Y155" i="18"/>
  <c r="Y156" i="18"/>
  <c r="Z172" i="18"/>
  <c r="M8" i="18"/>
  <c r="Y59" i="18"/>
  <c r="Y60" i="18"/>
  <c r="Y75" i="18"/>
  <c r="Y76" i="18"/>
  <c r="Y91" i="18"/>
  <c r="Y92" i="18"/>
  <c r="Y107" i="18"/>
  <c r="Y108" i="18"/>
  <c r="Y123" i="18"/>
  <c r="Y124" i="18"/>
  <c r="Z190" i="18"/>
  <c r="M17" i="18"/>
  <c r="Y17" i="18" s="1"/>
  <c r="Y139" i="18"/>
  <c r="Z142" i="18"/>
  <c r="Y179" i="18"/>
  <c r="Y180" i="18"/>
  <c r="Z62" i="18"/>
  <c r="Z78" i="18"/>
  <c r="Z94" i="18"/>
  <c r="Z110" i="18"/>
  <c r="Y171" i="18"/>
  <c r="Z174" i="18"/>
  <c r="Y187" i="18"/>
  <c r="Z188" i="18"/>
  <c r="B43" i="18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Y61" i="18"/>
  <c r="Y77" i="18"/>
  <c r="Y93" i="18"/>
  <c r="Y109" i="18"/>
  <c r="Z6" i="19"/>
  <c r="Y6" i="19"/>
  <c r="Y191" i="19" s="1"/>
  <c r="R12" i="19" s="1"/>
  <c r="U12" i="19" s="1"/>
  <c r="S14" i="19" s="1"/>
  <c r="Y125" i="18"/>
  <c r="Y141" i="18"/>
  <c r="Y157" i="18"/>
  <c r="Y173" i="18"/>
  <c r="Y189" i="18"/>
  <c r="Z102" i="18"/>
  <c r="Z134" i="18"/>
  <c r="Z150" i="18"/>
  <c r="Z166" i="18"/>
  <c r="Z182" i="18"/>
  <c r="Z70" i="18"/>
  <c r="Z86" i="18"/>
  <c r="Z118" i="18"/>
  <c r="Y69" i="18"/>
  <c r="Y85" i="18"/>
  <c r="Y101" i="18"/>
  <c r="Y117" i="18"/>
  <c r="Y133" i="18"/>
  <c r="Y149" i="18"/>
  <c r="Y165" i="18"/>
  <c r="Y181" i="18"/>
  <c r="Y63" i="18"/>
  <c r="Y64" i="18"/>
  <c r="Y71" i="18"/>
  <c r="Y72" i="18"/>
  <c r="Y79" i="18"/>
  <c r="Y80" i="18"/>
  <c r="Y87" i="18"/>
  <c r="Y88" i="18"/>
  <c r="Y95" i="18"/>
  <c r="Y96" i="18"/>
  <c r="Y103" i="18"/>
  <c r="Y104" i="18"/>
  <c r="Y111" i="18"/>
  <c r="Y112" i="18"/>
  <c r="Y119" i="18"/>
  <c r="Y120" i="18"/>
  <c r="Y127" i="18"/>
  <c r="Y128" i="18"/>
  <c r="Y135" i="18"/>
  <c r="Y136" i="18"/>
  <c r="Y143" i="18"/>
  <c r="Y144" i="18"/>
  <c r="Y151" i="18"/>
  <c r="Y152" i="18"/>
  <c r="Y159" i="18"/>
  <c r="Y160" i="18"/>
  <c r="Y167" i="18"/>
  <c r="Y168" i="18"/>
  <c r="Y175" i="18"/>
  <c r="Y176" i="18"/>
  <c r="Y183" i="18"/>
  <c r="Y184" i="18"/>
  <c r="M9" i="18"/>
  <c r="Z9" i="18" s="1"/>
  <c r="M7" i="18"/>
  <c r="Z7" i="18" s="1"/>
  <c r="Z58" i="18"/>
  <c r="Z82" i="18"/>
  <c r="Z98" i="18"/>
  <c r="Z106" i="18"/>
  <c r="Z114" i="18"/>
  <c r="Z122" i="18"/>
  <c r="Z130" i="18"/>
  <c r="Z138" i="18"/>
  <c r="Z146" i="18"/>
  <c r="Z154" i="18"/>
  <c r="Z162" i="18"/>
  <c r="Z170" i="18"/>
  <c r="Z178" i="18"/>
  <c r="Z186" i="18"/>
  <c r="Z66" i="18"/>
  <c r="Z74" i="18"/>
  <c r="Z90" i="18"/>
  <c r="Y65" i="18"/>
  <c r="Y73" i="18"/>
  <c r="Y81" i="18"/>
  <c r="Y89" i="18"/>
  <c r="Y97" i="18"/>
  <c r="Y105" i="18"/>
  <c r="Y113" i="18"/>
  <c r="Y121" i="18"/>
  <c r="Y129" i="18"/>
  <c r="Y137" i="18"/>
  <c r="Y145" i="18"/>
  <c r="Y153" i="18"/>
  <c r="Y161" i="18"/>
  <c r="Y169" i="18"/>
  <c r="Y177" i="18"/>
  <c r="Y185" i="18"/>
  <c r="M23" i="18"/>
  <c r="M27" i="18"/>
  <c r="Y27" i="18" s="1"/>
  <c r="M21" i="18"/>
  <c r="Z21" i="18" s="1"/>
  <c r="M25" i="18"/>
  <c r="Z25" i="18" s="1"/>
  <c r="M19" i="18"/>
  <c r="Y19" i="18" s="1"/>
  <c r="M13" i="18"/>
  <c r="Y13" i="18" s="1"/>
  <c r="M12" i="18"/>
  <c r="Z12" i="18" s="1"/>
  <c r="M10" i="18"/>
  <c r="Y10" i="18" s="1"/>
  <c r="M6" i="18"/>
  <c r="Z18" i="18"/>
  <c r="Y57" i="18"/>
  <c r="AA191" i="18"/>
  <c r="T12" i="18" s="1"/>
  <c r="Y8" i="18"/>
  <c r="Z6" i="18"/>
  <c r="Y21" i="18"/>
  <c r="Y24" i="18"/>
  <c r="Z24" i="18"/>
  <c r="Y26" i="18"/>
  <c r="Y28" i="18"/>
  <c r="Z28" i="18"/>
  <c r="Z30" i="18"/>
  <c r="Y30" i="18"/>
  <c r="Y32" i="18"/>
  <c r="Z32" i="18"/>
  <c r="Y33" i="18"/>
  <c r="Z33" i="18"/>
  <c r="Y35" i="18"/>
  <c r="Z35" i="18"/>
  <c r="Y37" i="18"/>
  <c r="Z37" i="18"/>
  <c r="Y38" i="18"/>
  <c r="Z38" i="18"/>
  <c r="Y39" i="18"/>
  <c r="Z39" i="18"/>
  <c r="Z40" i="18"/>
  <c r="Y40" i="18"/>
  <c r="Z41" i="18"/>
  <c r="Y41" i="18"/>
  <c r="Y42" i="18"/>
  <c r="Z42" i="18"/>
  <c r="Z43" i="18"/>
  <c r="Y43" i="18"/>
  <c r="Z44" i="18"/>
  <c r="Y44" i="18"/>
  <c r="Y45" i="18"/>
  <c r="Z45" i="18"/>
  <c r="Y46" i="18"/>
  <c r="Z46" i="18"/>
  <c r="Z47" i="18"/>
  <c r="Y47" i="18"/>
  <c r="Z48" i="18"/>
  <c r="Y48" i="18"/>
  <c r="Y20" i="18"/>
  <c r="Z20" i="18"/>
  <c r="Y22" i="18"/>
  <c r="Y23" i="18"/>
  <c r="Z23" i="18"/>
  <c r="Z29" i="18"/>
  <c r="Y29" i="18"/>
  <c r="Y31" i="18"/>
  <c r="Z31" i="18"/>
  <c r="Y34" i="18"/>
  <c r="Z34" i="18"/>
  <c r="Y36" i="18"/>
  <c r="Z36" i="18"/>
  <c r="Y49" i="18"/>
  <c r="Z49" i="18"/>
  <c r="Z8" i="18"/>
  <c r="Z11" i="18"/>
  <c r="Y11" i="18"/>
  <c r="Y50" i="18"/>
  <c r="Z50" i="18"/>
  <c r="Z14" i="18"/>
  <c r="Z15" i="18"/>
  <c r="Z16" i="18"/>
  <c r="Z17" i="18"/>
  <c r="Z51" i="18"/>
  <c r="Z52" i="18"/>
  <c r="Z53" i="18"/>
  <c r="Z54" i="18"/>
  <c r="Z55" i="18"/>
  <c r="Z56" i="18"/>
  <c r="J19" i="16"/>
  <c r="J14" i="17"/>
  <c r="J47" i="17"/>
  <c r="K47" i="17"/>
  <c r="J40" i="17"/>
  <c r="K40" i="17"/>
  <c r="J41" i="17"/>
  <c r="K41" i="17"/>
  <c r="J42" i="17"/>
  <c r="K42" i="17"/>
  <c r="J43" i="17"/>
  <c r="K43" i="17"/>
  <c r="J44" i="17"/>
  <c r="K44" i="17"/>
  <c r="J45" i="17"/>
  <c r="K45" i="17"/>
  <c r="J46" i="17"/>
  <c r="K46" i="17"/>
  <c r="Z191" i="19" l="1"/>
  <c r="S12" i="19" s="1"/>
  <c r="Y25" i="18"/>
  <c r="Y7" i="18"/>
  <c r="Z27" i="18"/>
  <c r="Y9" i="18"/>
  <c r="Z19" i="18"/>
  <c r="Z13" i="18"/>
  <c r="M191" i="18"/>
  <c r="Z10" i="18"/>
  <c r="Y6" i="18"/>
  <c r="Y12" i="18"/>
  <c r="J29" i="17"/>
  <c r="J25" i="17"/>
  <c r="J22" i="17"/>
  <c r="J39" i="17"/>
  <c r="K39" i="17"/>
  <c r="Y191" i="18" l="1"/>
  <c r="R12" i="18" s="1"/>
  <c r="U12" i="18" s="1"/>
  <c r="S14" i="18" s="1"/>
  <c r="Z191" i="18"/>
  <c r="S12" i="18" s="1"/>
  <c r="J38" i="17"/>
  <c r="K38" i="17"/>
  <c r="J37" i="17"/>
  <c r="K37" i="17"/>
  <c r="J21" i="17"/>
  <c r="J36" i="17"/>
  <c r="K36" i="17"/>
  <c r="J17" i="17"/>
  <c r="K17" i="17"/>
  <c r="J13" i="17"/>
  <c r="K13" i="17"/>
  <c r="K12" i="17"/>
  <c r="J12" i="17"/>
  <c r="J49" i="16" l="1"/>
  <c r="J31" i="17"/>
  <c r="K31" i="17"/>
  <c r="J32" i="17"/>
  <c r="K32" i="17"/>
  <c r="J33" i="17"/>
  <c r="K33" i="17"/>
  <c r="J34" i="17"/>
  <c r="K34" i="17"/>
  <c r="J35" i="17"/>
  <c r="K35" i="17"/>
  <c r="K30" i="17"/>
  <c r="J30" i="17"/>
  <c r="J27" i="17"/>
  <c r="K27" i="17"/>
  <c r="J28" i="17"/>
  <c r="K28" i="17"/>
  <c r="K26" i="17"/>
  <c r="J26" i="17"/>
  <c r="J24" i="17"/>
  <c r="K24" i="17"/>
  <c r="K23" i="17"/>
  <c r="J23" i="17"/>
  <c r="J20" i="17"/>
  <c r="K20" i="17"/>
  <c r="K11" i="17"/>
  <c r="J11" i="17" l="1"/>
  <c r="M11" i="17" s="1"/>
  <c r="Z11" i="17" s="1"/>
  <c r="K19" i="17"/>
  <c r="J19" i="17"/>
  <c r="M19" i="17" s="1"/>
  <c r="Z19" i="17" s="1"/>
  <c r="K16" i="17"/>
  <c r="M16" i="17" s="1"/>
  <c r="J16" i="17"/>
  <c r="K10" i="17"/>
  <c r="J10" i="17"/>
  <c r="J8" i="17"/>
  <c r="M8" i="17" s="1"/>
  <c r="K8" i="17"/>
  <c r="J60" i="16"/>
  <c r="K60" i="16"/>
  <c r="J7" i="17"/>
  <c r="K7" i="17"/>
  <c r="K6" i="17"/>
  <c r="J6" i="17"/>
  <c r="J66" i="16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13" i="17"/>
  <c r="L14" i="17"/>
  <c r="L15" i="17"/>
  <c r="L16" i="17"/>
  <c r="L17" i="17"/>
  <c r="L18" i="17"/>
  <c r="L19" i="17"/>
  <c r="M18" i="17"/>
  <c r="M20" i="17"/>
  <c r="M21" i="17"/>
  <c r="M22" i="17"/>
  <c r="M23" i="17"/>
  <c r="Y23" i="17" s="1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Y42" i="17" s="1"/>
  <c r="M43" i="17"/>
  <c r="M44" i="17"/>
  <c r="M45" i="17"/>
  <c r="M46" i="17"/>
  <c r="M47" i="17"/>
  <c r="M48" i="17"/>
  <c r="M49" i="17"/>
  <c r="Z49" i="17" s="1"/>
  <c r="M50" i="17"/>
  <c r="Z50" i="17" s="1"/>
  <c r="M51" i="17"/>
  <c r="M52" i="17"/>
  <c r="Y52" i="17" s="1"/>
  <c r="M53" i="17"/>
  <c r="M54" i="17"/>
  <c r="M55" i="17"/>
  <c r="Z55" i="17" s="1"/>
  <c r="M56" i="17"/>
  <c r="Y56" i="17" s="1"/>
  <c r="M57" i="17"/>
  <c r="M58" i="17"/>
  <c r="M59" i="17"/>
  <c r="M60" i="17"/>
  <c r="Z60" i="17" s="1"/>
  <c r="M61" i="17"/>
  <c r="M62" i="17"/>
  <c r="M63" i="17"/>
  <c r="M64" i="17"/>
  <c r="M65" i="17"/>
  <c r="M66" i="17"/>
  <c r="M67" i="17"/>
  <c r="Z67" i="17" s="1"/>
  <c r="M9" i="17"/>
  <c r="M12" i="17"/>
  <c r="M13" i="17"/>
  <c r="Y13" i="17" s="1"/>
  <c r="M14" i="17"/>
  <c r="Y14" i="17" s="1"/>
  <c r="M15" i="17"/>
  <c r="M17" i="17"/>
  <c r="L8" i="17"/>
  <c r="L9" i="17"/>
  <c r="L10" i="17"/>
  <c r="L11" i="17"/>
  <c r="L12" i="17"/>
  <c r="AA191" i="17"/>
  <c r="M191" i="17"/>
  <c r="Z191" i="17" s="1"/>
  <c r="L191" i="17"/>
  <c r="AA190" i="17"/>
  <c r="M190" i="17"/>
  <c r="Z190" i="17" s="1"/>
  <c r="L190" i="17"/>
  <c r="AA189" i="17"/>
  <c r="M189" i="17"/>
  <c r="Y189" i="17" s="1"/>
  <c r="L189" i="17"/>
  <c r="AA188" i="17"/>
  <c r="M188" i="17"/>
  <c r="Z188" i="17" s="1"/>
  <c r="L188" i="17"/>
  <c r="AA187" i="17"/>
  <c r="M187" i="17"/>
  <c r="Z187" i="17" s="1"/>
  <c r="L187" i="17"/>
  <c r="AA186" i="17"/>
  <c r="M186" i="17"/>
  <c r="Z186" i="17" s="1"/>
  <c r="L186" i="17"/>
  <c r="AA185" i="17"/>
  <c r="M185" i="17"/>
  <c r="Y185" i="17" s="1"/>
  <c r="L185" i="17"/>
  <c r="AA184" i="17"/>
  <c r="M184" i="17"/>
  <c r="Z184" i="17" s="1"/>
  <c r="L184" i="17"/>
  <c r="AA183" i="17"/>
  <c r="M183" i="17"/>
  <c r="Y183" i="17" s="1"/>
  <c r="L183" i="17"/>
  <c r="AA182" i="17"/>
  <c r="M182" i="17"/>
  <c r="Z182" i="17" s="1"/>
  <c r="L182" i="17"/>
  <c r="AA181" i="17"/>
  <c r="M181" i="17"/>
  <c r="Y181" i="17" s="1"/>
  <c r="L181" i="17"/>
  <c r="AA180" i="17"/>
  <c r="M180" i="17"/>
  <c r="Z180" i="17" s="1"/>
  <c r="L180" i="17"/>
  <c r="AA179" i="17"/>
  <c r="M179" i="17"/>
  <c r="Y179" i="17" s="1"/>
  <c r="L179" i="17"/>
  <c r="AA178" i="17"/>
  <c r="M178" i="17"/>
  <c r="Z178" i="17" s="1"/>
  <c r="L178" i="17"/>
  <c r="AA177" i="17"/>
  <c r="M177" i="17"/>
  <c r="Y177" i="17" s="1"/>
  <c r="L177" i="17"/>
  <c r="AA176" i="17"/>
  <c r="M176" i="17"/>
  <c r="Z176" i="17" s="1"/>
  <c r="L176" i="17"/>
  <c r="AA175" i="17"/>
  <c r="M175" i="17"/>
  <c r="Y175" i="17" s="1"/>
  <c r="L175" i="17"/>
  <c r="AA174" i="17"/>
  <c r="M174" i="17"/>
  <c r="Z174" i="17" s="1"/>
  <c r="L174" i="17"/>
  <c r="AA173" i="17"/>
  <c r="M173" i="17"/>
  <c r="Y173" i="17" s="1"/>
  <c r="L173" i="17"/>
  <c r="AA172" i="17"/>
  <c r="M172" i="17"/>
  <c r="Z172" i="17" s="1"/>
  <c r="L172" i="17"/>
  <c r="AA171" i="17"/>
  <c r="M171" i="17"/>
  <c r="Y171" i="17" s="1"/>
  <c r="L171" i="17"/>
  <c r="AA170" i="17"/>
  <c r="M170" i="17"/>
  <c r="Z170" i="17" s="1"/>
  <c r="L170" i="17"/>
  <c r="AA169" i="17"/>
  <c r="M169" i="17"/>
  <c r="Y169" i="17" s="1"/>
  <c r="L169" i="17"/>
  <c r="AA168" i="17"/>
  <c r="M168" i="17"/>
  <c r="Z168" i="17" s="1"/>
  <c r="L168" i="17"/>
  <c r="AA167" i="17"/>
  <c r="M167" i="17"/>
  <c r="Y167" i="17" s="1"/>
  <c r="L167" i="17"/>
  <c r="AA166" i="17"/>
  <c r="M166" i="17"/>
  <c r="Z166" i="17" s="1"/>
  <c r="L166" i="17"/>
  <c r="AA165" i="17"/>
  <c r="M165" i="17"/>
  <c r="Y165" i="17" s="1"/>
  <c r="L165" i="17"/>
  <c r="AA164" i="17"/>
  <c r="M164" i="17"/>
  <c r="Z164" i="17" s="1"/>
  <c r="L164" i="17"/>
  <c r="AA163" i="17"/>
  <c r="M163" i="17"/>
  <c r="Y163" i="17" s="1"/>
  <c r="L163" i="17"/>
  <c r="AA162" i="17"/>
  <c r="M162" i="17"/>
  <c r="Z162" i="17" s="1"/>
  <c r="L162" i="17"/>
  <c r="AA161" i="17"/>
  <c r="M161" i="17"/>
  <c r="Y161" i="17" s="1"/>
  <c r="L161" i="17"/>
  <c r="AA160" i="17"/>
  <c r="M160" i="17"/>
  <c r="Z160" i="17" s="1"/>
  <c r="L160" i="17"/>
  <c r="AA159" i="17"/>
  <c r="M159" i="17"/>
  <c r="Y159" i="17" s="1"/>
  <c r="L159" i="17"/>
  <c r="AA158" i="17"/>
  <c r="M158" i="17"/>
  <c r="Z158" i="17" s="1"/>
  <c r="L158" i="17"/>
  <c r="AA157" i="17"/>
  <c r="M157" i="17"/>
  <c r="Y157" i="17" s="1"/>
  <c r="L157" i="17"/>
  <c r="AA156" i="17"/>
  <c r="M156" i="17"/>
  <c r="Z156" i="17" s="1"/>
  <c r="L156" i="17"/>
  <c r="AA155" i="17"/>
  <c r="M155" i="17"/>
  <c r="Y155" i="17" s="1"/>
  <c r="L155" i="17"/>
  <c r="AA154" i="17"/>
  <c r="M154" i="17"/>
  <c r="Z154" i="17" s="1"/>
  <c r="L154" i="17"/>
  <c r="AA153" i="17"/>
  <c r="M153" i="17"/>
  <c r="Y153" i="17" s="1"/>
  <c r="L153" i="17"/>
  <c r="AA152" i="17"/>
  <c r="M152" i="17"/>
  <c r="Z152" i="17" s="1"/>
  <c r="L152" i="17"/>
  <c r="AA151" i="17"/>
  <c r="M151" i="17"/>
  <c r="Y151" i="17" s="1"/>
  <c r="L151" i="17"/>
  <c r="AA150" i="17"/>
  <c r="M150" i="17"/>
  <c r="Z150" i="17" s="1"/>
  <c r="L150" i="17"/>
  <c r="AA149" i="17"/>
  <c r="M149" i="17"/>
  <c r="Y149" i="17" s="1"/>
  <c r="L149" i="17"/>
  <c r="AA148" i="17"/>
  <c r="M148" i="17"/>
  <c r="Z148" i="17" s="1"/>
  <c r="L148" i="17"/>
  <c r="AA147" i="17"/>
  <c r="M147" i="17"/>
  <c r="Y147" i="17" s="1"/>
  <c r="L147" i="17"/>
  <c r="AA146" i="17"/>
  <c r="M146" i="17"/>
  <c r="Z146" i="17" s="1"/>
  <c r="L146" i="17"/>
  <c r="AA145" i="17"/>
  <c r="M145" i="17"/>
  <c r="Y145" i="17" s="1"/>
  <c r="L145" i="17"/>
  <c r="AA144" i="17"/>
  <c r="M144" i="17"/>
  <c r="Z144" i="17" s="1"/>
  <c r="L144" i="17"/>
  <c r="AA143" i="17"/>
  <c r="M143" i="17"/>
  <c r="Y143" i="17" s="1"/>
  <c r="L143" i="17"/>
  <c r="AA142" i="17"/>
  <c r="M142" i="17"/>
  <c r="Z142" i="17" s="1"/>
  <c r="L142" i="17"/>
  <c r="AA141" i="17"/>
  <c r="M141" i="17"/>
  <c r="Y141" i="17" s="1"/>
  <c r="L141" i="17"/>
  <c r="AA140" i="17"/>
  <c r="M140" i="17"/>
  <c r="Z140" i="17" s="1"/>
  <c r="L140" i="17"/>
  <c r="AA139" i="17"/>
  <c r="M139" i="17"/>
  <c r="Y139" i="17" s="1"/>
  <c r="L139" i="17"/>
  <c r="AA138" i="17"/>
  <c r="M138" i="17"/>
  <c r="Z138" i="17" s="1"/>
  <c r="L138" i="17"/>
  <c r="AA137" i="17"/>
  <c r="M137" i="17"/>
  <c r="Y137" i="17" s="1"/>
  <c r="L137" i="17"/>
  <c r="AA136" i="17"/>
  <c r="M136" i="17"/>
  <c r="Z136" i="17" s="1"/>
  <c r="L136" i="17"/>
  <c r="AA135" i="17"/>
  <c r="M135" i="17"/>
  <c r="Y135" i="17" s="1"/>
  <c r="L135" i="17"/>
  <c r="AA134" i="17"/>
  <c r="M134" i="17"/>
  <c r="Z134" i="17" s="1"/>
  <c r="L134" i="17"/>
  <c r="AA133" i="17"/>
  <c r="M133" i="17"/>
  <c r="Y133" i="17" s="1"/>
  <c r="L133" i="17"/>
  <c r="AA132" i="17"/>
  <c r="M132" i="17"/>
  <c r="Z132" i="17" s="1"/>
  <c r="L132" i="17"/>
  <c r="AA131" i="17"/>
  <c r="M131" i="17"/>
  <c r="Y131" i="17" s="1"/>
  <c r="L131" i="17"/>
  <c r="AA130" i="17"/>
  <c r="M130" i="17"/>
  <c r="Z130" i="17" s="1"/>
  <c r="L130" i="17"/>
  <c r="AA129" i="17"/>
  <c r="M129" i="17"/>
  <c r="Y129" i="17" s="1"/>
  <c r="L129" i="17"/>
  <c r="AA128" i="17"/>
  <c r="M128" i="17"/>
  <c r="Z128" i="17" s="1"/>
  <c r="L128" i="17"/>
  <c r="AA127" i="17"/>
  <c r="M127" i="17"/>
  <c r="Y127" i="17" s="1"/>
  <c r="L127" i="17"/>
  <c r="AA126" i="17"/>
  <c r="M126" i="17"/>
  <c r="Z126" i="17" s="1"/>
  <c r="L126" i="17"/>
  <c r="AA125" i="17"/>
  <c r="M125" i="17"/>
  <c r="Y125" i="17" s="1"/>
  <c r="L125" i="17"/>
  <c r="AA124" i="17"/>
  <c r="M124" i="17"/>
  <c r="Z124" i="17" s="1"/>
  <c r="L124" i="17"/>
  <c r="AA123" i="17"/>
  <c r="M123" i="17"/>
  <c r="Y123" i="17" s="1"/>
  <c r="L123" i="17"/>
  <c r="AA122" i="17"/>
  <c r="M122" i="17"/>
  <c r="Z122" i="17" s="1"/>
  <c r="L122" i="17"/>
  <c r="AA121" i="17"/>
  <c r="M121" i="17"/>
  <c r="Y121" i="17" s="1"/>
  <c r="L121" i="17"/>
  <c r="AA120" i="17"/>
  <c r="M120" i="17"/>
  <c r="Z120" i="17" s="1"/>
  <c r="L120" i="17"/>
  <c r="AA119" i="17"/>
  <c r="M119" i="17"/>
  <c r="Y119" i="17" s="1"/>
  <c r="L119" i="17"/>
  <c r="AA118" i="17"/>
  <c r="M118" i="17"/>
  <c r="Z118" i="17" s="1"/>
  <c r="L118" i="17"/>
  <c r="AA117" i="17"/>
  <c r="M117" i="17"/>
  <c r="Y117" i="17" s="1"/>
  <c r="L117" i="17"/>
  <c r="AA116" i="17"/>
  <c r="M116" i="17"/>
  <c r="Z116" i="17" s="1"/>
  <c r="L116" i="17"/>
  <c r="AA115" i="17"/>
  <c r="M115" i="17"/>
  <c r="Y115" i="17" s="1"/>
  <c r="L115" i="17"/>
  <c r="AA114" i="17"/>
  <c r="M114" i="17"/>
  <c r="Z114" i="17" s="1"/>
  <c r="L114" i="17"/>
  <c r="AA113" i="17"/>
  <c r="M113" i="17"/>
  <c r="Y113" i="17" s="1"/>
  <c r="L113" i="17"/>
  <c r="AA112" i="17"/>
  <c r="M112" i="17"/>
  <c r="Z112" i="17" s="1"/>
  <c r="L112" i="17"/>
  <c r="AA111" i="17"/>
  <c r="M111" i="17"/>
  <c r="Y111" i="17" s="1"/>
  <c r="L111" i="17"/>
  <c r="AA110" i="17"/>
  <c r="M110" i="17"/>
  <c r="Z110" i="17" s="1"/>
  <c r="L110" i="17"/>
  <c r="AA109" i="17"/>
  <c r="M109" i="17"/>
  <c r="Y109" i="17" s="1"/>
  <c r="L109" i="17"/>
  <c r="AA108" i="17"/>
  <c r="M108" i="17"/>
  <c r="Z108" i="17" s="1"/>
  <c r="L108" i="17"/>
  <c r="AA107" i="17"/>
  <c r="M107" i="17"/>
  <c r="Y107" i="17" s="1"/>
  <c r="L107" i="17"/>
  <c r="AA106" i="17"/>
  <c r="M106" i="17"/>
  <c r="Z106" i="17" s="1"/>
  <c r="L106" i="17"/>
  <c r="AA105" i="17"/>
  <c r="M105" i="17"/>
  <c r="Y105" i="17" s="1"/>
  <c r="L105" i="17"/>
  <c r="AA104" i="17"/>
  <c r="M104" i="17"/>
  <c r="Z104" i="17" s="1"/>
  <c r="L104" i="17"/>
  <c r="AA103" i="17"/>
  <c r="M103" i="17"/>
  <c r="Y103" i="17" s="1"/>
  <c r="L103" i="17"/>
  <c r="AA102" i="17"/>
  <c r="M102" i="17"/>
  <c r="Z102" i="17" s="1"/>
  <c r="L102" i="17"/>
  <c r="AA101" i="17"/>
  <c r="M101" i="17"/>
  <c r="Y101" i="17" s="1"/>
  <c r="L101" i="17"/>
  <c r="AA100" i="17"/>
  <c r="M100" i="17"/>
  <c r="Z100" i="17" s="1"/>
  <c r="L100" i="17"/>
  <c r="AA99" i="17"/>
  <c r="M99" i="17"/>
  <c r="Y99" i="17" s="1"/>
  <c r="L99" i="17"/>
  <c r="AA98" i="17"/>
  <c r="M98" i="17"/>
  <c r="Z98" i="17" s="1"/>
  <c r="L98" i="17"/>
  <c r="AA97" i="17"/>
  <c r="M97" i="17"/>
  <c r="Y97" i="17" s="1"/>
  <c r="L97" i="17"/>
  <c r="AA96" i="17"/>
  <c r="M96" i="17"/>
  <c r="Z96" i="17" s="1"/>
  <c r="L96" i="17"/>
  <c r="AA95" i="17"/>
  <c r="M95" i="17"/>
  <c r="Y95" i="17" s="1"/>
  <c r="L95" i="17"/>
  <c r="AA94" i="17"/>
  <c r="M94" i="17"/>
  <c r="Z94" i="17" s="1"/>
  <c r="L94" i="17"/>
  <c r="AA93" i="17"/>
  <c r="M93" i="17"/>
  <c r="Y93" i="17" s="1"/>
  <c r="L93" i="17"/>
  <c r="AA92" i="17"/>
  <c r="M92" i="17"/>
  <c r="Z92" i="17" s="1"/>
  <c r="L92" i="17"/>
  <c r="AA91" i="17"/>
  <c r="M91" i="17"/>
  <c r="Y91" i="17" s="1"/>
  <c r="L91" i="17"/>
  <c r="AA90" i="17"/>
  <c r="M90" i="17"/>
  <c r="Z90" i="17" s="1"/>
  <c r="L90" i="17"/>
  <c r="AA89" i="17"/>
  <c r="M89" i="17"/>
  <c r="Y89" i="17" s="1"/>
  <c r="L89" i="17"/>
  <c r="AA88" i="17"/>
  <c r="M88" i="17"/>
  <c r="Z88" i="17" s="1"/>
  <c r="L88" i="17"/>
  <c r="AA87" i="17"/>
  <c r="M87" i="17"/>
  <c r="Y87" i="17" s="1"/>
  <c r="L87" i="17"/>
  <c r="AA86" i="17"/>
  <c r="M86" i="17"/>
  <c r="Z86" i="17" s="1"/>
  <c r="L86" i="17"/>
  <c r="AA85" i="17"/>
  <c r="M85" i="17"/>
  <c r="Y85" i="17" s="1"/>
  <c r="L85" i="17"/>
  <c r="AA84" i="17"/>
  <c r="M84" i="17"/>
  <c r="Z84" i="17" s="1"/>
  <c r="L84" i="17"/>
  <c r="AA83" i="17"/>
  <c r="M83" i="17"/>
  <c r="Y83" i="17" s="1"/>
  <c r="L83" i="17"/>
  <c r="AA82" i="17"/>
  <c r="M82" i="17"/>
  <c r="Z82" i="17" s="1"/>
  <c r="L82" i="17"/>
  <c r="AA81" i="17"/>
  <c r="M81" i="17"/>
  <c r="Y81" i="17" s="1"/>
  <c r="L81" i="17"/>
  <c r="AA80" i="17"/>
  <c r="M80" i="17"/>
  <c r="Z80" i="17" s="1"/>
  <c r="L80" i="17"/>
  <c r="AA79" i="17"/>
  <c r="M79" i="17"/>
  <c r="Y79" i="17" s="1"/>
  <c r="L79" i="17"/>
  <c r="AA78" i="17"/>
  <c r="M78" i="17"/>
  <c r="Z78" i="17" s="1"/>
  <c r="L78" i="17"/>
  <c r="AA77" i="17"/>
  <c r="M77" i="17"/>
  <c r="Y77" i="17" s="1"/>
  <c r="L77" i="17"/>
  <c r="AA76" i="17"/>
  <c r="M76" i="17"/>
  <c r="Z76" i="17" s="1"/>
  <c r="L76" i="17"/>
  <c r="AA75" i="17"/>
  <c r="M75" i="17"/>
  <c r="Y75" i="17" s="1"/>
  <c r="L75" i="17"/>
  <c r="AA74" i="17"/>
  <c r="M74" i="17"/>
  <c r="Z74" i="17" s="1"/>
  <c r="L74" i="17"/>
  <c r="AA73" i="17"/>
  <c r="M73" i="17"/>
  <c r="Y73" i="17" s="1"/>
  <c r="L73" i="17"/>
  <c r="AA72" i="17"/>
  <c r="M72" i="17"/>
  <c r="Z72" i="17" s="1"/>
  <c r="L72" i="17"/>
  <c r="AA71" i="17"/>
  <c r="M71" i="17"/>
  <c r="Y71" i="17" s="1"/>
  <c r="L71" i="17"/>
  <c r="AA70" i="17"/>
  <c r="M70" i="17"/>
  <c r="Z70" i="17" s="1"/>
  <c r="L70" i="17"/>
  <c r="AA69" i="17"/>
  <c r="M69" i="17"/>
  <c r="Y69" i="17" s="1"/>
  <c r="L69" i="17"/>
  <c r="AA68" i="17"/>
  <c r="M68" i="17"/>
  <c r="Z68" i="17" s="1"/>
  <c r="L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Q12" i="17"/>
  <c r="AA11" i="17"/>
  <c r="AA10" i="17"/>
  <c r="AA9" i="17"/>
  <c r="AA8" i="17"/>
  <c r="AA7" i="17"/>
  <c r="L7" i="17"/>
  <c r="B7" i="17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B163" i="17" s="1"/>
  <c r="B164" i="17" s="1"/>
  <c r="B165" i="17" s="1"/>
  <c r="B166" i="17" s="1"/>
  <c r="B167" i="17" s="1"/>
  <c r="B168" i="17" s="1"/>
  <c r="B169" i="17" s="1"/>
  <c r="B170" i="17" s="1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AA6" i="17"/>
  <c r="L6" i="17"/>
  <c r="J62" i="16"/>
  <c r="K62" i="16"/>
  <c r="J63" i="16"/>
  <c r="K63" i="16"/>
  <c r="J64" i="16"/>
  <c r="K64" i="16"/>
  <c r="J65" i="16"/>
  <c r="K65" i="16"/>
  <c r="K66" i="16"/>
  <c r="K61" i="16"/>
  <c r="J61" i="16"/>
  <c r="J54" i="16"/>
  <c r="J58" i="16"/>
  <c r="K58" i="16"/>
  <c r="J59" i="16"/>
  <c r="K59" i="16"/>
  <c r="K57" i="16"/>
  <c r="J57" i="16"/>
  <c r="K54" i="16"/>
  <c r="K14" i="16"/>
  <c r="J14" i="16"/>
  <c r="K12" i="16"/>
  <c r="J12" i="16"/>
  <c r="K53" i="16"/>
  <c r="J53" i="16"/>
  <c r="K51" i="16"/>
  <c r="J51" i="16"/>
  <c r="K22" i="16"/>
  <c r="J22" i="16"/>
  <c r="J48" i="16"/>
  <c r="K48" i="16"/>
  <c r="K46" i="16"/>
  <c r="K47" i="16"/>
  <c r="J47" i="16"/>
  <c r="J46" i="16"/>
  <c r="J25" i="16"/>
  <c r="K25" i="16"/>
  <c r="J44" i="16"/>
  <c r="K44" i="16"/>
  <c r="J45" i="16"/>
  <c r="K45" i="16"/>
  <c r="K43" i="16"/>
  <c r="J4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K31" i="16"/>
  <c r="K32" i="16"/>
  <c r="K33" i="16"/>
  <c r="J75" i="15"/>
  <c r="J33" i="16"/>
  <c r="J32" i="16"/>
  <c r="J31" i="16"/>
  <c r="J27" i="16"/>
  <c r="K27" i="16"/>
  <c r="J28" i="16"/>
  <c r="K28" i="16"/>
  <c r="J29" i="16"/>
  <c r="K29" i="16"/>
  <c r="J30" i="16"/>
  <c r="K30" i="16"/>
  <c r="K13" i="16"/>
  <c r="J13" i="16"/>
  <c r="J10" i="16"/>
  <c r="K10" i="16"/>
  <c r="J9" i="16"/>
  <c r="K9" i="16"/>
  <c r="L9" i="16"/>
  <c r="AA9" i="16"/>
  <c r="M7" i="17" l="1"/>
  <c r="Z42" i="17"/>
  <c r="Y67" i="17"/>
  <c r="Z23" i="17"/>
  <c r="Y191" i="17"/>
  <c r="M9" i="16"/>
  <c r="Z9" i="16" s="1"/>
  <c r="M10" i="17"/>
  <c r="Y10" i="17" s="1"/>
  <c r="Y190" i="17"/>
  <c r="Z56" i="17"/>
  <c r="Y49" i="17"/>
  <c r="Z75" i="17"/>
  <c r="Z83" i="17"/>
  <c r="Z91" i="17"/>
  <c r="Z99" i="17"/>
  <c r="Z107" i="17"/>
  <c r="Z115" i="17"/>
  <c r="Z123" i="17"/>
  <c r="Z131" i="17"/>
  <c r="Z139" i="17"/>
  <c r="Z147" i="17"/>
  <c r="Z155" i="17"/>
  <c r="Z163" i="17"/>
  <c r="Z171" i="17"/>
  <c r="Z179" i="17"/>
  <c r="M6" i="17"/>
  <c r="Z73" i="17"/>
  <c r="Y74" i="17"/>
  <c r="Z81" i="17"/>
  <c r="Y82" i="17"/>
  <c r="Z89" i="17"/>
  <c r="Y90" i="17"/>
  <c r="Z97" i="17"/>
  <c r="Y98" i="17"/>
  <c r="Z105" i="17"/>
  <c r="Y106" i="17"/>
  <c r="Z113" i="17"/>
  <c r="Y114" i="17"/>
  <c r="Z121" i="17"/>
  <c r="Y122" i="17"/>
  <c r="Z129" i="17"/>
  <c r="Y130" i="17"/>
  <c r="Z137" i="17"/>
  <c r="Y138" i="17"/>
  <c r="Z145" i="17"/>
  <c r="Y146" i="17"/>
  <c r="Z153" i="17"/>
  <c r="Y154" i="17"/>
  <c r="Z161" i="17"/>
  <c r="Y162" i="17"/>
  <c r="Z169" i="17"/>
  <c r="Y170" i="17"/>
  <c r="Z177" i="17"/>
  <c r="Y178" i="17"/>
  <c r="Z185" i="17"/>
  <c r="Y186" i="17"/>
  <c r="Y187" i="17"/>
  <c r="Z71" i="17"/>
  <c r="Y72" i="17"/>
  <c r="Z79" i="17"/>
  <c r="Y80" i="17"/>
  <c r="Z87" i="17"/>
  <c r="Y88" i="17"/>
  <c r="Z95" i="17"/>
  <c r="Y96" i="17"/>
  <c r="Z103" i="17"/>
  <c r="Y104" i="17"/>
  <c r="Z111" i="17"/>
  <c r="Y112" i="17"/>
  <c r="Z119" i="17"/>
  <c r="Y120" i="17"/>
  <c r="Z127" i="17"/>
  <c r="Y128" i="17"/>
  <c r="Z135" i="17"/>
  <c r="Y136" i="17"/>
  <c r="Z143" i="17"/>
  <c r="Y144" i="17"/>
  <c r="Z151" i="17"/>
  <c r="Y152" i="17"/>
  <c r="Z159" i="17"/>
  <c r="Y160" i="17"/>
  <c r="Z167" i="17"/>
  <c r="Y168" i="17"/>
  <c r="Z175" i="17"/>
  <c r="Y176" i="17"/>
  <c r="Z183" i="17"/>
  <c r="Y184" i="17"/>
  <c r="Z69" i="17"/>
  <c r="Y70" i="17"/>
  <c r="Z77" i="17"/>
  <c r="Y78" i="17"/>
  <c r="Z85" i="17"/>
  <c r="Y86" i="17"/>
  <c r="Z93" i="17"/>
  <c r="Y94" i="17"/>
  <c r="Z101" i="17"/>
  <c r="Y102" i="17"/>
  <c r="Z109" i="17"/>
  <c r="Y110" i="17"/>
  <c r="Z117" i="17"/>
  <c r="Y118" i="17"/>
  <c r="Z125" i="17"/>
  <c r="Y126" i="17"/>
  <c r="Z133" i="17"/>
  <c r="Y134" i="17"/>
  <c r="Z141" i="17"/>
  <c r="Y142" i="17"/>
  <c r="Z149" i="17"/>
  <c r="Y150" i="17"/>
  <c r="Z157" i="17"/>
  <c r="Y158" i="17"/>
  <c r="Z165" i="17"/>
  <c r="Y166" i="17"/>
  <c r="Z173" i="17"/>
  <c r="Y174" i="17"/>
  <c r="Z181" i="17"/>
  <c r="Y182" i="17"/>
  <c r="Z189" i="17"/>
  <c r="Y68" i="17"/>
  <c r="Y76" i="17"/>
  <c r="Y84" i="17"/>
  <c r="Y92" i="17"/>
  <c r="Y100" i="17"/>
  <c r="Y108" i="17"/>
  <c r="Y116" i="17"/>
  <c r="Y124" i="17"/>
  <c r="Y132" i="17"/>
  <c r="Y140" i="17"/>
  <c r="Y148" i="17"/>
  <c r="Y156" i="17"/>
  <c r="Y164" i="17"/>
  <c r="Y172" i="17"/>
  <c r="Y180" i="17"/>
  <c r="Y188" i="17"/>
  <c r="Y55" i="17"/>
  <c r="Z52" i="17"/>
  <c r="Y60" i="17"/>
  <c r="Y11" i="17"/>
  <c r="Y19" i="17"/>
  <c r="Y50" i="17"/>
  <c r="AA192" i="17"/>
  <c r="T12" i="17" s="1"/>
  <c r="Z12" i="17"/>
  <c r="Z51" i="17"/>
  <c r="Y51" i="17"/>
  <c r="Y7" i="17"/>
  <c r="Z7" i="17"/>
  <c r="Y8" i="17"/>
  <c r="Z8" i="17"/>
  <c r="Y9" i="17"/>
  <c r="Z9" i="17"/>
  <c r="Y24" i="17"/>
  <c r="Z24" i="17"/>
  <c r="Y25" i="17"/>
  <c r="Z25" i="17"/>
  <c r="Y26" i="17"/>
  <c r="Z26" i="17"/>
  <c r="Y27" i="17"/>
  <c r="Z27" i="17"/>
  <c r="Y28" i="17"/>
  <c r="Z28" i="17"/>
  <c r="Y29" i="17"/>
  <c r="Z29" i="17"/>
  <c r="Y30" i="17"/>
  <c r="Z30" i="17"/>
  <c r="Y31" i="17"/>
  <c r="Z31" i="17"/>
  <c r="Y32" i="17"/>
  <c r="Z32" i="17"/>
  <c r="Y33" i="17"/>
  <c r="Z33" i="17"/>
  <c r="Y34" i="17"/>
  <c r="Z34" i="17"/>
  <c r="Y35" i="17"/>
  <c r="Z35" i="17"/>
  <c r="Y36" i="17"/>
  <c r="Z36" i="17"/>
  <c r="Y37" i="17"/>
  <c r="Z37" i="17"/>
  <c r="Y38" i="17"/>
  <c r="Z38" i="17"/>
  <c r="Y39" i="17"/>
  <c r="Z39" i="17"/>
  <c r="Y40" i="17"/>
  <c r="Z40" i="17"/>
  <c r="Y41" i="17"/>
  <c r="Z41" i="17"/>
  <c r="Z43" i="17"/>
  <c r="Y43" i="17"/>
  <c r="Z44" i="17"/>
  <c r="Y44" i="17"/>
  <c r="Z45" i="17"/>
  <c r="Y45" i="17"/>
  <c r="Z46" i="17"/>
  <c r="Y46" i="17"/>
  <c r="Z47" i="17"/>
  <c r="Y47" i="17"/>
  <c r="Z48" i="17"/>
  <c r="Y48" i="17"/>
  <c r="Y15" i="17"/>
  <c r="Z15" i="17"/>
  <c r="Y16" i="17"/>
  <c r="Z16" i="17"/>
  <c r="Y17" i="17"/>
  <c r="Z17" i="17"/>
  <c r="Y18" i="17"/>
  <c r="Z18" i="17"/>
  <c r="Z20" i="17"/>
  <c r="Y20" i="17"/>
  <c r="Z21" i="17"/>
  <c r="Y21" i="17"/>
  <c r="Z22" i="17"/>
  <c r="Y22" i="17"/>
  <c r="Y57" i="17"/>
  <c r="Z57" i="17"/>
  <c r="Y58" i="17"/>
  <c r="Z58" i="17"/>
  <c r="Y59" i="17"/>
  <c r="Z59" i="17"/>
  <c r="Z61" i="17"/>
  <c r="Y61" i="17"/>
  <c r="Z62" i="17"/>
  <c r="Y62" i="17"/>
  <c r="Z63" i="17"/>
  <c r="Y63" i="17"/>
  <c r="Z64" i="17"/>
  <c r="Y64" i="17"/>
  <c r="Z65" i="17"/>
  <c r="Y65" i="17"/>
  <c r="Z66" i="17"/>
  <c r="Y66" i="17"/>
  <c r="Y53" i="17"/>
  <c r="Z53" i="17"/>
  <c r="Y54" i="17"/>
  <c r="Z54" i="17"/>
  <c r="Z14" i="17"/>
  <c r="Z13" i="17"/>
  <c r="Y9" i="16"/>
  <c r="K26" i="16"/>
  <c r="J26" i="16"/>
  <c r="K24" i="16"/>
  <c r="J24" i="16"/>
  <c r="J21" i="16"/>
  <c r="K21" i="16"/>
  <c r="K20" i="16"/>
  <c r="J20" i="16"/>
  <c r="J18" i="16"/>
  <c r="K18" i="16"/>
  <c r="Z10" i="17" l="1"/>
  <c r="M192" i="17"/>
  <c r="Z6" i="17"/>
  <c r="Z192" i="17" s="1"/>
  <c r="S12" i="17" s="1"/>
  <c r="Y6" i="17"/>
  <c r="Y12" i="17"/>
  <c r="J16" i="16"/>
  <c r="K16" i="16"/>
  <c r="J17" i="16"/>
  <c r="K17" i="16"/>
  <c r="K15" i="16"/>
  <c r="J15" i="16"/>
  <c r="J8" i="16"/>
  <c r="K8" i="16"/>
  <c r="J7" i="16"/>
  <c r="J6" i="16"/>
  <c r="J73" i="15"/>
  <c r="K6" i="16"/>
  <c r="K7" i="16"/>
  <c r="AA191" i="16"/>
  <c r="M191" i="16"/>
  <c r="Y191" i="16" s="1"/>
  <c r="L191" i="16"/>
  <c r="AA190" i="16"/>
  <c r="M190" i="16"/>
  <c r="Z190" i="16" s="1"/>
  <c r="L190" i="16"/>
  <c r="AA189" i="16"/>
  <c r="M189" i="16"/>
  <c r="Z189" i="16" s="1"/>
  <c r="L189" i="16"/>
  <c r="AA188" i="16"/>
  <c r="M188" i="16"/>
  <c r="Y188" i="16" s="1"/>
  <c r="L188" i="16"/>
  <c r="AA187" i="16"/>
  <c r="M187" i="16"/>
  <c r="Z187" i="16" s="1"/>
  <c r="L187" i="16"/>
  <c r="AA186" i="16"/>
  <c r="M186" i="16"/>
  <c r="Y186" i="16" s="1"/>
  <c r="L186" i="16"/>
  <c r="AA185" i="16"/>
  <c r="M185" i="16"/>
  <c r="Z185" i="16" s="1"/>
  <c r="L185" i="16"/>
  <c r="AA184" i="16"/>
  <c r="M184" i="16"/>
  <c r="Y184" i="16" s="1"/>
  <c r="L184" i="16"/>
  <c r="AA183" i="16"/>
  <c r="M183" i="16"/>
  <c r="Z183" i="16" s="1"/>
  <c r="L183" i="16"/>
  <c r="AA182" i="16"/>
  <c r="M182" i="16"/>
  <c r="Z182" i="16" s="1"/>
  <c r="L182" i="16"/>
  <c r="AA181" i="16"/>
  <c r="M181" i="16"/>
  <c r="Z181" i="16" s="1"/>
  <c r="L181" i="16"/>
  <c r="AA180" i="16"/>
  <c r="M180" i="16"/>
  <c r="Y180" i="16" s="1"/>
  <c r="L180" i="16"/>
  <c r="AA179" i="16"/>
  <c r="M179" i="16"/>
  <c r="Z179" i="16" s="1"/>
  <c r="L179" i="16"/>
  <c r="AA178" i="16"/>
  <c r="M178" i="16"/>
  <c r="Y178" i="16" s="1"/>
  <c r="L178" i="16"/>
  <c r="AA177" i="16"/>
  <c r="M177" i="16"/>
  <c r="Z177" i="16" s="1"/>
  <c r="L177" i="16"/>
  <c r="AA176" i="16"/>
  <c r="M176" i="16"/>
  <c r="Y176" i="16" s="1"/>
  <c r="L176" i="16"/>
  <c r="AA175" i="16"/>
  <c r="M175" i="16"/>
  <c r="Z175" i="16" s="1"/>
  <c r="L175" i="16"/>
  <c r="AA174" i="16"/>
  <c r="M174" i="16"/>
  <c r="Z174" i="16" s="1"/>
  <c r="L174" i="16"/>
  <c r="AA173" i="16"/>
  <c r="M173" i="16"/>
  <c r="Z173" i="16" s="1"/>
  <c r="L173" i="16"/>
  <c r="AA172" i="16"/>
  <c r="M172" i="16"/>
  <c r="Y172" i="16" s="1"/>
  <c r="L172" i="16"/>
  <c r="AA171" i="16"/>
  <c r="M171" i="16"/>
  <c r="Z171" i="16" s="1"/>
  <c r="L171" i="16"/>
  <c r="AA170" i="16"/>
  <c r="M170" i="16"/>
  <c r="Y170" i="16" s="1"/>
  <c r="L170" i="16"/>
  <c r="AA169" i="16"/>
  <c r="M169" i="16"/>
  <c r="Z169" i="16" s="1"/>
  <c r="L169" i="16"/>
  <c r="AA168" i="16"/>
  <c r="M168" i="16"/>
  <c r="Y168" i="16" s="1"/>
  <c r="L168" i="16"/>
  <c r="AA167" i="16"/>
  <c r="M167" i="16"/>
  <c r="Z167" i="16" s="1"/>
  <c r="L167" i="16"/>
  <c r="AA166" i="16"/>
  <c r="M166" i="16"/>
  <c r="Z166" i="16" s="1"/>
  <c r="L166" i="16"/>
  <c r="AA165" i="16"/>
  <c r="M165" i="16"/>
  <c r="Z165" i="16" s="1"/>
  <c r="L165" i="16"/>
  <c r="AA164" i="16"/>
  <c r="M164" i="16"/>
  <c r="Y164" i="16" s="1"/>
  <c r="L164" i="16"/>
  <c r="AA163" i="16"/>
  <c r="M163" i="16"/>
  <c r="Z163" i="16" s="1"/>
  <c r="L163" i="16"/>
  <c r="AA162" i="16"/>
  <c r="M162" i="16"/>
  <c r="Y162" i="16" s="1"/>
  <c r="L162" i="16"/>
  <c r="AA161" i="16"/>
  <c r="M161" i="16"/>
  <c r="Z161" i="16" s="1"/>
  <c r="L161" i="16"/>
  <c r="AA160" i="16"/>
  <c r="M160" i="16"/>
  <c r="Y160" i="16" s="1"/>
  <c r="L160" i="16"/>
  <c r="AA159" i="16"/>
  <c r="M159" i="16"/>
  <c r="Z159" i="16" s="1"/>
  <c r="L159" i="16"/>
  <c r="AA158" i="16"/>
  <c r="M158" i="16"/>
  <c r="Z158" i="16" s="1"/>
  <c r="L158" i="16"/>
  <c r="AA157" i="16"/>
  <c r="M157" i="16"/>
  <c r="Z157" i="16" s="1"/>
  <c r="L157" i="16"/>
  <c r="AA156" i="16"/>
  <c r="M156" i="16"/>
  <c r="Y156" i="16" s="1"/>
  <c r="L156" i="16"/>
  <c r="AA155" i="16"/>
  <c r="M155" i="16"/>
  <c r="Z155" i="16" s="1"/>
  <c r="L155" i="16"/>
  <c r="AA154" i="16"/>
  <c r="M154" i="16"/>
  <c r="Y154" i="16" s="1"/>
  <c r="L154" i="16"/>
  <c r="AA153" i="16"/>
  <c r="M153" i="16"/>
  <c r="Z153" i="16" s="1"/>
  <c r="L153" i="16"/>
  <c r="AA152" i="16"/>
  <c r="M152" i="16"/>
  <c r="Y152" i="16" s="1"/>
  <c r="L152" i="16"/>
  <c r="AA151" i="16"/>
  <c r="M151" i="16"/>
  <c r="Z151" i="16" s="1"/>
  <c r="L151" i="16"/>
  <c r="AA150" i="16"/>
  <c r="M150" i="16"/>
  <c r="Z150" i="16" s="1"/>
  <c r="L150" i="16"/>
  <c r="AA149" i="16"/>
  <c r="M149" i="16"/>
  <c r="Z149" i="16" s="1"/>
  <c r="L149" i="16"/>
  <c r="AA148" i="16"/>
  <c r="M148" i="16"/>
  <c r="Y148" i="16" s="1"/>
  <c r="L148" i="16"/>
  <c r="AA147" i="16"/>
  <c r="M147" i="16"/>
  <c r="Z147" i="16" s="1"/>
  <c r="L147" i="16"/>
  <c r="AA146" i="16"/>
  <c r="M146" i="16"/>
  <c r="Y146" i="16" s="1"/>
  <c r="L146" i="16"/>
  <c r="AA145" i="16"/>
  <c r="M145" i="16"/>
  <c r="Z145" i="16" s="1"/>
  <c r="L145" i="16"/>
  <c r="AA144" i="16"/>
  <c r="M144" i="16"/>
  <c r="Y144" i="16" s="1"/>
  <c r="L144" i="16"/>
  <c r="AA143" i="16"/>
  <c r="M143" i="16"/>
  <c r="Z143" i="16" s="1"/>
  <c r="L143" i="16"/>
  <c r="AA142" i="16"/>
  <c r="M142" i="16"/>
  <c r="Z142" i="16" s="1"/>
  <c r="L142" i="16"/>
  <c r="AA141" i="16"/>
  <c r="M141" i="16"/>
  <c r="Z141" i="16" s="1"/>
  <c r="L141" i="16"/>
  <c r="AA140" i="16"/>
  <c r="M140" i="16"/>
  <c r="Y140" i="16" s="1"/>
  <c r="L140" i="16"/>
  <c r="AA139" i="16"/>
  <c r="M139" i="16"/>
  <c r="Z139" i="16" s="1"/>
  <c r="L139" i="16"/>
  <c r="AA138" i="16"/>
  <c r="M138" i="16"/>
  <c r="Y138" i="16" s="1"/>
  <c r="L138" i="16"/>
  <c r="AA137" i="16"/>
  <c r="M137" i="16"/>
  <c r="Z137" i="16" s="1"/>
  <c r="L137" i="16"/>
  <c r="AA136" i="16"/>
  <c r="M136" i="16"/>
  <c r="Y136" i="16" s="1"/>
  <c r="L136" i="16"/>
  <c r="AA135" i="16"/>
  <c r="M135" i="16"/>
  <c r="Z135" i="16" s="1"/>
  <c r="L135" i="16"/>
  <c r="AA134" i="16"/>
  <c r="M134" i="16"/>
  <c r="Z134" i="16" s="1"/>
  <c r="L134" i="16"/>
  <c r="AA133" i="16"/>
  <c r="M133" i="16"/>
  <c r="Z133" i="16" s="1"/>
  <c r="L133" i="16"/>
  <c r="AA132" i="16"/>
  <c r="M132" i="16"/>
  <c r="Y132" i="16" s="1"/>
  <c r="L132" i="16"/>
  <c r="AA131" i="16"/>
  <c r="M131" i="16"/>
  <c r="Z131" i="16" s="1"/>
  <c r="L131" i="16"/>
  <c r="AA130" i="16"/>
  <c r="M130" i="16"/>
  <c r="Y130" i="16" s="1"/>
  <c r="L130" i="16"/>
  <c r="AA129" i="16"/>
  <c r="M129" i="16"/>
  <c r="Z129" i="16" s="1"/>
  <c r="L129" i="16"/>
  <c r="AA128" i="16"/>
  <c r="M128" i="16"/>
  <c r="Y128" i="16" s="1"/>
  <c r="L128" i="16"/>
  <c r="AA127" i="16"/>
  <c r="M127" i="16"/>
  <c r="Z127" i="16" s="1"/>
  <c r="L127" i="16"/>
  <c r="AA126" i="16"/>
  <c r="M126" i="16"/>
  <c r="Z126" i="16" s="1"/>
  <c r="L126" i="16"/>
  <c r="AA125" i="16"/>
  <c r="M125" i="16"/>
  <c r="Z125" i="16" s="1"/>
  <c r="L125" i="16"/>
  <c r="AA124" i="16"/>
  <c r="M124" i="16"/>
  <c r="Y124" i="16" s="1"/>
  <c r="L124" i="16"/>
  <c r="AA123" i="16"/>
  <c r="M123" i="16"/>
  <c r="Z123" i="16" s="1"/>
  <c r="L123" i="16"/>
  <c r="AA122" i="16"/>
  <c r="M122" i="16"/>
  <c r="Y122" i="16" s="1"/>
  <c r="L122" i="16"/>
  <c r="AA121" i="16"/>
  <c r="M121" i="16"/>
  <c r="Z121" i="16" s="1"/>
  <c r="L121" i="16"/>
  <c r="AA120" i="16"/>
  <c r="M120" i="16"/>
  <c r="Y120" i="16" s="1"/>
  <c r="L120" i="16"/>
  <c r="AA119" i="16"/>
  <c r="M119" i="16"/>
  <c r="Z119" i="16" s="1"/>
  <c r="L119" i="16"/>
  <c r="AA118" i="16"/>
  <c r="M118" i="16"/>
  <c r="Z118" i="16" s="1"/>
  <c r="L118" i="16"/>
  <c r="AA117" i="16"/>
  <c r="M117" i="16"/>
  <c r="Z117" i="16" s="1"/>
  <c r="L117" i="16"/>
  <c r="AA116" i="16"/>
  <c r="M116" i="16"/>
  <c r="Y116" i="16" s="1"/>
  <c r="L116" i="16"/>
  <c r="AA115" i="16"/>
  <c r="M115" i="16"/>
  <c r="Z115" i="16" s="1"/>
  <c r="L115" i="16"/>
  <c r="AA114" i="16"/>
  <c r="M114" i="16"/>
  <c r="Y114" i="16" s="1"/>
  <c r="L114" i="16"/>
  <c r="AA113" i="16"/>
  <c r="M113" i="16"/>
  <c r="Z113" i="16" s="1"/>
  <c r="L113" i="16"/>
  <c r="AA112" i="16"/>
  <c r="M112" i="16"/>
  <c r="Y112" i="16" s="1"/>
  <c r="L112" i="16"/>
  <c r="AA111" i="16"/>
  <c r="M111" i="16"/>
  <c r="Z111" i="16" s="1"/>
  <c r="L111" i="16"/>
  <c r="AA110" i="16"/>
  <c r="M110" i="16"/>
  <c r="Z110" i="16" s="1"/>
  <c r="L110" i="16"/>
  <c r="AA109" i="16"/>
  <c r="M109" i="16"/>
  <c r="Z109" i="16" s="1"/>
  <c r="L109" i="16"/>
  <c r="AA108" i="16"/>
  <c r="M108" i="16"/>
  <c r="Y108" i="16" s="1"/>
  <c r="L108" i="16"/>
  <c r="AA107" i="16"/>
  <c r="M107" i="16"/>
  <c r="Z107" i="16" s="1"/>
  <c r="L107" i="16"/>
  <c r="AA106" i="16"/>
  <c r="M106" i="16"/>
  <c r="Y106" i="16" s="1"/>
  <c r="L106" i="16"/>
  <c r="AA105" i="16"/>
  <c r="M105" i="16"/>
  <c r="Z105" i="16" s="1"/>
  <c r="L105" i="16"/>
  <c r="AA104" i="16"/>
  <c r="M104" i="16"/>
  <c r="Y104" i="16" s="1"/>
  <c r="L104" i="16"/>
  <c r="AA103" i="16"/>
  <c r="M103" i="16"/>
  <c r="Z103" i="16" s="1"/>
  <c r="L103" i="16"/>
  <c r="AA102" i="16"/>
  <c r="M102" i="16"/>
  <c r="Z102" i="16" s="1"/>
  <c r="L102" i="16"/>
  <c r="AA101" i="16"/>
  <c r="M101" i="16"/>
  <c r="Z101" i="16" s="1"/>
  <c r="L101" i="16"/>
  <c r="AA100" i="16"/>
  <c r="M100" i="16"/>
  <c r="Y100" i="16" s="1"/>
  <c r="L100" i="16"/>
  <c r="AA99" i="16"/>
  <c r="M99" i="16"/>
  <c r="Z99" i="16" s="1"/>
  <c r="L99" i="16"/>
  <c r="AA98" i="16"/>
  <c r="M98" i="16"/>
  <c r="Y98" i="16" s="1"/>
  <c r="L98" i="16"/>
  <c r="AA97" i="16"/>
  <c r="M97" i="16"/>
  <c r="Z97" i="16" s="1"/>
  <c r="L97" i="16"/>
  <c r="AA96" i="16"/>
  <c r="M96" i="16"/>
  <c r="Y96" i="16" s="1"/>
  <c r="L96" i="16"/>
  <c r="AA95" i="16"/>
  <c r="M95" i="16"/>
  <c r="Z95" i="16" s="1"/>
  <c r="L95" i="16"/>
  <c r="AA94" i="16"/>
  <c r="M94" i="16"/>
  <c r="Z94" i="16" s="1"/>
  <c r="L94" i="16"/>
  <c r="AA93" i="16"/>
  <c r="M93" i="16"/>
  <c r="Z93" i="16" s="1"/>
  <c r="L93" i="16"/>
  <c r="AA92" i="16"/>
  <c r="M92" i="16"/>
  <c r="Y92" i="16" s="1"/>
  <c r="L92" i="16"/>
  <c r="AA91" i="16"/>
  <c r="M91" i="16"/>
  <c r="Z91" i="16" s="1"/>
  <c r="L91" i="16"/>
  <c r="AA90" i="16"/>
  <c r="M90" i="16"/>
  <c r="Y90" i="16" s="1"/>
  <c r="L90" i="16"/>
  <c r="AA89" i="16"/>
  <c r="M89" i="16"/>
  <c r="Z89" i="16" s="1"/>
  <c r="L89" i="16"/>
  <c r="AA88" i="16"/>
  <c r="M88" i="16"/>
  <c r="Y88" i="16" s="1"/>
  <c r="L88" i="16"/>
  <c r="AA87" i="16"/>
  <c r="M87" i="16"/>
  <c r="Z87" i="16" s="1"/>
  <c r="L87" i="16"/>
  <c r="AA86" i="16"/>
  <c r="M86" i="16"/>
  <c r="Z86" i="16" s="1"/>
  <c r="L86" i="16"/>
  <c r="AA85" i="16"/>
  <c r="M85" i="16"/>
  <c r="Z85" i="16" s="1"/>
  <c r="L85" i="16"/>
  <c r="AA84" i="16"/>
  <c r="M84" i="16"/>
  <c r="Y84" i="16" s="1"/>
  <c r="L84" i="16"/>
  <c r="AA83" i="16"/>
  <c r="M83" i="16"/>
  <c r="Z83" i="16" s="1"/>
  <c r="L83" i="16"/>
  <c r="AA82" i="16"/>
  <c r="M82" i="16"/>
  <c r="Y82" i="16" s="1"/>
  <c r="L82" i="16"/>
  <c r="AA81" i="16"/>
  <c r="M81" i="16"/>
  <c r="Z81" i="16" s="1"/>
  <c r="L81" i="16"/>
  <c r="AA80" i="16"/>
  <c r="M80" i="16"/>
  <c r="Y80" i="16" s="1"/>
  <c r="L80" i="16"/>
  <c r="AA79" i="16"/>
  <c r="M79" i="16"/>
  <c r="Z79" i="16" s="1"/>
  <c r="L79" i="16"/>
  <c r="AA78" i="16"/>
  <c r="M78" i="16"/>
  <c r="Z78" i="16" s="1"/>
  <c r="L78" i="16"/>
  <c r="AA77" i="16"/>
  <c r="M77" i="16"/>
  <c r="Z77" i="16" s="1"/>
  <c r="L77" i="16"/>
  <c r="AA76" i="16"/>
  <c r="L76" i="16"/>
  <c r="M76" i="16"/>
  <c r="AA75" i="16"/>
  <c r="L75" i="16"/>
  <c r="M75" i="16"/>
  <c r="AA74" i="16"/>
  <c r="L74" i="16"/>
  <c r="M74" i="16"/>
  <c r="AA73" i="16"/>
  <c r="M73" i="16"/>
  <c r="Z73" i="16" s="1"/>
  <c r="L73" i="16"/>
  <c r="AA72" i="16"/>
  <c r="M72" i="16"/>
  <c r="Y72" i="16" s="1"/>
  <c r="L72" i="16"/>
  <c r="AA71" i="16"/>
  <c r="M71" i="16"/>
  <c r="Y71" i="16" s="1"/>
  <c r="L71" i="16"/>
  <c r="AA70" i="16"/>
  <c r="M70" i="16"/>
  <c r="Y70" i="16" s="1"/>
  <c r="L70" i="16"/>
  <c r="AA69" i="16"/>
  <c r="M69" i="16"/>
  <c r="Y69" i="16" s="1"/>
  <c r="L69" i="16"/>
  <c r="AA68" i="16"/>
  <c r="M68" i="16"/>
  <c r="Y68" i="16" s="1"/>
  <c r="L68" i="16"/>
  <c r="AA67" i="16"/>
  <c r="M67" i="16"/>
  <c r="Y67" i="16" s="1"/>
  <c r="L67" i="16"/>
  <c r="AA66" i="16"/>
  <c r="M66" i="16"/>
  <c r="Y66" i="16" s="1"/>
  <c r="L66" i="16"/>
  <c r="AA65" i="16"/>
  <c r="M65" i="16"/>
  <c r="Y65" i="16" s="1"/>
  <c r="L65" i="16"/>
  <c r="AA64" i="16"/>
  <c r="M64" i="16"/>
  <c r="Y64" i="16" s="1"/>
  <c r="L64" i="16"/>
  <c r="AA63" i="16"/>
  <c r="M63" i="16"/>
  <c r="Y63" i="16" s="1"/>
  <c r="L63" i="16"/>
  <c r="AA62" i="16"/>
  <c r="M62" i="16"/>
  <c r="Y62" i="16" s="1"/>
  <c r="L62" i="16"/>
  <c r="AA61" i="16"/>
  <c r="M61" i="16"/>
  <c r="Y61" i="16" s="1"/>
  <c r="L61" i="16"/>
  <c r="AA60" i="16"/>
  <c r="M60" i="16"/>
  <c r="Y60" i="16" s="1"/>
  <c r="L60" i="16"/>
  <c r="AA59" i="16"/>
  <c r="M59" i="16"/>
  <c r="Y59" i="16" s="1"/>
  <c r="L59" i="16"/>
  <c r="AA58" i="16"/>
  <c r="M58" i="16"/>
  <c r="Y58" i="16" s="1"/>
  <c r="L58" i="16"/>
  <c r="AA57" i="16"/>
  <c r="M57" i="16"/>
  <c r="Y57" i="16" s="1"/>
  <c r="L57" i="16"/>
  <c r="AA56" i="16"/>
  <c r="M56" i="16"/>
  <c r="Y56" i="16" s="1"/>
  <c r="L56" i="16"/>
  <c r="AA55" i="16"/>
  <c r="M55" i="16"/>
  <c r="Y55" i="16" s="1"/>
  <c r="L55" i="16"/>
  <c r="AA54" i="16"/>
  <c r="M54" i="16"/>
  <c r="Y54" i="16" s="1"/>
  <c r="L54" i="16"/>
  <c r="AA53" i="16"/>
  <c r="M53" i="16"/>
  <c r="Y53" i="16" s="1"/>
  <c r="L53" i="16"/>
  <c r="AA52" i="16"/>
  <c r="L52" i="16"/>
  <c r="M52" i="16"/>
  <c r="AA51" i="16"/>
  <c r="L51" i="16"/>
  <c r="M51" i="16"/>
  <c r="AA50" i="16"/>
  <c r="L50" i="16"/>
  <c r="M50" i="16"/>
  <c r="AA49" i="16"/>
  <c r="L49" i="16"/>
  <c r="M49" i="16"/>
  <c r="AA48" i="16"/>
  <c r="L48" i="16"/>
  <c r="M48" i="16"/>
  <c r="AA47" i="16"/>
  <c r="L47" i="16"/>
  <c r="M47" i="16"/>
  <c r="AA46" i="16"/>
  <c r="L46" i="16"/>
  <c r="M46" i="16"/>
  <c r="AA45" i="16"/>
  <c r="M45" i="16"/>
  <c r="Y45" i="16" s="1"/>
  <c r="L45" i="16"/>
  <c r="AA44" i="16"/>
  <c r="L44" i="16"/>
  <c r="M44" i="16"/>
  <c r="AA43" i="16"/>
  <c r="L43" i="16"/>
  <c r="M43" i="16"/>
  <c r="AA42" i="16"/>
  <c r="M42" i="16"/>
  <c r="Z42" i="16" s="1"/>
  <c r="L42" i="16"/>
  <c r="AA41" i="16"/>
  <c r="M41" i="16"/>
  <c r="Y41" i="16" s="1"/>
  <c r="L41" i="16"/>
  <c r="AA40" i="16"/>
  <c r="L40" i="16"/>
  <c r="M40" i="16"/>
  <c r="AA39" i="16"/>
  <c r="L39" i="16"/>
  <c r="M39" i="16"/>
  <c r="AA38" i="16"/>
  <c r="L38" i="16"/>
  <c r="M38" i="16"/>
  <c r="AA37" i="16"/>
  <c r="L37" i="16"/>
  <c r="M37" i="16"/>
  <c r="AA36" i="16"/>
  <c r="L36" i="16"/>
  <c r="M36" i="16"/>
  <c r="AA35" i="16"/>
  <c r="L35" i="16"/>
  <c r="M35" i="16"/>
  <c r="AA34" i="16"/>
  <c r="L34" i="16"/>
  <c r="M34" i="16"/>
  <c r="AA33" i="16"/>
  <c r="L33" i="16"/>
  <c r="M33" i="16"/>
  <c r="AA32" i="16"/>
  <c r="L32" i="16"/>
  <c r="M32" i="16"/>
  <c r="AA31" i="16"/>
  <c r="L31" i="16"/>
  <c r="M31" i="16"/>
  <c r="AA30" i="16"/>
  <c r="L30" i="16"/>
  <c r="M30" i="16"/>
  <c r="AA29" i="16"/>
  <c r="L29" i="16"/>
  <c r="M29" i="16"/>
  <c r="AA28" i="16"/>
  <c r="L28" i="16"/>
  <c r="M28" i="16"/>
  <c r="AA27" i="16"/>
  <c r="L27" i="16"/>
  <c r="M27" i="16"/>
  <c r="AA26" i="16"/>
  <c r="L26" i="16"/>
  <c r="M26" i="16"/>
  <c r="AA25" i="16"/>
  <c r="L25" i="16"/>
  <c r="M25" i="16"/>
  <c r="AA24" i="16"/>
  <c r="L24" i="16"/>
  <c r="M24" i="16"/>
  <c r="AA23" i="16"/>
  <c r="L23" i="16"/>
  <c r="M23" i="16"/>
  <c r="AA22" i="16"/>
  <c r="L22" i="16"/>
  <c r="M22" i="16"/>
  <c r="AA21" i="16"/>
  <c r="L21" i="16"/>
  <c r="M21" i="16"/>
  <c r="AA20" i="16"/>
  <c r="L20" i="16"/>
  <c r="M20" i="16"/>
  <c r="AA19" i="16"/>
  <c r="L19" i="16"/>
  <c r="M19" i="16"/>
  <c r="AA18" i="16"/>
  <c r="L18" i="16"/>
  <c r="M18" i="16"/>
  <c r="AA17" i="16"/>
  <c r="L17" i="16"/>
  <c r="AA16" i="16"/>
  <c r="L16" i="16"/>
  <c r="M16" i="16"/>
  <c r="AA15" i="16"/>
  <c r="L15" i="16"/>
  <c r="AA14" i="16"/>
  <c r="L14" i="16"/>
  <c r="M14" i="16"/>
  <c r="AA13" i="16"/>
  <c r="L13" i="16"/>
  <c r="M13" i="16"/>
  <c r="AA12" i="16"/>
  <c r="Q12" i="16"/>
  <c r="L12" i="16"/>
  <c r="M12" i="16"/>
  <c r="Z12" i="16" s="1"/>
  <c r="AA11" i="16"/>
  <c r="L11" i="16"/>
  <c r="M11" i="16"/>
  <c r="Y11" i="16" s="1"/>
  <c r="AA10" i="16"/>
  <c r="L10" i="16"/>
  <c r="M10" i="16"/>
  <c r="Y10" i="16" s="1"/>
  <c r="AA8" i="16"/>
  <c r="L8" i="16"/>
  <c r="AA7" i="16"/>
  <c r="L7" i="16"/>
  <c r="M7" i="16"/>
  <c r="Y7" i="16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AA6" i="16"/>
  <c r="L6" i="16"/>
  <c r="K76" i="15"/>
  <c r="M76" i="15" s="1"/>
  <c r="J71" i="15"/>
  <c r="J74" i="15"/>
  <c r="K75" i="15"/>
  <c r="M75" i="15" s="1"/>
  <c r="K74" i="15"/>
  <c r="K73" i="15"/>
  <c r="J63" i="15"/>
  <c r="J70" i="15"/>
  <c r="J51" i="15"/>
  <c r="J50" i="15"/>
  <c r="J32" i="15"/>
  <c r="J60" i="15"/>
  <c r="K71" i="14"/>
  <c r="K72" i="14"/>
  <c r="J72" i="14"/>
  <c r="J71" i="14"/>
  <c r="J55" i="15"/>
  <c r="J72" i="15"/>
  <c r="J65" i="15"/>
  <c r="J66" i="15"/>
  <c r="J67" i="15"/>
  <c r="J68" i="15"/>
  <c r="J69" i="15"/>
  <c r="J64" i="15"/>
  <c r="J62" i="15"/>
  <c r="J61" i="15"/>
  <c r="J57" i="15"/>
  <c r="J58" i="15"/>
  <c r="J59" i="15"/>
  <c r="J56" i="15"/>
  <c r="J54" i="15"/>
  <c r="J52" i="15"/>
  <c r="J49" i="15"/>
  <c r="K72" i="15"/>
  <c r="K71" i="15"/>
  <c r="K70" i="15"/>
  <c r="M70" i="15" s="1"/>
  <c r="K69" i="15"/>
  <c r="K68" i="15"/>
  <c r="K67" i="15"/>
  <c r="K66" i="15"/>
  <c r="K65" i="15"/>
  <c r="K64" i="15"/>
  <c r="K63" i="15"/>
  <c r="K62" i="15"/>
  <c r="K61" i="15"/>
  <c r="K60" i="15"/>
  <c r="K59" i="15"/>
  <c r="K58" i="15"/>
  <c r="M58" i="15" s="1"/>
  <c r="K57" i="15"/>
  <c r="K56" i="15"/>
  <c r="M56" i="15" s="1"/>
  <c r="K55" i="15"/>
  <c r="K54" i="15"/>
  <c r="J42" i="15"/>
  <c r="M42" i="15" s="1"/>
  <c r="K53" i="15"/>
  <c r="M53" i="15" s="1"/>
  <c r="K52" i="15"/>
  <c r="J41" i="15"/>
  <c r="M41" i="15" s="1"/>
  <c r="J48" i="15"/>
  <c r="K51" i="15"/>
  <c r="K50" i="15"/>
  <c r="K49" i="15"/>
  <c r="K48" i="15"/>
  <c r="J47" i="15"/>
  <c r="K47" i="15"/>
  <c r="K46" i="15"/>
  <c r="J46" i="15"/>
  <c r="J44" i="15"/>
  <c r="K44" i="15"/>
  <c r="K43" i="15"/>
  <c r="J43" i="15"/>
  <c r="J37" i="15"/>
  <c r="K40" i="15"/>
  <c r="J39" i="15"/>
  <c r="J40" i="15"/>
  <c r="J38" i="15"/>
  <c r="J36" i="15"/>
  <c r="J35" i="15"/>
  <c r="J34" i="15"/>
  <c r="J33" i="15"/>
  <c r="K39" i="15"/>
  <c r="K38" i="15"/>
  <c r="K37" i="15"/>
  <c r="K36" i="15"/>
  <c r="K35" i="15"/>
  <c r="K34" i="15"/>
  <c r="K33" i="15"/>
  <c r="K32" i="15"/>
  <c r="J31" i="15"/>
  <c r="K31" i="15"/>
  <c r="J30" i="15"/>
  <c r="J29" i="15"/>
  <c r="K30" i="15"/>
  <c r="K29" i="15"/>
  <c r="K28" i="15"/>
  <c r="M28" i="15" s="1"/>
  <c r="J27" i="15"/>
  <c r="J26" i="15"/>
  <c r="K27" i="15"/>
  <c r="J24" i="15"/>
  <c r="J25" i="15"/>
  <c r="K26" i="15"/>
  <c r="J23" i="15"/>
  <c r="K25" i="15"/>
  <c r="K24" i="15"/>
  <c r="K23" i="15"/>
  <c r="J20" i="15"/>
  <c r="J21" i="15"/>
  <c r="J22" i="15"/>
  <c r="J19" i="15"/>
  <c r="K22" i="15"/>
  <c r="K21" i="15"/>
  <c r="M21" i="15" s="1"/>
  <c r="K20" i="15"/>
  <c r="K19" i="15"/>
  <c r="M19" i="15" s="1"/>
  <c r="J18" i="15"/>
  <c r="K18" i="15"/>
  <c r="J17" i="15"/>
  <c r="J16" i="15"/>
  <c r="K17" i="15"/>
  <c r="K16" i="15"/>
  <c r="J15" i="15"/>
  <c r="K15" i="15"/>
  <c r="J14" i="15"/>
  <c r="K14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M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M66" i="15"/>
  <c r="L67" i="15"/>
  <c r="L68" i="15"/>
  <c r="L69" i="15"/>
  <c r="L70" i="15"/>
  <c r="L71" i="15"/>
  <c r="L72" i="15"/>
  <c r="L73" i="15"/>
  <c r="L74" i="15"/>
  <c r="L75" i="15"/>
  <c r="L76" i="15"/>
  <c r="L14" i="15"/>
  <c r="L15" i="15"/>
  <c r="L16" i="15"/>
  <c r="L17" i="15"/>
  <c r="L18" i="15"/>
  <c r="L19" i="15"/>
  <c r="L20" i="15"/>
  <c r="L8" i="15"/>
  <c r="L9" i="15"/>
  <c r="L10" i="15"/>
  <c r="L11" i="15"/>
  <c r="L12" i="15"/>
  <c r="L13" i="15"/>
  <c r="J8" i="15"/>
  <c r="K8" i="15"/>
  <c r="J9" i="15"/>
  <c r="K9" i="15"/>
  <c r="J10" i="15"/>
  <c r="K10" i="15"/>
  <c r="J11" i="15"/>
  <c r="K11" i="15"/>
  <c r="J12" i="15"/>
  <c r="K12" i="15"/>
  <c r="J13" i="15"/>
  <c r="K13" i="15"/>
  <c r="M24" i="15" l="1"/>
  <c r="M8" i="16"/>
  <c r="Y8" i="16" s="1"/>
  <c r="M17" i="16"/>
  <c r="M43" i="15"/>
  <c r="M59" i="15"/>
  <c r="M67" i="15"/>
  <c r="M57" i="15"/>
  <c r="M35" i="15"/>
  <c r="M63" i="15"/>
  <c r="M20" i="15"/>
  <c r="Y20" i="15" s="1"/>
  <c r="M22" i="15"/>
  <c r="Y22" i="15" s="1"/>
  <c r="M32" i="15"/>
  <c r="M44" i="15"/>
  <c r="M68" i="15"/>
  <c r="M10" i="15"/>
  <c r="Y10" i="15" s="1"/>
  <c r="M13" i="15"/>
  <c r="M9" i="15"/>
  <c r="M65" i="15"/>
  <c r="M69" i="15"/>
  <c r="M15" i="16"/>
  <c r="Z15" i="16" s="1"/>
  <c r="M11" i="15"/>
  <c r="Y192" i="17"/>
  <c r="Z178" i="16"/>
  <c r="Z130" i="16"/>
  <c r="Z114" i="16"/>
  <c r="Z162" i="16"/>
  <c r="Z180" i="16"/>
  <c r="Y181" i="16"/>
  <c r="Y182" i="16"/>
  <c r="Y42" i="16"/>
  <c r="Z98" i="16"/>
  <c r="Y73" i="16"/>
  <c r="Z82" i="16"/>
  <c r="Z146" i="16"/>
  <c r="M6" i="16"/>
  <c r="Z6" i="16" s="1"/>
  <c r="M73" i="15"/>
  <c r="Y81" i="16"/>
  <c r="Z84" i="16"/>
  <c r="Y85" i="16"/>
  <c r="Y86" i="16"/>
  <c r="Y97" i="16"/>
  <c r="Z100" i="16"/>
  <c r="Y101" i="16"/>
  <c r="Y102" i="16"/>
  <c r="Y113" i="16"/>
  <c r="Z116" i="16"/>
  <c r="Y117" i="16"/>
  <c r="Y118" i="16"/>
  <c r="Y129" i="16"/>
  <c r="Z132" i="16"/>
  <c r="Y133" i="16"/>
  <c r="Y134" i="16"/>
  <c r="Y145" i="16"/>
  <c r="Z148" i="16"/>
  <c r="Y149" i="16"/>
  <c r="Y150" i="16"/>
  <c r="Y161" i="16"/>
  <c r="Z164" i="16"/>
  <c r="Y165" i="16"/>
  <c r="Y166" i="16"/>
  <c r="Y177" i="16"/>
  <c r="Z90" i="16"/>
  <c r="Z106" i="16"/>
  <c r="Z122" i="16"/>
  <c r="Z138" i="16"/>
  <c r="Z154" i="16"/>
  <c r="Z170" i="16"/>
  <c r="Z186" i="16"/>
  <c r="Y77" i="16"/>
  <c r="Y78" i="16"/>
  <c r="Y89" i="16"/>
  <c r="Z92" i="16"/>
  <c r="Y93" i="16"/>
  <c r="Y94" i="16"/>
  <c r="Y105" i="16"/>
  <c r="Z108" i="16"/>
  <c r="Y109" i="16"/>
  <c r="Y110" i="16"/>
  <c r="Y121" i="16"/>
  <c r="Z124" i="16"/>
  <c r="Y125" i="16"/>
  <c r="Y126" i="16"/>
  <c r="Y137" i="16"/>
  <c r="Z140" i="16"/>
  <c r="Y141" i="16"/>
  <c r="Y142" i="16"/>
  <c r="Y153" i="16"/>
  <c r="Z156" i="16"/>
  <c r="Y157" i="16"/>
  <c r="Y158" i="16"/>
  <c r="Y169" i="16"/>
  <c r="Z172" i="16"/>
  <c r="Y173" i="16"/>
  <c r="Y174" i="16"/>
  <c r="Y185" i="16"/>
  <c r="Z188" i="16"/>
  <c r="Y189" i="16"/>
  <c r="Y190" i="16"/>
  <c r="Y83" i="16"/>
  <c r="Y91" i="16"/>
  <c r="Y99" i="16"/>
  <c r="Y107" i="16"/>
  <c r="Y115" i="16"/>
  <c r="Y123" i="16"/>
  <c r="Y131" i="16"/>
  <c r="Y139" i="16"/>
  <c r="Y147" i="16"/>
  <c r="Y155" i="16"/>
  <c r="Y163" i="16"/>
  <c r="Y171" i="16"/>
  <c r="Y179" i="16"/>
  <c r="Y187" i="16"/>
  <c r="Z80" i="16"/>
  <c r="Z88" i="16"/>
  <c r="Z96" i="16"/>
  <c r="Z104" i="16"/>
  <c r="Z112" i="16"/>
  <c r="Z120" i="16"/>
  <c r="Z128" i="16"/>
  <c r="Z136" i="16"/>
  <c r="Z144" i="16"/>
  <c r="Z152" i="16"/>
  <c r="Z160" i="16"/>
  <c r="Z168" i="16"/>
  <c r="Z176" i="16"/>
  <c r="Z184" i="16"/>
  <c r="Y79" i="16"/>
  <c r="Y87" i="16"/>
  <c r="Y95" i="16"/>
  <c r="Y103" i="16"/>
  <c r="Y111" i="16"/>
  <c r="Y119" i="16"/>
  <c r="Y127" i="16"/>
  <c r="Y135" i="16"/>
  <c r="Y143" i="16"/>
  <c r="Y151" i="16"/>
  <c r="Y159" i="16"/>
  <c r="Y167" i="16"/>
  <c r="Y175" i="16"/>
  <c r="Y183" i="16"/>
  <c r="Z45" i="16"/>
  <c r="AA192" i="16"/>
  <c r="T12" i="16" s="1"/>
  <c r="Y16" i="16"/>
  <c r="Z16" i="16"/>
  <c r="Y17" i="16"/>
  <c r="Z17" i="16"/>
  <c r="Y18" i="16"/>
  <c r="Z18" i="16"/>
  <c r="Y19" i="16"/>
  <c r="Z19" i="16"/>
  <c r="Y20" i="16"/>
  <c r="Z20" i="16"/>
  <c r="Y21" i="16"/>
  <c r="Z21" i="16"/>
  <c r="Y22" i="16"/>
  <c r="Z22" i="16"/>
  <c r="Y23" i="16"/>
  <c r="Z23" i="16"/>
  <c r="Y24" i="16"/>
  <c r="Z24" i="16"/>
  <c r="Y25" i="16"/>
  <c r="Z25" i="16"/>
  <c r="Y26" i="16"/>
  <c r="Z26" i="16"/>
  <c r="Y27" i="16"/>
  <c r="Z27" i="16"/>
  <c r="Z46" i="16"/>
  <c r="Y46" i="16"/>
  <c r="Z47" i="16"/>
  <c r="Y47" i="16"/>
  <c r="Z48" i="16"/>
  <c r="Y48" i="16"/>
  <c r="Z49" i="16"/>
  <c r="Y49" i="16"/>
  <c r="Z50" i="16"/>
  <c r="Y50" i="16"/>
  <c r="Z51" i="16"/>
  <c r="Y51" i="16"/>
  <c r="Z52" i="16"/>
  <c r="Y52" i="16"/>
  <c r="Y74" i="16"/>
  <c r="Z74" i="16"/>
  <c r="Y75" i="16"/>
  <c r="Z75" i="16"/>
  <c r="Z13" i="16"/>
  <c r="Y13" i="16"/>
  <c r="Y14" i="16"/>
  <c r="Z14" i="16"/>
  <c r="Z28" i="16"/>
  <c r="Y28" i="16"/>
  <c r="Y43" i="16"/>
  <c r="Z43" i="16"/>
  <c r="Y44" i="16"/>
  <c r="Z44" i="16"/>
  <c r="Z76" i="16"/>
  <c r="Y76" i="16"/>
  <c r="Z29" i="16"/>
  <c r="Y29" i="16"/>
  <c r="Z30" i="16"/>
  <c r="Y30" i="16"/>
  <c r="Z31" i="16"/>
  <c r="Y31" i="16"/>
  <c r="Z32" i="16"/>
  <c r="Y32" i="16"/>
  <c r="Z33" i="16"/>
  <c r="Y33" i="16"/>
  <c r="Z34" i="16"/>
  <c r="Y34" i="16"/>
  <c r="Z35" i="16"/>
  <c r="Y35" i="16"/>
  <c r="Z36" i="16"/>
  <c r="Y36" i="16"/>
  <c r="Z37" i="16"/>
  <c r="Y37" i="16"/>
  <c r="Z38" i="16"/>
  <c r="Y38" i="16"/>
  <c r="Z39" i="16"/>
  <c r="Y39" i="16"/>
  <c r="Z40" i="16"/>
  <c r="Y40" i="16"/>
  <c r="Z7" i="16"/>
  <c r="Z10" i="16"/>
  <c r="Z11" i="16"/>
  <c r="Z41" i="16"/>
  <c r="Z53" i="16"/>
  <c r="Z54" i="16"/>
  <c r="Z60" i="16"/>
  <c r="Z63" i="16"/>
  <c r="Z64" i="16"/>
  <c r="Z65" i="16"/>
  <c r="Z72" i="16"/>
  <c r="Z8" i="16"/>
  <c r="Y12" i="16"/>
  <c r="Z55" i="16"/>
  <c r="Z56" i="16"/>
  <c r="Z57" i="16"/>
  <c r="Z58" i="16"/>
  <c r="Z59" i="16"/>
  <c r="Z61" i="16"/>
  <c r="Z62" i="16"/>
  <c r="Z66" i="16"/>
  <c r="Z67" i="16"/>
  <c r="Z68" i="16"/>
  <c r="Z69" i="16"/>
  <c r="Z70" i="16"/>
  <c r="Z71" i="16"/>
  <c r="Z191" i="16"/>
  <c r="M71" i="15"/>
  <c r="Y71" i="15" s="1"/>
  <c r="M74" i="15"/>
  <c r="M72" i="15"/>
  <c r="Z72" i="15" s="1"/>
  <c r="M16" i="15"/>
  <c r="Y16" i="15" s="1"/>
  <c r="M34" i="15"/>
  <c r="M51" i="15"/>
  <c r="M50" i="15"/>
  <c r="M60" i="15"/>
  <c r="M55" i="15"/>
  <c r="M64" i="15"/>
  <c r="M62" i="15"/>
  <c r="M47" i="15"/>
  <c r="M52" i="15"/>
  <c r="M12" i="15"/>
  <c r="M8" i="15"/>
  <c r="M25" i="15"/>
  <c r="Y25" i="15" s="1"/>
  <c r="M46" i="15"/>
  <c r="M61" i="15"/>
  <c r="M54" i="15"/>
  <c r="M49" i="15"/>
  <c r="M48" i="15"/>
  <c r="M37" i="15"/>
  <c r="M40" i="15"/>
  <c r="M39" i="15"/>
  <c r="M38" i="15"/>
  <c r="M36" i="15"/>
  <c r="M33" i="15"/>
  <c r="M31" i="15"/>
  <c r="M30" i="15"/>
  <c r="M29" i="15"/>
  <c r="M27" i="15"/>
  <c r="M26" i="15"/>
  <c r="M23" i="15"/>
  <c r="Y23" i="15" s="1"/>
  <c r="M18" i="15"/>
  <c r="Y18" i="15" s="1"/>
  <c r="M17" i="15"/>
  <c r="M15" i="15"/>
  <c r="Y15" i="15" s="1"/>
  <c r="M14" i="15"/>
  <c r="Y14" i="15" s="1"/>
  <c r="J25" i="14"/>
  <c r="J7" i="15"/>
  <c r="K6" i="15"/>
  <c r="J6" i="15"/>
  <c r="K7" i="15"/>
  <c r="AA191" i="15"/>
  <c r="M191" i="15"/>
  <c r="Y191" i="15" s="1"/>
  <c r="L191" i="15"/>
  <c r="AA190" i="15"/>
  <c r="M190" i="15"/>
  <c r="Z190" i="15" s="1"/>
  <c r="L190" i="15"/>
  <c r="AA189" i="15"/>
  <c r="M189" i="15"/>
  <c r="Y189" i="15" s="1"/>
  <c r="L189" i="15"/>
  <c r="AA188" i="15"/>
  <c r="M188" i="15"/>
  <c r="Z188" i="15" s="1"/>
  <c r="L188" i="15"/>
  <c r="AA187" i="15"/>
  <c r="M187" i="15"/>
  <c r="Y187" i="15" s="1"/>
  <c r="L187" i="15"/>
  <c r="AA186" i="15"/>
  <c r="M186" i="15"/>
  <c r="Z186" i="15" s="1"/>
  <c r="L186" i="15"/>
  <c r="AA185" i="15"/>
  <c r="M185" i="15"/>
  <c r="Y185" i="15" s="1"/>
  <c r="L185" i="15"/>
  <c r="AA184" i="15"/>
  <c r="M184" i="15"/>
  <c r="Z184" i="15" s="1"/>
  <c r="L184" i="15"/>
  <c r="AA183" i="15"/>
  <c r="M183" i="15"/>
  <c r="Z183" i="15" s="1"/>
  <c r="L183" i="15"/>
  <c r="AA182" i="15"/>
  <c r="M182" i="15"/>
  <c r="Z182" i="15" s="1"/>
  <c r="L182" i="15"/>
  <c r="AA181" i="15"/>
  <c r="M181" i="15"/>
  <c r="Z181" i="15" s="1"/>
  <c r="L181" i="15"/>
  <c r="AA180" i="15"/>
  <c r="M180" i="15"/>
  <c r="Z180" i="15" s="1"/>
  <c r="L180" i="15"/>
  <c r="AA179" i="15"/>
  <c r="M179" i="15"/>
  <c r="Z179" i="15" s="1"/>
  <c r="L179" i="15"/>
  <c r="AA178" i="15"/>
  <c r="M178" i="15"/>
  <c r="Z178" i="15" s="1"/>
  <c r="L178" i="15"/>
  <c r="AA177" i="15"/>
  <c r="M177" i="15"/>
  <c r="Y177" i="15" s="1"/>
  <c r="L177" i="15"/>
  <c r="AA176" i="15"/>
  <c r="M176" i="15"/>
  <c r="Z176" i="15" s="1"/>
  <c r="L176" i="15"/>
  <c r="AA175" i="15"/>
  <c r="M175" i="15"/>
  <c r="Z175" i="15" s="1"/>
  <c r="L175" i="15"/>
  <c r="AA174" i="15"/>
  <c r="M174" i="15"/>
  <c r="Z174" i="15" s="1"/>
  <c r="L174" i="15"/>
  <c r="AA173" i="15"/>
  <c r="M173" i="15"/>
  <c r="Z173" i="15" s="1"/>
  <c r="L173" i="15"/>
  <c r="AA172" i="15"/>
  <c r="M172" i="15"/>
  <c r="Z172" i="15" s="1"/>
  <c r="L172" i="15"/>
  <c r="AA171" i="15"/>
  <c r="M171" i="15"/>
  <c r="Y171" i="15" s="1"/>
  <c r="L171" i="15"/>
  <c r="AA170" i="15"/>
  <c r="M170" i="15"/>
  <c r="Z170" i="15" s="1"/>
  <c r="L170" i="15"/>
  <c r="AA169" i="15"/>
  <c r="M169" i="15"/>
  <c r="Y169" i="15" s="1"/>
  <c r="L169" i="15"/>
  <c r="AA168" i="15"/>
  <c r="M168" i="15"/>
  <c r="Z168" i="15" s="1"/>
  <c r="L168" i="15"/>
  <c r="AA167" i="15"/>
  <c r="M167" i="15"/>
  <c r="Z167" i="15" s="1"/>
  <c r="L167" i="15"/>
  <c r="AA166" i="15"/>
  <c r="M166" i="15"/>
  <c r="Z166" i="15" s="1"/>
  <c r="L166" i="15"/>
  <c r="AA165" i="15"/>
  <c r="M165" i="15"/>
  <c r="Z165" i="15" s="1"/>
  <c r="L165" i="15"/>
  <c r="AA164" i="15"/>
  <c r="M164" i="15"/>
  <c r="Z164" i="15" s="1"/>
  <c r="L164" i="15"/>
  <c r="AA163" i="15"/>
  <c r="M163" i="15"/>
  <c r="Z163" i="15" s="1"/>
  <c r="L163" i="15"/>
  <c r="AA162" i="15"/>
  <c r="M162" i="15"/>
  <c r="Z162" i="15" s="1"/>
  <c r="L162" i="15"/>
  <c r="AA161" i="15"/>
  <c r="M161" i="15"/>
  <c r="Y161" i="15" s="1"/>
  <c r="L161" i="15"/>
  <c r="AA160" i="15"/>
  <c r="M160" i="15"/>
  <c r="Z160" i="15" s="1"/>
  <c r="L160" i="15"/>
  <c r="AA159" i="15"/>
  <c r="M159" i="15"/>
  <c r="Z159" i="15" s="1"/>
  <c r="L159" i="15"/>
  <c r="AA158" i="15"/>
  <c r="M158" i="15"/>
  <c r="Z158" i="15" s="1"/>
  <c r="L158" i="15"/>
  <c r="AA157" i="15"/>
  <c r="M157" i="15"/>
  <c r="Z157" i="15" s="1"/>
  <c r="L157" i="15"/>
  <c r="AA156" i="15"/>
  <c r="M156" i="15"/>
  <c r="Z156" i="15" s="1"/>
  <c r="L156" i="15"/>
  <c r="AA155" i="15"/>
  <c r="M155" i="15"/>
  <c r="Z155" i="15" s="1"/>
  <c r="L155" i="15"/>
  <c r="AA154" i="15"/>
  <c r="M154" i="15"/>
  <c r="Z154" i="15" s="1"/>
  <c r="L154" i="15"/>
  <c r="AA153" i="15"/>
  <c r="M153" i="15"/>
  <c r="Y153" i="15" s="1"/>
  <c r="L153" i="15"/>
  <c r="AA152" i="15"/>
  <c r="M152" i="15"/>
  <c r="Z152" i="15" s="1"/>
  <c r="L152" i="15"/>
  <c r="AA151" i="15"/>
  <c r="M151" i="15"/>
  <c r="Z151" i="15" s="1"/>
  <c r="L151" i="15"/>
  <c r="AA150" i="15"/>
  <c r="M150" i="15"/>
  <c r="Z150" i="15" s="1"/>
  <c r="L150" i="15"/>
  <c r="AA149" i="15"/>
  <c r="M149" i="15"/>
  <c r="Z149" i="15" s="1"/>
  <c r="L149" i="15"/>
  <c r="AA148" i="15"/>
  <c r="M148" i="15"/>
  <c r="Z148" i="15" s="1"/>
  <c r="L148" i="15"/>
  <c r="AA147" i="15"/>
  <c r="M147" i="15"/>
  <c r="Y147" i="15" s="1"/>
  <c r="L147" i="15"/>
  <c r="AA146" i="15"/>
  <c r="M146" i="15"/>
  <c r="Z146" i="15" s="1"/>
  <c r="L146" i="15"/>
  <c r="AA145" i="15"/>
  <c r="M145" i="15"/>
  <c r="Y145" i="15" s="1"/>
  <c r="L145" i="15"/>
  <c r="AA144" i="15"/>
  <c r="M144" i="15"/>
  <c r="Z144" i="15" s="1"/>
  <c r="L144" i="15"/>
  <c r="AA143" i="15"/>
  <c r="M143" i="15"/>
  <c r="Z143" i="15" s="1"/>
  <c r="L143" i="15"/>
  <c r="AA142" i="15"/>
  <c r="M142" i="15"/>
  <c r="Z142" i="15" s="1"/>
  <c r="L142" i="15"/>
  <c r="AA141" i="15"/>
  <c r="M141" i="15"/>
  <c r="Z141" i="15" s="1"/>
  <c r="L141" i="15"/>
  <c r="AA140" i="15"/>
  <c r="M140" i="15"/>
  <c r="Z140" i="15" s="1"/>
  <c r="L140" i="15"/>
  <c r="AA139" i="15"/>
  <c r="M139" i="15"/>
  <c r="Z139" i="15" s="1"/>
  <c r="L139" i="15"/>
  <c r="AA138" i="15"/>
  <c r="M138" i="15"/>
  <c r="Z138" i="15" s="1"/>
  <c r="L138" i="15"/>
  <c r="AA137" i="15"/>
  <c r="M137" i="15"/>
  <c r="Y137" i="15" s="1"/>
  <c r="L137" i="15"/>
  <c r="AA136" i="15"/>
  <c r="M136" i="15"/>
  <c r="Z136" i="15" s="1"/>
  <c r="L136" i="15"/>
  <c r="AA135" i="15"/>
  <c r="M135" i="15"/>
  <c r="Z135" i="15" s="1"/>
  <c r="L135" i="15"/>
  <c r="AA134" i="15"/>
  <c r="M134" i="15"/>
  <c r="Z134" i="15" s="1"/>
  <c r="L134" i="15"/>
  <c r="AA133" i="15"/>
  <c r="M133" i="15"/>
  <c r="Z133" i="15" s="1"/>
  <c r="L133" i="15"/>
  <c r="AA132" i="15"/>
  <c r="M132" i="15"/>
  <c r="Z132" i="15" s="1"/>
  <c r="L132" i="15"/>
  <c r="AA131" i="15"/>
  <c r="M131" i="15"/>
  <c r="Z131" i="15" s="1"/>
  <c r="L131" i="15"/>
  <c r="AA130" i="15"/>
  <c r="M130" i="15"/>
  <c r="Z130" i="15" s="1"/>
  <c r="L130" i="15"/>
  <c r="AA129" i="15"/>
  <c r="M129" i="15"/>
  <c r="Y129" i="15" s="1"/>
  <c r="L129" i="15"/>
  <c r="AA128" i="15"/>
  <c r="M128" i="15"/>
  <c r="Z128" i="15" s="1"/>
  <c r="L128" i="15"/>
  <c r="AA127" i="15"/>
  <c r="M127" i="15"/>
  <c r="Z127" i="15" s="1"/>
  <c r="L127" i="15"/>
  <c r="AA126" i="15"/>
  <c r="M126" i="15"/>
  <c r="Z126" i="15" s="1"/>
  <c r="L126" i="15"/>
  <c r="AA125" i="15"/>
  <c r="M125" i="15"/>
  <c r="Z125" i="15" s="1"/>
  <c r="L125" i="15"/>
  <c r="AA124" i="15"/>
  <c r="M124" i="15"/>
  <c r="Z124" i="15" s="1"/>
  <c r="L124" i="15"/>
  <c r="AA123" i="15"/>
  <c r="M123" i="15"/>
  <c r="Z123" i="15" s="1"/>
  <c r="L123" i="15"/>
  <c r="AA122" i="15"/>
  <c r="M122" i="15"/>
  <c r="Z122" i="15" s="1"/>
  <c r="L122" i="15"/>
  <c r="AA121" i="15"/>
  <c r="M121" i="15"/>
  <c r="Y121" i="15" s="1"/>
  <c r="L121" i="15"/>
  <c r="AA120" i="15"/>
  <c r="M120" i="15"/>
  <c r="Z120" i="15" s="1"/>
  <c r="L120" i="15"/>
  <c r="AA119" i="15"/>
  <c r="M119" i="15"/>
  <c r="Z119" i="15" s="1"/>
  <c r="L119" i="15"/>
  <c r="AA118" i="15"/>
  <c r="M118" i="15"/>
  <c r="Z118" i="15" s="1"/>
  <c r="L118" i="15"/>
  <c r="AA117" i="15"/>
  <c r="M117" i="15"/>
  <c r="Z117" i="15" s="1"/>
  <c r="L117" i="15"/>
  <c r="AA116" i="15"/>
  <c r="M116" i="15"/>
  <c r="Z116" i="15" s="1"/>
  <c r="L116" i="15"/>
  <c r="AA115" i="15"/>
  <c r="M115" i="15"/>
  <c r="Z115" i="15" s="1"/>
  <c r="L115" i="15"/>
  <c r="AA114" i="15"/>
  <c r="M114" i="15"/>
  <c r="Z114" i="15" s="1"/>
  <c r="L114" i="15"/>
  <c r="AA113" i="15"/>
  <c r="M113" i="15"/>
  <c r="Y113" i="15" s="1"/>
  <c r="L113" i="15"/>
  <c r="AA112" i="15"/>
  <c r="M112" i="15"/>
  <c r="Z112" i="15" s="1"/>
  <c r="L112" i="15"/>
  <c r="AA111" i="15"/>
  <c r="M111" i="15"/>
  <c r="Z111" i="15" s="1"/>
  <c r="L111" i="15"/>
  <c r="AA110" i="15"/>
  <c r="M110" i="15"/>
  <c r="Z110" i="15" s="1"/>
  <c r="L110" i="15"/>
  <c r="AA109" i="15"/>
  <c r="M109" i="15"/>
  <c r="Z109" i="15" s="1"/>
  <c r="L109" i="15"/>
  <c r="AA108" i="15"/>
  <c r="M108" i="15"/>
  <c r="Z108" i="15" s="1"/>
  <c r="L108" i="15"/>
  <c r="AA107" i="15"/>
  <c r="M107" i="15"/>
  <c r="Z107" i="15" s="1"/>
  <c r="L107" i="15"/>
  <c r="AA106" i="15"/>
  <c r="M106" i="15"/>
  <c r="Z106" i="15" s="1"/>
  <c r="L106" i="15"/>
  <c r="AA105" i="15"/>
  <c r="M105" i="15"/>
  <c r="Y105" i="15" s="1"/>
  <c r="L105" i="15"/>
  <c r="AA104" i="15"/>
  <c r="M104" i="15"/>
  <c r="Z104" i="15" s="1"/>
  <c r="L104" i="15"/>
  <c r="AA103" i="15"/>
  <c r="M103" i="15"/>
  <c r="Z103" i="15" s="1"/>
  <c r="L103" i="15"/>
  <c r="AA102" i="15"/>
  <c r="M102" i="15"/>
  <c r="Z102" i="15" s="1"/>
  <c r="L102" i="15"/>
  <c r="AA101" i="15"/>
  <c r="M101" i="15"/>
  <c r="Z101" i="15" s="1"/>
  <c r="L101" i="15"/>
  <c r="AA100" i="15"/>
  <c r="M100" i="15"/>
  <c r="Z100" i="15" s="1"/>
  <c r="L100" i="15"/>
  <c r="AA99" i="15"/>
  <c r="M99" i="15"/>
  <c r="Z99" i="15" s="1"/>
  <c r="L99" i="15"/>
  <c r="AA98" i="15"/>
  <c r="M98" i="15"/>
  <c r="Z98" i="15" s="1"/>
  <c r="L98" i="15"/>
  <c r="AA97" i="15"/>
  <c r="M97" i="15"/>
  <c r="Y97" i="15" s="1"/>
  <c r="L97" i="15"/>
  <c r="AA96" i="15"/>
  <c r="M96" i="15"/>
  <c r="Z96" i="15" s="1"/>
  <c r="L96" i="15"/>
  <c r="AA95" i="15"/>
  <c r="M95" i="15"/>
  <c r="Z95" i="15" s="1"/>
  <c r="L95" i="15"/>
  <c r="AA94" i="15"/>
  <c r="M94" i="15"/>
  <c r="Z94" i="15" s="1"/>
  <c r="L94" i="15"/>
  <c r="AA93" i="15"/>
  <c r="M93" i="15"/>
  <c r="Z93" i="15" s="1"/>
  <c r="L93" i="15"/>
  <c r="AA92" i="15"/>
  <c r="M92" i="15"/>
  <c r="Z92" i="15" s="1"/>
  <c r="L92" i="15"/>
  <c r="AA91" i="15"/>
  <c r="M91" i="15"/>
  <c r="Z91" i="15" s="1"/>
  <c r="L91" i="15"/>
  <c r="AA90" i="15"/>
  <c r="M90" i="15"/>
  <c r="Z90" i="15" s="1"/>
  <c r="L90" i="15"/>
  <c r="AA89" i="15"/>
  <c r="M89" i="15"/>
  <c r="Y89" i="15" s="1"/>
  <c r="L89" i="15"/>
  <c r="AA88" i="15"/>
  <c r="M88" i="15"/>
  <c r="Z88" i="15" s="1"/>
  <c r="L88" i="15"/>
  <c r="AA87" i="15"/>
  <c r="M87" i="15"/>
  <c r="Z87" i="15" s="1"/>
  <c r="L87" i="15"/>
  <c r="AA86" i="15"/>
  <c r="M86" i="15"/>
  <c r="Z86" i="15" s="1"/>
  <c r="L86" i="15"/>
  <c r="AA85" i="15"/>
  <c r="M85" i="15"/>
  <c r="Z85" i="15" s="1"/>
  <c r="L85" i="15"/>
  <c r="AA84" i="15"/>
  <c r="M84" i="15"/>
  <c r="Z84" i="15" s="1"/>
  <c r="L84" i="15"/>
  <c r="AA83" i="15"/>
  <c r="M83" i="15"/>
  <c r="Z83" i="15" s="1"/>
  <c r="L83" i="15"/>
  <c r="AA82" i="15"/>
  <c r="M82" i="15"/>
  <c r="Z82" i="15" s="1"/>
  <c r="L82" i="15"/>
  <c r="AA81" i="15"/>
  <c r="M81" i="15"/>
  <c r="Y81" i="15" s="1"/>
  <c r="L81" i="15"/>
  <c r="AA80" i="15"/>
  <c r="M80" i="15"/>
  <c r="Z80" i="15" s="1"/>
  <c r="L80" i="15"/>
  <c r="AA79" i="15"/>
  <c r="M79" i="15"/>
  <c r="Z79" i="15" s="1"/>
  <c r="L79" i="15"/>
  <c r="AA78" i="15"/>
  <c r="M78" i="15"/>
  <c r="Z78" i="15" s="1"/>
  <c r="L78" i="15"/>
  <c r="AA77" i="15"/>
  <c r="M77" i="15"/>
  <c r="Z77" i="15" s="1"/>
  <c r="L77" i="15"/>
  <c r="AA76" i="15"/>
  <c r="AA75" i="15"/>
  <c r="AA74" i="15"/>
  <c r="AA73" i="15"/>
  <c r="AA72" i="15"/>
  <c r="Y72" i="15"/>
  <c r="AA71" i="15"/>
  <c r="AA70" i="15"/>
  <c r="AA69" i="15"/>
  <c r="AA68" i="15"/>
  <c r="AA67" i="15"/>
  <c r="AA66" i="15"/>
  <c r="AA65" i="15"/>
  <c r="AA64" i="15"/>
  <c r="AA63" i="15"/>
  <c r="AA62" i="15"/>
  <c r="AA61" i="15"/>
  <c r="AA60" i="15"/>
  <c r="AA59" i="15"/>
  <c r="AA58" i="15"/>
  <c r="AA57" i="15"/>
  <c r="AA56" i="15"/>
  <c r="AA55" i="15"/>
  <c r="AA54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AA37" i="15"/>
  <c r="AA36" i="15"/>
  <c r="AA35" i="15"/>
  <c r="AA34" i="15"/>
  <c r="AA33" i="15"/>
  <c r="AA32" i="15"/>
  <c r="AA31" i="15"/>
  <c r="AA30" i="15"/>
  <c r="AA29" i="15"/>
  <c r="AA28" i="15"/>
  <c r="AA27" i="15"/>
  <c r="AA26" i="15"/>
  <c r="AA25" i="15"/>
  <c r="AA24" i="15"/>
  <c r="Y24" i="15"/>
  <c r="AA23" i="15"/>
  <c r="AA22" i="15"/>
  <c r="AA21" i="15"/>
  <c r="Y21" i="15"/>
  <c r="AA20" i="15"/>
  <c r="AA19" i="15"/>
  <c r="Y19" i="15"/>
  <c r="AA18" i="15"/>
  <c r="AA17" i="15"/>
  <c r="Y17" i="15"/>
  <c r="AA16" i="15"/>
  <c r="AA15" i="15"/>
  <c r="AA14" i="15"/>
  <c r="AA13" i="15"/>
  <c r="AA12" i="15"/>
  <c r="AA11" i="15"/>
  <c r="Q11" i="15"/>
  <c r="Z11" i="15"/>
  <c r="AA10" i="15"/>
  <c r="AA9" i="15"/>
  <c r="Y9" i="15"/>
  <c r="AA8" i="15"/>
  <c r="Y8" i="15"/>
  <c r="AA7" i="15"/>
  <c r="L7" i="15"/>
  <c r="B7" i="15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AA6" i="15"/>
  <c r="L6" i="15"/>
  <c r="J8" i="14"/>
  <c r="K8" i="14"/>
  <c r="K75" i="14"/>
  <c r="J75" i="14"/>
  <c r="K73" i="14"/>
  <c r="J73" i="14"/>
  <c r="K37" i="14"/>
  <c r="J37" i="14"/>
  <c r="R12" i="17" l="1"/>
  <c r="U12" i="17" s="1"/>
  <c r="S14" i="17" s="1"/>
  <c r="M7" i="15"/>
  <c r="Y7" i="15" s="1"/>
  <c r="Y15" i="16"/>
  <c r="M192" i="16"/>
  <c r="Z71" i="15"/>
  <c r="Z187" i="15"/>
  <c r="Z25" i="15"/>
  <c r="Y122" i="15"/>
  <c r="Y123" i="15"/>
  <c r="Y99" i="15"/>
  <c r="Y106" i="15"/>
  <c r="Y107" i="15"/>
  <c r="Z147" i="15"/>
  <c r="Y186" i="15"/>
  <c r="Y82" i="15"/>
  <c r="Y83" i="15"/>
  <c r="Z171" i="15"/>
  <c r="Y172" i="15"/>
  <c r="Y173" i="15"/>
  <c r="Y178" i="15"/>
  <c r="Y179" i="15"/>
  <c r="Y90" i="15"/>
  <c r="Y91" i="15"/>
  <c r="Y146" i="15"/>
  <c r="Y98" i="15"/>
  <c r="Y114" i="15"/>
  <c r="Y115" i="15"/>
  <c r="Y138" i="15"/>
  <c r="Y139" i="15"/>
  <c r="Y148" i="15"/>
  <c r="Y149" i="15"/>
  <c r="Y154" i="15"/>
  <c r="Y155" i="15"/>
  <c r="Y180" i="15"/>
  <c r="Y130" i="15"/>
  <c r="Y131" i="15"/>
  <c r="Y156" i="15"/>
  <c r="Y157" i="15"/>
  <c r="Y162" i="15"/>
  <c r="Y163" i="15"/>
  <c r="Y164" i="15"/>
  <c r="Y165" i="15"/>
  <c r="Y170" i="15"/>
  <c r="Y6" i="16"/>
  <c r="Z192" i="16"/>
  <c r="S12" i="16" s="1"/>
  <c r="Y77" i="15"/>
  <c r="Y84" i="15"/>
  <c r="Y85" i="15"/>
  <c r="Y92" i="15"/>
  <c r="Y93" i="15"/>
  <c r="Y100" i="15"/>
  <c r="Y101" i="15"/>
  <c r="Y108" i="15"/>
  <c r="Y109" i="15"/>
  <c r="Y116" i="15"/>
  <c r="Y117" i="15"/>
  <c r="Y124" i="15"/>
  <c r="Y125" i="15"/>
  <c r="Y132" i="15"/>
  <c r="Y133" i="15"/>
  <c r="Y140" i="15"/>
  <c r="Y141" i="15"/>
  <c r="Y181" i="15"/>
  <c r="M6" i="15"/>
  <c r="M192" i="15" s="1"/>
  <c r="Y78" i="15"/>
  <c r="Y79" i="15"/>
  <c r="Y86" i="15"/>
  <c r="Y87" i="15"/>
  <c r="Y94" i="15"/>
  <c r="Y95" i="15"/>
  <c r="Y102" i="15"/>
  <c r="Y103" i="15"/>
  <c r="Y110" i="15"/>
  <c r="Y111" i="15"/>
  <c r="Y118" i="15"/>
  <c r="Y119" i="15"/>
  <c r="Y126" i="15"/>
  <c r="Y127" i="15"/>
  <c r="Y134" i="15"/>
  <c r="Y135" i="15"/>
  <c r="Y142" i="15"/>
  <c r="Y143" i="15"/>
  <c r="Y150" i="15"/>
  <c r="Y151" i="15"/>
  <c r="Y158" i="15"/>
  <c r="Y159" i="15"/>
  <c r="Y166" i="15"/>
  <c r="Y167" i="15"/>
  <c r="Y174" i="15"/>
  <c r="Y175" i="15"/>
  <c r="Y182" i="15"/>
  <c r="Y183" i="15"/>
  <c r="Y188" i="15"/>
  <c r="Z189" i="15"/>
  <c r="Y190" i="15"/>
  <c r="Z191" i="15"/>
  <c r="Z81" i="15"/>
  <c r="Z89" i="15"/>
  <c r="Z97" i="15"/>
  <c r="Z105" i="15"/>
  <c r="Z113" i="15"/>
  <c r="Z121" i="15"/>
  <c r="Z129" i="15"/>
  <c r="Z137" i="15"/>
  <c r="Z145" i="15"/>
  <c r="Z153" i="15"/>
  <c r="Z161" i="15"/>
  <c r="Z169" i="15"/>
  <c r="Z177" i="15"/>
  <c r="Z185" i="15"/>
  <c r="Y80" i="15"/>
  <c r="Y88" i="15"/>
  <c r="Y96" i="15"/>
  <c r="Y104" i="15"/>
  <c r="Y112" i="15"/>
  <c r="Y120" i="15"/>
  <c r="Y128" i="15"/>
  <c r="Y136" i="15"/>
  <c r="Y144" i="15"/>
  <c r="Y152" i="15"/>
  <c r="Y160" i="15"/>
  <c r="Y168" i="15"/>
  <c r="Y176" i="15"/>
  <c r="Y184" i="15"/>
  <c r="AA192" i="15"/>
  <c r="T11" i="15" s="1"/>
  <c r="Y11" i="15"/>
  <c r="Z28" i="15"/>
  <c r="Y28" i="15"/>
  <c r="Z33" i="15"/>
  <c r="Y33" i="15"/>
  <c r="Z38" i="15"/>
  <c r="Y38" i="15"/>
  <c r="Z40" i="15"/>
  <c r="Y40" i="15"/>
  <c r="Z43" i="15"/>
  <c r="Y43" i="15"/>
  <c r="Z44" i="15"/>
  <c r="Y44" i="15"/>
  <c r="Z46" i="15"/>
  <c r="Y46" i="15"/>
  <c r="Z48" i="15"/>
  <c r="Y48" i="15"/>
  <c r="Z50" i="15"/>
  <c r="Y50" i="15"/>
  <c r="Z51" i="15"/>
  <c r="Y51" i="15"/>
  <c r="Z52" i="15"/>
  <c r="Y52" i="15"/>
  <c r="Z53" i="15"/>
  <c r="Y53" i="15"/>
  <c r="Z54" i="15"/>
  <c r="Y54" i="15"/>
  <c r="Z55" i="15"/>
  <c r="Y55" i="15"/>
  <c r="Z57" i="15"/>
  <c r="Y57" i="15"/>
  <c r="Z58" i="15"/>
  <c r="Y58" i="15"/>
  <c r="Z59" i="15"/>
  <c r="Y59" i="15"/>
  <c r="Z60" i="15"/>
  <c r="Y60" i="15"/>
  <c r="Z61" i="15"/>
  <c r="Y61" i="15"/>
  <c r="Z62" i="15"/>
  <c r="Y62" i="15"/>
  <c r="Z63" i="15"/>
  <c r="Y63" i="15"/>
  <c r="Z64" i="15"/>
  <c r="Y64" i="15"/>
  <c r="Z65" i="15"/>
  <c r="Y65" i="15"/>
  <c r="Z66" i="15"/>
  <c r="Y66" i="15"/>
  <c r="Z67" i="15"/>
  <c r="Y67" i="15"/>
  <c r="Z68" i="15"/>
  <c r="Y68" i="15"/>
  <c r="Z69" i="15"/>
  <c r="Y69" i="15"/>
  <c r="Z70" i="15"/>
  <c r="Y70" i="15"/>
  <c r="Z12" i="15"/>
  <c r="Y12" i="15"/>
  <c r="Z27" i="15"/>
  <c r="Y27" i="15"/>
  <c r="Z29" i="15"/>
  <c r="Y29" i="15"/>
  <c r="Z31" i="15"/>
  <c r="Y31" i="15"/>
  <c r="Z34" i="15"/>
  <c r="Y34" i="15"/>
  <c r="Z36" i="15"/>
  <c r="Y36" i="15"/>
  <c r="Z39" i="15"/>
  <c r="Y39" i="15"/>
  <c r="Z42" i="15"/>
  <c r="Y42" i="15"/>
  <c r="Z45" i="15"/>
  <c r="Y45" i="15"/>
  <c r="Z47" i="15"/>
  <c r="Y47" i="15"/>
  <c r="Z56" i="15"/>
  <c r="Y56" i="15"/>
  <c r="Y13" i="15"/>
  <c r="Z13" i="15"/>
  <c r="Z26" i="15"/>
  <c r="Y26" i="15"/>
  <c r="Z30" i="15"/>
  <c r="Y30" i="15"/>
  <c r="Z32" i="15"/>
  <c r="Y32" i="15"/>
  <c r="Z35" i="15"/>
  <c r="Y35" i="15"/>
  <c r="Z37" i="15"/>
  <c r="Y37" i="15"/>
  <c r="Z41" i="15"/>
  <c r="Y41" i="15"/>
  <c r="Z49" i="15"/>
  <c r="Y49" i="15"/>
  <c r="Z73" i="15"/>
  <c r="Y73" i="15"/>
  <c r="Z74" i="15"/>
  <c r="Y74" i="15"/>
  <c r="Z75" i="15"/>
  <c r="Y75" i="15"/>
  <c r="Z76" i="15"/>
  <c r="Y76" i="15"/>
  <c r="Z10" i="15"/>
  <c r="Z14" i="15"/>
  <c r="Z17" i="15"/>
  <c r="Z20" i="15"/>
  <c r="Z23" i="15"/>
  <c r="Z7" i="15"/>
  <c r="Z8" i="15"/>
  <c r="Z9" i="15"/>
  <c r="Z15" i="15"/>
  <c r="Z16" i="15"/>
  <c r="Z18" i="15"/>
  <c r="Z19" i="15"/>
  <c r="Z21" i="15"/>
  <c r="Z22" i="15"/>
  <c r="Z24" i="15"/>
  <c r="Y6" i="15"/>
  <c r="K12" i="14"/>
  <c r="J12" i="14"/>
  <c r="K10" i="14"/>
  <c r="J10" i="14"/>
  <c r="K9" i="14"/>
  <c r="J9" i="14"/>
  <c r="K76" i="14"/>
  <c r="J76" i="14"/>
  <c r="K74" i="14"/>
  <c r="J74" i="14"/>
  <c r="Y192" i="16" l="1"/>
  <c r="R12" i="16" s="1"/>
  <c r="U12" i="16" s="1"/>
  <c r="S14" i="16" s="1"/>
  <c r="Z6" i="15"/>
  <c r="Y192" i="15"/>
  <c r="R11" i="15" s="1"/>
  <c r="U11" i="15" s="1"/>
  <c r="S13" i="15" s="1"/>
  <c r="Z192" i="15"/>
  <c r="S11" i="15" s="1"/>
  <c r="J64" i="14"/>
  <c r="K64" i="14"/>
  <c r="J65" i="14"/>
  <c r="K65" i="14"/>
  <c r="J66" i="14"/>
  <c r="K66" i="14"/>
  <c r="J67" i="14"/>
  <c r="K67" i="14"/>
  <c r="J68" i="14"/>
  <c r="K68" i="14"/>
  <c r="J69" i="14"/>
  <c r="K69" i="14"/>
  <c r="J70" i="14"/>
  <c r="K70" i="14"/>
  <c r="K62" i="14"/>
  <c r="K63" i="14"/>
  <c r="J63" i="14"/>
  <c r="J62" i="14" l="1"/>
  <c r="J16" i="14"/>
  <c r="K16" i="14"/>
  <c r="J23" i="14"/>
  <c r="J24" i="14"/>
  <c r="J27" i="14"/>
  <c r="K50" i="14"/>
  <c r="K59" i="14"/>
  <c r="K60" i="14"/>
  <c r="K61" i="14"/>
  <c r="J61" i="14" l="1"/>
  <c r="M61" i="14" s="1"/>
  <c r="Y61" i="14" s="1"/>
  <c r="J60" i="14"/>
  <c r="M60" i="14" s="1"/>
  <c r="Y60" i="14" s="1"/>
  <c r="J59" i="14"/>
  <c r="M59" i="14" s="1"/>
  <c r="Y59" i="14" s="1"/>
  <c r="K40" i="14"/>
  <c r="K41" i="14"/>
  <c r="J43" i="14"/>
  <c r="K43" i="14"/>
  <c r="J45" i="14"/>
  <c r="M45" i="14" s="1"/>
  <c r="K45" i="14"/>
  <c r="K57" i="14"/>
  <c r="K58" i="14"/>
  <c r="J58" i="14"/>
  <c r="J57" i="14"/>
  <c r="J50" i="14"/>
  <c r="J74" i="13"/>
  <c r="J41" i="14"/>
  <c r="J30" i="14"/>
  <c r="J52" i="14"/>
  <c r="K52" i="14"/>
  <c r="J53" i="14"/>
  <c r="M53" i="14" s="1"/>
  <c r="K53" i="14"/>
  <c r="J54" i="14"/>
  <c r="K54" i="14"/>
  <c r="J55" i="14"/>
  <c r="M55" i="14" s="1"/>
  <c r="K55" i="14"/>
  <c r="J56" i="14"/>
  <c r="K56" i="14"/>
  <c r="K51" i="14"/>
  <c r="M51" i="14" s="1"/>
  <c r="J51" i="14"/>
  <c r="J47" i="14"/>
  <c r="K47" i="14"/>
  <c r="J48" i="14"/>
  <c r="M48" i="14" s="1"/>
  <c r="K48" i="14"/>
  <c r="J49" i="14"/>
  <c r="K49" i="14"/>
  <c r="J22" i="14"/>
  <c r="J40" i="14"/>
  <c r="K46" i="14"/>
  <c r="J46" i="14"/>
  <c r="K44" i="14"/>
  <c r="M44" i="14" s="1"/>
  <c r="J44" i="14"/>
  <c r="K42" i="14"/>
  <c r="J42" i="14"/>
  <c r="J39" i="14"/>
  <c r="K39" i="14"/>
  <c r="K38" i="14"/>
  <c r="J38" i="14"/>
  <c r="J34" i="14"/>
  <c r="K34" i="14"/>
  <c r="J35" i="14"/>
  <c r="K35" i="14"/>
  <c r="J36" i="14"/>
  <c r="K36" i="14"/>
  <c r="K33" i="14"/>
  <c r="J33" i="14"/>
  <c r="J32" i="14"/>
  <c r="J31" i="14"/>
  <c r="J29" i="14"/>
  <c r="J28" i="14"/>
  <c r="J26" i="14"/>
  <c r="J67" i="13"/>
  <c r="K32" i="14"/>
  <c r="K31" i="14"/>
  <c r="K30" i="14"/>
  <c r="M30" i="14" s="1"/>
  <c r="K29" i="14"/>
  <c r="K28" i="14"/>
  <c r="K27" i="14"/>
  <c r="M27" i="14" s="1"/>
  <c r="Y27" i="14" s="1"/>
  <c r="K26" i="14"/>
  <c r="K25" i="14"/>
  <c r="M25" i="14" s="1"/>
  <c r="Y25" i="14" s="1"/>
  <c r="K24" i="14"/>
  <c r="M24" i="14" s="1"/>
  <c r="Y24" i="14" s="1"/>
  <c r="K23" i="14"/>
  <c r="M23" i="14" s="1"/>
  <c r="Y23" i="14" s="1"/>
  <c r="K22" i="14"/>
  <c r="H85" i="12"/>
  <c r="H81" i="12"/>
  <c r="I14" i="12"/>
  <c r="H14" i="12"/>
  <c r="I10" i="12"/>
  <c r="H10" i="12"/>
  <c r="J78" i="13"/>
  <c r="J76" i="13"/>
  <c r="J75" i="13"/>
  <c r="J72" i="13"/>
  <c r="J66" i="13"/>
  <c r="J65" i="13"/>
  <c r="J64" i="13"/>
  <c r="J49" i="13"/>
  <c r="K39" i="13"/>
  <c r="J39" i="13"/>
  <c r="K34" i="13"/>
  <c r="J34" i="13"/>
  <c r="K33" i="13"/>
  <c r="J33" i="13"/>
  <c r="K31" i="13"/>
  <c r="J31" i="13"/>
  <c r="K28" i="13"/>
  <c r="J28" i="13"/>
  <c r="K26" i="13"/>
  <c r="K27" i="13"/>
  <c r="J27" i="13"/>
  <c r="K10" i="13"/>
  <c r="J10" i="13"/>
  <c r="J18" i="14"/>
  <c r="K18" i="14"/>
  <c r="J19" i="14"/>
  <c r="M19" i="14" s="1"/>
  <c r="Y19" i="14" s="1"/>
  <c r="K19" i="14"/>
  <c r="J20" i="14"/>
  <c r="K20" i="14"/>
  <c r="J21" i="14"/>
  <c r="K21" i="14"/>
  <c r="K17" i="14"/>
  <c r="J17" i="14"/>
  <c r="J14" i="14"/>
  <c r="K14" i="14"/>
  <c r="J15" i="14"/>
  <c r="K15" i="14"/>
  <c r="K13" i="14"/>
  <c r="M13" i="14" s="1"/>
  <c r="J13" i="14"/>
  <c r="J7" i="14"/>
  <c r="J6" i="14"/>
  <c r="AA191" i="14"/>
  <c r="M191" i="14"/>
  <c r="Y191" i="14" s="1"/>
  <c r="L191" i="14"/>
  <c r="AA190" i="14"/>
  <c r="M190" i="14"/>
  <c r="Z190" i="14" s="1"/>
  <c r="L190" i="14"/>
  <c r="AA189" i="14"/>
  <c r="M189" i="14"/>
  <c r="Z189" i="14" s="1"/>
  <c r="L189" i="14"/>
  <c r="AA188" i="14"/>
  <c r="M188" i="14"/>
  <c r="Z188" i="14" s="1"/>
  <c r="L188" i="14"/>
  <c r="AA187" i="14"/>
  <c r="M187" i="14"/>
  <c r="Z187" i="14" s="1"/>
  <c r="L187" i="14"/>
  <c r="AA186" i="14"/>
  <c r="M186" i="14"/>
  <c r="Z186" i="14" s="1"/>
  <c r="L186" i="14"/>
  <c r="AA185" i="14"/>
  <c r="M185" i="14"/>
  <c r="Z185" i="14" s="1"/>
  <c r="L185" i="14"/>
  <c r="AA184" i="14"/>
  <c r="M184" i="14"/>
  <c r="Z184" i="14" s="1"/>
  <c r="L184" i="14"/>
  <c r="AA183" i="14"/>
  <c r="M183" i="14"/>
  <c r="Z183" i="14" s="1"/>
  <c r="L183" i="14"/>
  <c r="AA182" i="14"/>
  <c r="M182" i="14"/>
  <c r="Z182" i="14" s="1"/>
  <c r="L182" i="14"/>
  <c r="AA181" i="14"/>
  <c r="M181" i="14"/>
  <c r="Z181" i="14" s="1"/>
  <c r="L181" i="14"/>
  <c r="AA180" i="14"/>
  <c r="M180" i="14"/>
  <c r="Z180" i="14" s="1"/>
  <c r="L180" i="14"/>
  <c r="AA179" i="14"/>
  <c r="M179" i="14"/>
  <c r="Z179" i="14" s="1"/>
  <c r="L179" i="14"/>
  <c r="AA178" i="14"/>
  <c r="M178" i="14"/>
  <c r="Z178" i="14" s="1"/>
  <c r="L178" i="14"/>
  <c r="AA177" i="14"/>
  <c r="M177" i="14"/>
  <c r="Z177" i="14" s="1"/>
  <c r="L177" i="14"/>
  <c r="AA176" i="14"/>
  <c r="M176" i="14"/>
  <c r="Z176" i="14" s="1"/>
  <c r="L176" i="14"/>
  <c r="AA175" i="14"/>
  <c r="M175" i="14"/>
  <c r="Z175" i="14" s="1"/>
  <c r="L175" i="14"/>
  <c r="AA174" i="14"/>
  <c r="M174" i="14"/>
  <c r="Z174" i="14" s="1"/>
  <c r="L174" i="14"/>
  <c r="AA173" i="14"/>
  <c r="M173" i="14"/>
  <c r="Z173" i="14" s="1"/>
  <c r="L173" i="14"/>
  <c r="AA172" i="14"/>
  <c r="M172" i="14"/>
  <c r="Z172" i="14" s="1"/>
  <c r="L172" i="14"/>
  <c r="AA171" i="14"/>
  <c r="M171" i="14"/>
  <c r="Z171" i="14" s="1"/>
  <c r="L171" i="14"/>
  <c r="AA170" i="14"/>
  <c r="M170" i="14"/>
  <c r="Z170" i="14" s="1"/>
  <c r="L170" i="14"/>
  <c r="AA169" i="14"/>
  <c r="M169" i="14"/>
  <c r="Z169" i="14" s="1"/>
  <c r="L169" i="14"/>
  <c r="AA168" i="14"/>
  <c r="M168" i="14"/>
  <c r="Z168" i="14" s="1"/>
  <c r="L168" i="14"/>
  <c r="AA167" i="14"/>
  <c r="M167" i="14"/>
  <c r="Z167" i="14" s="1"/>
  <c r="L167" i="14"/>
  <c r="AA166" i="14"/>
  <c r="M166" i="14"/>
  <c r="Z166" i="14" s="1"/>
  <c r="L166" i="14"/>
  <c r="AA165" i="14"/>
  <c r="M165" i="14"/>
  <c r="Z165" i="14" s="1"/>
  <c r="L165" i="14"/>
  <c r="AA164" i="14"/>
  <c r="M164" i="14"/>
  <c r="Z164" i="14" s="1"/>
  <c r="L164" i="14"/>
  <c r="AA163" i="14"/>
  <c r="M163" i="14"/>
  <c r="Z163" i="14" s="1"/>
  <c r="L163" i="14"/>
  <c r="AA162" i="14"/>
  <c r="M162" i="14"/>
  <c r="Z162" i="14" s="1"/>
  <c r="L162" i="14"/>
  <c r="AA161" i="14"/>
  <c r="M161" i="14"/>
  <c r="Z161" i="14" s="1"/>
  <c r="L161" i="14"/>
  <c r="AA160" i="14"/>
  <c r="M160" i="14"/>
  <c r="Z160" i="14" s="1"/>
  <c r="L160" i="14"/>
  <c r="AA159" i="14"/>
  <c r="M159" i="14"/>
  <c r="Z159" i="14" s="1"/>
  <c r="L159" i="14"/>
  <c r="AA158" i="14"/>
  <c r="M158" i="14"/>
  <c r="Z158" i="14" s="1"/>
  <c r="L158" i="14"/>
  <c r="AA157" i="14"/>
  <c r="M157" i="14"/>
  <c r="Z157" i="14" s="1"/>
  <c r="L157" i="14"/>
  <c r="AA156" i="14"/>
  <c r="M156" i="14"/>
  <c r="Z156" i="14" s="1"/>
  <c r="L156" i="14"/>
  <c r="AA155" i="14"/>
  <c r="M155" i="14"/>
  <c r="Y155" i="14" s="1"/>
  <c r="L155" i="14"/>
  <c r="AA154" i="14"/>
  <c r="M154" i="14"/>
  <c r="Z154" i="14" s="1"/>
  <c r="L154" i="14"/>
  <c r="AA153" i="14"/>
  <c r="M153" i="14"/>
  <c r="Z153" i="14" s="1"/>
  <c r="L153" i="14"/>
  <c r="AA152" i="14"/>
  <c r="M152" i="14"/>
  <c r="Z152" i="14" s="1"/>
  <c r="L152" i="14"/>
  <c r="AA151" i="14"/>
  <c r="M151" i="14"/>
  <c r="Z151" i="14" s="1"/>
  <c r="L151" i="14"/>
  <c r="AA150" i="14"/>
  <c r="M150" i="14"/>
  <c r="Z150" i="14" s="1"/>
  <c r="L150" i="14"/>
  <c r="AA149" i="14"/>
  <c r="M149" i="14"/>
  <c r="Z149" i="14" s="1"/>
  <c r="L149" i="14"/>
  <c r="AA148" i="14"/>
  <c r="M148" i="14"/>
  <c r="Z148" i="14" s="1"/>
  <c r="L148" i="14"/>
  <c r="AA147" i="14"/>
  <c r="M147" i="14"/>
  <c r="Y147" i="14" s="1"/>
  <c r="L147" i="14"/>
  <c r="AA146" i="14"/>
  <c r="M146" i="14"/>
  <c r="Z146" i="14" s="1"/>
  <c r="L146" i="14"/>
  <c r="AA145" i="14"/>
  <c r="M145" i="14"/>
  <c r="Z145" i="14" s="1"/>
  <c r="L145" i="14"/>
  <c r="AA144" i="14"/>
  <c r="M144" i="14"/>
  <c r="Z144" i="14" s="1"/>
  <c r="L144" i="14"/>
  <c r="AA143" i="14"/>
  <c r="M143" i="14"/>
  <c r="Z143" i="14" s="1"/>
  <c r="L143" i="14"/>
  <c r="AA142" i="14"/>
  <c r="M142" i="14"/>
  <c r="Z142" i="14" s="1"/>
  <c r="L142" i="14"/>
  <c r="AA141" i="14"/>
  <c r="M141" i="14"/>
  <c r="Z141" i="14" s="1"/>
  <c r="L141" i="14"/>
  <c r="AA140" i="14"/>
  <c r="M140" i="14"/>
  <c r="Z140" i="14" s="1"/>
  <c r="L140" i="14"/>
  <c r="AA139" i="14"/>
  <c r="M139" i="14"/>
  <c r="Y139" i="14" s="1"/>
  <c r="L139" i="14"/>
  <c r="AA138" i="14"/>
  <c r="M138" i="14"/>
  <c r="Z138" i="14" s="1"/>
  <c r="L138" i="14"/>
  <c r="AA137" i="14"/>
  <c r="M137" i="14"/>
  <c r="Z137" i="14" s="1"/>
  <c r="L137" i="14"/>
  <c r="AA136" i="14"/>
  <c r="M136" i="14"/>
  <c r="Z136" i="14" s="1"/>
  <c r="L136" i="14"/>
  <c r="AA135" i="14"/>
  <c r="M135" i="14"/>
  <c r="Z135" i="14" s="1"/>
  <c r="L135" i="14"/>
  <c r="AA134" i="14"/>
  <c r="M134" i="14"/>
  <c r="Z134" i="14" s="1"/>
  <c r="L134" i="14"/>
  <c r="AA133" i="14"/>
  <c r="M133" i="14"/>
  <c r="Z133" i="14" s="1"/>
  <c r="L133" i="14"/>
  <c r="AA132" i="14"/>
  <c r="M132" i="14"/>
  <c r="Z132" i="14" s="1"/>
  <c r="L132" i="14"/>
  <c r="AA131" i="14"/>
  <c r="M131" i="14"/>
  <c r="Y131" i="14" s="1"/>
  <c r="L131" i="14"/>
  <c r="AA130" i="14"/>
  <c r="M130" i="14"/>
  <c r="Z130" i="14" s="1"/>
  <c r="L130" i="14"/>
  <c r="AA129" i="14"/>
  <c r="M129" i="14"/>
  <c r="Z129" i="14" s="1"/>
  <c r="L129" i="14"/>
  <c r="AA128" i="14"/>
  <c r="M128" i="14"/>
  <c r="Z128" i="14" s="1"/>
  <c r="L128" i="14"/>
  <c r="AA127" i="14"/>
  <c r="M127" i="14"/>
  <c r="Z127" i="14" s="1"/>
  <c r="L127" i="14"/>
  <c r="AA126" i="14"/>
  <c r="M126" i="14"/>
  <c r="Z126" i="14" s="1"/>
  <c r="L126" i="14"/>
  <c r="AA125" i="14"/>
  <c r="M125" i="14"/>
  <c r="Z125" i="14" s="1"/>
  <c r="L125" i="14"/>
  <c r="AA124" i="14"/>
  <c r="M124" i="14"/>
  <c r="Z124" i="14" s="1"/>
  <c r="L124" i="14"/>
  <c r="AA123" i="14"/>
  <c r="M123" i="14"/>
  <c r="Y123" i="14" s="1"/>
  <c r="L123" i="14"/>
  <c r="AA122" i="14"/>
  <c r="M122" i="14"/>
  <c r="Z122" i="14" s="1"/>
  <c r="L122" i="14"/>
  <c r="AA121" i="14"/>
  <c r="M121" i="14"/>
  <c r="Z121" i="14" s="1"/>
  <c r="L121" i="14"/>
  <c r="AA120" i="14"/>
  <c r="M120" i="14"/>
  <c r="Z120" i="14" s="1"/>
  <c r="L120" i="14"/>
  <c r="AA119" i="14"/>
  <c r="M119" i="14"/>
  <c r="Z119" i="14" s="1"/>
  <c r="L119" i="14"/>
  <c r="AA118" i="14"/>
  <c r="M118" i="14"/>
  <c r="Z118" i="14" s="1"/>
  <c r="L118" i="14"/>
  <c r="AA117" i="14"/>
  <c r="M117" i="14"/>
  <c r="Z117" i="14" s="1"/>
  <c r="L117" i="14"/>
  <c r="AA116" i="14"/>
  <c r="M116" i="14"/>
  <c r="Z116" i="14" s="1"/>
  <c r="L116" i="14"/>
  <c r="AA115" i="14"/>
  <c r="M115" i="14"/>
  <c r="Y115" i="14" s="1"/>
  <c r="L115" i="14"/>
  <c r="AA114" i="14"/>
  <c r="M114" i="14"/>
  <c r="Z114" i="14" s="1"/>
  <c r="L114" i="14"/>
  <c r="AA113" i="14"/>
  <c r="M113" i="14"/>
  <c r="Z113" i="14" s="1"/>
  <c r="L113" i="14"/>
  <c r="AA112" i="14"/>
  <c r="M112" i="14"/>
  <c r="Z112" i="14" s="1"/>
  <c r="L112" i="14"/>
  <c r="AA111" i="14"/>
  <c r="M111" i="14"/>
  <c r="Z111" i="14" s="1"/>
  <c r="L111" i="14"/>
  <c r="AA110" i="14"/>
  <c r="M110" i="14"/>
  <c r="Z110" i="14" s="1"/>
  <c r="L110" i="14"/>
  <c r="AA109" i="14"/>
  <c r="M109" i="14"/>
  <c r="Z109" i="14" s="1"/>
  <c r="L109" i="14"/>
  <c r="AA108" i="14"/>
  <c r="M108" i="14"/>
  <c r="Z108" i="14" s="1"/>
  <c r="L108" i="14"/>
  <c r="AA107" i="14"/>
  <c r="M107" i="14"/>
  <c r="Y107" i="14" s="1"/>
  <c r="L107" i="14"/>
  <c r="AA106" i="14"/>
  <c r="M106" i="14"/>
  <c r="Z106" i="14" s="1"/>
  <c r="L106" i="14"/>
  <c r="AA105" i="14"/>
  <c r="M105" i="14"/>
  <c r="Z105" i="14" s="1"/>
  <c r="L105" i="14"/>
  <c r="AA104" i="14"/>
  <c r="M104" i="14"/>
  <c r="Z104" i="14" s="1"/>
  <c r="L104" i="14"/>
  <c r="AA103" i="14"/>
  <c r="M103" i="14"/>
  <c r="Z103" i="14" s="1"/>
  <c r="L103" i="14"/>
  <c r="AA102" i="14"/>
  <c r="M102" i="14"/>
  <c r="Z102" i="14" s="1"/>
  <c r="L102" i="14"/>
  <c r="AA101" i="14"/>
  <c r="M101" i="14"/>
  <c r="Z101" i="14" s="1"/>
  <c r="L101" i="14"/>
  <c r="AA100" i="14"/>
  <c r="M100" i="14"/>
  <c r="Z100" i="14" s="1"/>
  <c r="L100" i="14"/>
  <c r="AA99" i="14"/>
  <c r="M99" i="14"/>
  <c r="Y99" i="14" s="1"/>
  <c r="L99" i="14"/>
  <c r="AA98" i="14"/>
  <c r="M98" i="14"/>
  <c r="Z98" i="14" s="1"/>
  <c r="L98" i="14"/>
  <c r="AA97" i="14"/>
  <c r="M97" i="14"/>
  <c r="Z97" i="14" s="1"/>
  <c r="L97" i="14"/>
  <c r="AA96" i="14"/>
  <c r="M96" i="14"/>
  <c r="Z96" i="14" s="1"/>
  <c r="L96" i="14"/>
  <c r="AA95" i="14"/>
  <c r="M95" i="14"/>
  <c r="Z95" i="14" s="1"/>
  <c r="L95" i="14"/>
  <c r="AA94" i="14"/>
  <c r="M94" i="14"/>
  <c r="Z94" i="14" s="1"/>
  <c r="L94" i="14"/>
  <c r="AA93" i="14"/>
  <c r="M93" i="14"/>
  <c r="Z93" i="14" s="1"/>
  <c r="L93" i="14"/>
  <c r="AA92" i="14"/>
  <c r="M92" i="14"/>
  <c r="Z92" i="14" s="1"/>
  <c r="L92" i="14"/>
  <c r="AA91" i="14"/>
  <c r="M91" i="14"/>
  <c r="Y91" i="14" s="1"/>
  <c r="L91" i="14"/>
  <c r="AA90" i="14"/>
  <c r="M90" i="14"/>
  <c r="Z90" i="14" s="1"/>
  <c r="L90" i="14"/>
  <c r="AA89" i="14"/>
  <c r="M89" i="14"/>
  <c r="Z89" i="14" s="1"/>
  <c r="L89" i="14"/>
  <c r="AA88" i="14"/>
  <c r="M88" i="14"/>
  <c r="Z88" i="14" s="1"/>
  <c r="L88" i="14"/>
  <c r="AA87" i="14"/>
  <c r="M87" i="14"/>
  <c r="Z87" i="14" s="1"/>
  <c r="L87" i="14"/>
  <c r="AA86" i="14"/>
  <c r="M86" i="14"/>
  <c r="Z86" i="14" s="1"/>
  <c r="L86" i="14"/>
  <c r="AA85" i="14"/>
  <c r="M85" i="14"/>
  <c r="Y85" i="14" s="1"/>
  <c r="L85" i="14"/>
  <c r="AA84" i="14"/>
  <c r="L84" i="14"/>
  <c r="M84" i="14"/>
  <c r="AA83" i="14"/>
  <c r="L83" i="14"/>
  <c r="M83" i="14"/>
  <c r="AA82" i="14"/>
  <c r="L82" i="14"/>
  <c r="M82" i="14"/>
  <c r="AA81" i="14"/>
  <c r="L81" i="14"/>
  <c r="M81" i="14"/>
  <c r="AA80" i="14"/>
  <c r="L80" i="14"/>
  <c r="M80" i="14"/>
  <c r="AA79" i="14"/>
  <c r="L79" i="14"/>
  <c r="M79" i="14"/>
  <c r="AA78" i="14"/>
  <c r="L78" i="14"/>
  <c r="M78" i="14"/>
  <c r="AA77" i="14"/>
  <c r="L77" i="14"/>
  <c r="M77" i="14"/>
  <c r="AA76" i="14"/>
  <c r="L76" i="14"/>
  <c r="M76" i="14"/>
  <c r="Y76" i="14" s="1"/>
  <c r="AA75" i="14"/>
  <c r="L75" i="14"/>
  <c r="M75" i="14"/>
  <c r="Y75" i="14" s="1"/>
  <c r="AA74" i="14"/>
  <c r="L74" i="14"/>
  <c r="M74" i="14"/>
  <c r="AA73" i="14"/>
  <c r="L73" i="14"/>
  <c r="M73" i="14"/>
  <c r="AA72" i="14"/>
  <c r="L72" i="14"/>
  <c r="M72" i="14"/>
  <c r="AA71" i="14"/>
  <c r="L71" i="14"/>
  <c r="M71" i="14"/>
  <c r="AA70" i="14"/>
  <c r="L70" i="14"/>
  <c r="M70" i="14"/>
  <c r="Y70" i="14" s="1"/>
  <c r="AA69" i="14"/>
  <c r="L69" i="14"/>
  <c r="M69" i="14"/>
  <c r="Y69" i="14" s="1"/>
  <c r="AA68" i="14"/>
  <c r="L68" i="14"/>
  <c r="M68" i="14"/>
  <c r="Y68" i="14" s="1"/>
  <c r="AA67" i="14"/>
  <c r="L67" i="14"/>
  <c r="M67" i="14"/>
  <c r="Y67" i="14" s="1"/>
  <c r="AA66" i="14"/>
  <c r="L66" i="14"/>
  <c r="M66" i="14"/>
  <c r="Y66" i="14" s="1"/>
  <c r="AA65" i="14"/>
  <c r="L65" i="14"/>
  <c r="M65" i="14"/>
  <c r="AA64" i="14"/>
  <c r="L64" i="14"/>
  <c r="M64" i="14"/>
  <c r="AA63" i="14"/>
  <c r="M63" i="14"/>
  <c r="Z63" i="14" s="1"/>
  <c r="L63" i="14"/>
  <c r="AA62" i="14"/>
  <c r="M62" i="14"/>
  <c r="Y62" i="14" s="1"/>
  <c r="L62" i="14"/>
  <c r="AA61" i="14"/>
  <c r="L61" i="14"/>
  <c r="AA60" i="14"/>
  <c r="L60" i="14"/>
  <c r="AA59" i="14"/>
  <c r="L59" i="14"/>
  <c r="AA58" i="14"/>
  <c r="L58" i="14"/>
  <c r="AA57" i="14"/>
  <c r="L57" i="14"/>
  <c r="AA56" i="14"/>
  <c r="M56" i="14"/>
  <c r="Y56" i="14" s="1"/>
  <c r="L56" i="14"/>
  <c r="AA55" i="14"/>
  <c r="L55" i="14"/>
  <c r="AA54" i="14"/>
  <c r="L54" i="14"/>
  <c r="M54" i="14"/>
  <c r="AA53" i="14"/>
  <c r="L53" i="14"/>
  <c r="AA52" i="14"/>
  <c r="L52" i="14"/>
  <c r="AA51" i="14"/>
  <c r="L51" i="14"/>
  <c r="AA50" i="14"/>
  <c r="L50" i="14"/>
  <c r="M50" i="14"/>
  <c r="AA49" i="14"/>
  <c r="L49" i="14"/>
  <c r="AA48" i="14"/>
  <c r="L48" i="14"/>
  <c r="AA47" i="14"/>
  <c r="L47" i="14"/>
  <c r="AA46" i="14"/>
  <c r="L46" i="14"/>
  <c r="M46" i="14"/>
  <c r="AA45" i="14"/>
  <c r="L45" i="14"/>
  <c r="AA44" i="14"/>
  <c r="L44" i="14"/>
  <c r="AA43" i="14"/>
  <c r="L43" i="14"/>
  <c r="M43" i="14"/>
  <c r="AA42" i="14"/>
  <c r="L42" i="14"/>
  <c r="AA41" i="14"/>
  <c r="L41" i="14"/>
  <c r="AA40" i="14"/>
  <c r="L40" i="14"/>
  <c r="AA39" i="14"/>
  <c r="L39" i="14"/>
  <c r="AA38" i="14"/>
  <c r="M38" i="14"/>
  <c r="Z38" i="14" s="1"/>
  <c r="L38" i="14"/>
  <c r="AA37" i="14"/>
  <c r="L37" i="14"/>
  <c r="M37" i="14"/>
  <c r="AA36" i="14"/>
  <c r="L36" i="14"/>
  <c r="AA35" i="14"/>
  <c r="L35" i="14"/>
  <c r="M35" i="14"/>
  <c r="AA34" i="14"/>
  <c r="L34" i="14"/>
  <c r="AA33" i="14"/>
  <c r="M33" i="14"/>
  <c r="Z33" i="14" s="1"/>
  <c r="L33" i="14"/>
  <c r="AA32" i="14"/>
  <c r="L32" i="14"/>
  <c r="AA31" i="14"/>
  <c r="L31" i="14"/>
  <c r="AA30" i="14"/>
  <c r="L30" i="14"/>
  <c r="AA29" i="14"/>
  <c r="L29" i="14"/>
  <c r="AA28" i="14"/>
  <c r="M28" i="14"/>
  <c r="Z28" i="14" s="1"/>
  <c r="L28" i="14"/>
  <c r="AA27" i="14"/>
  <c r="L27" i="14"/>
  <c r="AA26" i="14"/>
  <c r="L26" i="14"/>
  <c r="AA25" i="14"/>
  <c r="L25" i="14"/>
  <c r="AA24" i="14"/>
  <c r="L24" i="14"/>
  <c r="AA23" i="14"/>
  <c r="L23" i="14"/>
  <c r="AA22" i="14"/>
  <c r="L22" i="14"/>
  <c r="AA21" i="14"/>
  <c r="L21" i="14"/>
  <c r="AA20" i="14"/>
  <c r="L20" i="14"/>
  <c r="AA19" i="14"/>
  <c r="L19" i="14"/>
  <c r="AA18" i="14"/>
  <c r="L18" i="14"/>
  <c r="AA17" i="14"/>
  <c r="L17" i="14"/>
  <c r="AA16" i="14"/>
  <c r="M16" i="14"/>
  <c r="Y16" i="14" s="1"/>
  <c r="L16" i="14"/>
  <c r="AA15" i="14"/>
  <c r="L15" i="14"/>
  <c r="AA14" i="14"/>
  <c r="L14" i="14"/>
  <c r="AA13" i="14"/>
  <c r="L13" i="14"/>
  <c r="AA12" i="14"/>
  <c r="L12" i="14"/>
  <c r="M12" i="14"/>
  <c r="AA11" i="14"/>
  <c r="Q11" i="14"/>
  <c r="L11" i="14"/>
  <c r="M11" i="14"/>
  <c r="AA10" i="14"/>
  <c r="M10" i="14"/>
  <c r="Y10" i="14" s="1"/>
  <c r="L10" i="14"/>
  <c r="AA9" i="14"/>
  <c r="L9" i="14"/>
  <c r="M9" i="14"/>
  <c r="AA8" i="14"/>
  <c r="L8" i="14"/>
  <c r="M8" i="14"/>
  <c r="AA7" i="14"/>
  <c r="L7" i="14"/>
  <c r="K7" i="14"/>
  <c r="M7" i="14" s="1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AA6" i="14"/>
  <c r="L6" i="14"/>
  <c r="K6" i="14"/>
  <c r="J80" i="13"/>
  <c r="J81" i="13"/>
  <c r="J82" i="13"/>
  <c r="J83" i="13"/>
  <c r="J84" i="13"/>
  <c r="J85" i="13"/>
  <c r="J79" i="13"/>
  <c r="J77" i="13"/>
  <c r="J71" i="13"/>
  <c r="K85" i="13"/>
  <c r="K84" i="13"/>
  <c r="K83" i="13"/>
  <c r="K82" i="13"/>
  <c r="K81" i="13"/>
  <c r="K80" i="13"/>
  <c r="K79" i="13"/>
  <c r="K78" i="13"/>
  <c r="K77" i="13"/>
  <c r="K76" i="13"/>
  <c r="J73" i="13"/>
  <c r="J69" i="13"/>
  <c r="J70" i="13"/>
  <c r="J68" i="13"/>
  <c r="K75" i="13"/>
  <c r="K74" i="13"/>
  <c r="K73" i="13"/>
  <c r="K72" i="13"/>
  <c r="J55" i="13"/>
  <c r="K71" i="13"/>
  <c r="K70" i="13"/>
  <c r="K69" i="13"/>
  <c r="K68" i="13"/>
  <c r="K67" i="13"/>
  <c r="K66" i="13"/>
  <c r="K65" i="13"/>
  <c r="K64" i="13"/>
  <c r="J59" i="13"/>
  <c r="J60" i="13"/>
  <c r="J61" i="13"/>
  <c r="J62" i="13"/>
  <c r="J63" i="13"/>
  <c r="J58" i="13"/>
  <c r="J51" i="13"/>
  <c r="J52" i="13"/>
  <c r="J53" i="13"/>
  <c r="J54" i="13"/>
  <c r="J50" i="13"/>
  <c r="K63" i="13"/>
  <c r="K62" i="13"/>
  <c r="K61" i="13"/>
  <c r="K60" i="13"/>
  <c r="K59" i="13"/>
  <c r="K58" i="13"/>
  <c r="J26" i="13"/>
  <c r="K57" i="13"/>
  <c r="K56" i="13"/>
  <c r="K55" i="13"/>
  <c r="K54" i="13"/>
  <c r="K53" i="13"/>
  <c r="K52" i="13"/>
  <c r="K51" i="13"/>
  <c r="K50" i="13"/>
  <c r="K49" i="13"/>
  <c r="J43" i="13"/>
  <c r="K43" i="13"/>
  <c r="J44" i="13"/>
  <c r="K44" i="13"/>
  <c r="J45" i="13"/>
  <c r="K45" i="13"/>
  <c r="J46" i="13"/>
  <c r="K46" i="13"/>
  <c r="J47" i="13"/>
  <c r="K47" i="13"/>
  <c r="J48" i="13"/>
  <c r="K48" i="13"/>
  <c r="J41" i="13"/>
  <c r="K41" i="13"/>
  <c r="K40" i="13"/>
  <c r="J40" i="13"/>
  <c r="K42" i="13"/>
  <c r="J42" i="13"/>
  <c r="J36" i="13"/>
  <c r="K36" i="13"/>
  <c r="J37" i="13"/>
  <c r="K37" i="13"/>
  <c r="J38" i="13"/>
  <c r="K38" i="13"/>
  <c r="K35" i="13"/>
  <c r="J35" i="13"/>
  <c r="K32" i="13"/>
  <c r="J32" i="13"/>
  <c r="J30" i="13"/>
  <c r="K30" i="13"/>
  <c r="K29" i="13"/>
  <c r="J29" i="13"/>
  <c r="K23" i="13"/>
  <c r="J21" i="13"/>
  <c r="K21" i="13"/>
  <c r="K17" i="13"/>
  <c r="J17" i="13"/>
  <c r="J23" i="13"/>
  <c r="J12" i="13"/>
  <c r="M15" i="14" l="1"/>
  <c r="M47" i="14"/>
  <c r="M40" i="14"/>
  <c r="M52" i="14"/>
  <c r="Y52" i="14" s="1"/>
  <c r="Y112" i="14"/>
  <c r="Y113" i="14"/>
  <c r="Y88" i="14"/>
  <c r="Y89" i="14"/>
  <c r="Y144" i="14"/>
  <c r="Y145" i="14"/>
  <c r="M21" i="14"/>
  <c r="Y21" i="14" s="1"/>
  <c r="M36" i="14"/>
  <c r="Y36" i="14" s="1"/>
  <c r="M34" i="14"/>
  <c r="Z34" i="14" s="1"/>
  <c r="Y96" i="14"/>
  <c r="Y97" i="14"/>
  <c r="Y128" i="14"/>
  <c r="Y129" i="14"/>
  <c r="M41" i="14"/>
  <c r="Z41" i="14" s="1"/>
  <c r="M58" i="14"/>
  <c r="Y58" i="14" s="1"/>
  <c r="M57" i="14"/>
  <c r="Y57" i="14" s="1"/>
  <c r="Y92" i="14"/>
  <c r="Y93" i="14"/>
  <c r="Y104" i="14"/>
  <c r="Y105" i="14"/>
  <c r="Y120" i="14"/>
  <c r="Y121" i="14"/>
  <c r="Y136" i="14"/>
  <c r="Y137" i="14"/>
  <c r="Y152" i="14"/>
  <c r="Y153" i="14"/>
  <c r="Y100" i="14"/>
  <c r="Y101" i="14"/>
  <c r="Y108" i="14"/>
  <c r="Y109" i="14"/>
  <c r="Y116" i="14"/>
  <c r="Y117" i="14"/>
  <c r="Y124" i="14"/>
  <c r="Y125" i="14"/>
  <c r="Y132" i="14"/>
  <c r="Y133" i="14"/>
  <c r="Y140" i="14"/>
  <c r="Y141" i="14"/>
  <c r="Y148" i="14"/>
  <c r="Y149" i="14"/>
  <c r="M17" i="14"/>
  <c r="Y17" i="14" s="1"/>
  <c r="M20" i="14"/>
  <c r="Y20" i="14" s="1"/>
  <c r="M18" i="14"/>
  <c r="Y18" i="14" s="1"/>
  <c r="Y156" i="14"/>
  <c r="Y157" i="14"/>
  <c r="B39" i="14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Z85" i="14"/>
  <c r="Y87" i="14"/>
  <c r="Y94" i="14"/>
  <c r="Y95" i="14"/>
  <c r="Y102" i="14"/>
  <c r="Y103" i="14"/>
  <c r="Y110" i="14"/>
  <c r="Y111" i="14"/>
  <c r="Y118" i="14"/>
  <c r="Y119" i="14"/>
  <c r="Y126" i="14"/>
  <c r="Y127" i="14"/>
  <c r="Y134" i="14"/>
  <c r="Y135" i="14"/>
  <c r="Y142" i="14"/>
  <c r="Y143" i="14"/>
  <c r="Y150" i="14"/>
  <c r="Y151" i="14"/>
  <c r="Y158" i="14"/>
  <c r="Y159" i="14"/>
  <c r="Y161" i="14"/>
  <c r="Y163" i="14"/>
  <c r="Y165" i="14"/>
  <c r="Y167" i="14"/>
  <c r="Y169" i="14"/>
  <c r="Y171" i="14"/>
  <c r="Y173" i="14"/>
  <c r="Y175" i="14"/>
  <c r="Y177" i="14"/>
  <c r="Y179" i="14"/>
  <c r="Y181" i="14"/>
  <c r="Y183" i="14"/>
  <c r="Y185" i="14"/>
  <c r="Y187" i="14"/>
  <c r="Y189" i="14"/>
  <c r="Z191" i="14"/>
  <c r="M49" i="14"/>
  <c r="Y49" i="14" s="1"/>
  <c r="M42" i="14"/>
  <c r="Z42" i="14" s="1"/>
  <c r="M26" i="14"/>
  <c r="Z26" i="14" s="1"/>
  <c r="M39" i="14"/>
  <c r="Y39" i="14" s="1"/>
  <c r="M22" i="14"/>
  <c r="Y22" i="14" s="1"/>
  <c r="M32" i="14"/>
  <c r="Y32" i="14" s="1"/>
  <c r="M31" i="14"/>
  <c r="Z31" i="14" s="1"/>
  <c r="M29" i="14"/>
  <c r="Z29" i="14" s="1"/>
  <c r="Y28" i="14"/>
  <c r="Y63" i="14"/>
  <c r="Y86" i="14"/>
  <c r="Z91" i="14"/>
  <c r="Z99" i="14"/>
  <c r="Z107" i="14"/>
  <c r="Z115" i="14"/>
  <c r="Z123" i="14"/>
  <c r="Z131" i="14"/>
  <c r="Z139" i="14"/>
  <c r="Z147" i="14"/>
  <c r="Z155" i="14"/>
  <c r="Y90" i="14"/>
  <c r="Y98" i="14"/>
  <c r="Y106" i="14"/>
  <c r="Y114" i="14"/>
  <c r="Y122" i="14"/>
  <c r="Y130" i="14"/>
  <c r="Y138" i="14"/>
  <c r="Y146" i="14"/>
  <c r="Y154" i="14"/>
  <c r="Z71" i="14"/>
  <c r="Y71" i="14"/>
  <c r="Z77" i="14"/>
  <c r="Y77" i="14"/>
  <c r="Y33" i="14"/>
  <c r="Y38" i="14"/>
  <c r="Z27" i="14"/>
  <c r="Z10" i="14"/>
  <c r="M14" i="14"/>
  <c r="Y14" i="14" s="1"/>
  <c r="M6" i="14"/>
  <c r="AA192" i="14"/>
  <c r="T11" i="14" s="1"/>
  <c r="Y13" i="14"/>
  <c r="Z13" i="14"/>
  <c r="Y34" i="14"/>
  <c r="Y37" i="14"/>
  <c r="Z37" i="14"/>
  <c r="Z40" i="14"/>
  <c r="Y40" i="14"/>
  <c r="Z43" i="14"/>
  <c r="Y43" i="14"/>
  <c r="Z46" i="14"/>
  <c r="Y46" i="14"/>
  <c r="Z47" i="14"/>
  <c r="Y47" i="14"/>
  <c r="Y65" i="14"/>
  <c r="Z65" i="14"/>
  <c r="Z72" i="14"/>
  <c r="Y72" i="14"/>
  <c r="Y73" i="14"/>
  <c r="Z73" i="14"/>
  <c r="Z78" i="14"/>
  <c r="Y78" i="14"/>
  <c r="Z79" i="14"/>
  <c r="Y79" i="14"/>
  <c r="Z80" i="14"/>
  <c r="Y80" i="14"/>
  <c r="Z81" i="14"/>
  <c r="Y81" i="14"/>
  <c r="Z82" i="14"/>
  <c r="Y82" i="14"/>
  <c r="Z83" i="14"/>
  <c r="Y83" i="14"/>
  <c r="Z84" i="14"/>
  <c r="Y84" i="14"/>
  <c r="Z7" i="14"/>
  <c r="Y7" i="14"/>
  <c r="Z8" i="14"/>
  <c r="Y8" i="14"/>
  <c r="Z9" i="14"/>
  <c r="Y9" i="14"/>
  <c r="Z50" i="14"/>
  <c r="Y50" i="14"/>
  <c r="Y51" i="14"/>
  <c r="Z51" i="14"/>
  <c r="Z52" i="14"/>
  <c r="Y53" i="14"/>
  <c r="Z53" i="14"/>
  <c r="Z54" i="14"/>
  <c r="Y54" i="14"/>
  <c r="Y55" i="14"/>
  <c r="Z55" i="14"/>
  <c r="Y74" i="14"/>
  <c r="Z74" i="14"/>
  <c r="Y15" i="14"/>
  <c r="Z15" i="14"/>
  <c r="Z36" i="14"/>
  <c r="Z45" i="14"/>
  <c r="Y45" i="14"/>
  <c r="Z48" i="14"/>
  <c r="Y48" i="14"/>
  <c r="Z30" i="14"/>
  <c r="Y30" i="14"/>
  <c r="Z11" i="14"/>
  <c r="Y11" i="14"/>
  <c r="Y35" i="14"/>
  <c r="Z35" i="14"/>
  <c r="Z44" i="14"/>
  <c r="Y44" i="14"/>
  <c r="Y12" i="14"/>
  <c r="Z12" i="14"/>
  <c r="Y64" i="14"/>
  <c r="Z64" i="14"/>
  <c r="Y160" i="14"/>
  <c r="Y162" i="14"/>
  <c r="Y164" i="14"/>
  <c r="Y166" i="14"/>
  <c r="Y168" i="14"/>
  <c r="Y170" i="14"/>
  <c r="Y172" i="14"/>
  <c r="Y174" i="14"/>
  <c r="Y176" i="14"/>
  <c r="Y178" i="14"/>
  <c r="Y180" i="14"/>
  <c r="Y182" i="14"/>
  <c r="Y184" i="14"/>
  <c r="Y186" i="14"/>
  <c r="Y188" i="14"/>
  <c r="Y190" i="14"/>
  <c r="Z16" i="14"/>
  <c r="Z18" i="14"/>
  <c r="Z19" i="14"/>
  <c r="Z21" i="14"/>
  <c r="Z23" i="14"/>
  <c r="Z24" i="14"/>
  <c r="Z25" i="14"/>
  <c r="Z56" i="14"/>
  <c r="Z59" i="14"/>
  <c r="Z60" i="14"/>
  <c r="Z61" i="14"/>
  <c r="Z62" i="14"/>
  <c r="Z66" i="14"/>
  <c r="Z67" i="14"/>
  <c r="Z68" i="14"/>
  <c r="Z69" i="14"/>
  <c r="Z70" i="14"/>
  <c r="Z75" i="14"/>
  <c r="Z76" i="14"/>
  <c r="J25" i="13"/>
  <c r="K25" i="13"/>
  <c r="K24" i="13"/>
  <c r="M24" i="13" s="1"/>
  <c r="J24" i="13"/>
  <c r="K22" i="13"/>
  <c r="J22" i="13"/>
  <c r="J19" i="13"/>
  <c r="K19" i="13"/>
  <c r="J20" i="13"/>
  <c r="K20" i="13"/>
  <c r="K18" i="13"/>
  <c r="J18" i="13"/>
  <c r="J14" i="13"/>
  <c r="K14" i="13"/>
  <c r="J15" i="13"/>
  <c r="K15" i="13"/>
  <c r="K13" i="13"/>
  <c r="J13" i="13"/>
  <c r="K11" i="13"/>
  <c r="J11" i="13"/>
  <c r="J7" i="13"/>
  <c r="K7" i="13"/>
  <c r="J8" i="13"/>
  <c r="K8" i="13"/>
  <c r="J9" i="13"/>
  <c r="K9" i="13"/>
  <c r="J6" i="13"/>
  <c r="K6" i="13"/>
  <c r="M95" i="13"/>
  <c r="AA192" i="13"/>
  <c r="M192" i="13"/>
  <c r="Y192" i="13" s="1"/>
  <c r="L192" i="13"/>
  <c r="AA191" i="13"/>
  <c r="M191" i="13"/>
  <c r="Y191" i="13" s="1"/>
  <c r="L191" i="13"/>
  <c r="AA190" i="13"/>
  <c r="M190" i="13"/>
  <c r="Y190" i="13" s="1"/>
  <c r="L190" i="13"/>
  <c r="AA189" i="13"/>
  <c r="M189" i="13"/>
  <c r="Y189" i="13" s="1"/>
  <c r="L189" i="13"/>
  <c r="AA188" i="13"/>
  <c r="M188" i="13"/>
  <c r="Y188" i="13" s="1"/>
  <c r="L188" i="13"/>
  <c r="AA187" i="13"/>
  <c r="M187" i="13"/>
  <c r="Y187" i="13" s="1"/>
  <c r="L187" i="13"/>
  <c r="AA186" i="13"/>
  <c r="M186" i="13"/>
  <c r="Y186" i="13" s="1"/>
  <c r="L186" i="13"/>
  <c r="AA185" i="13"/>
  <c r="M185" i="13"/>
  <c r="Y185" i="13" s="1"/>
  <c r="L185" i="13"/>
  <c r="AA184" i="13"/>
  <c r="M184" i="13"/>
  <c r="Y184" i="13" s="1"/>
  <c r="L184" i="13"/>
  <c r="AA183" i="13"/>
  <c r="M183" i="13"/>
  <c r="Y183" i="13" s="1"/>
  <c r="L183" i="13"/>
  <c r="AA182" i="13"/>
  <c r="M182" i="13"/>
  <c r="Y182" i="13" s="1"/>
  <c r="L182" i="13"/>
  <c r="AA181" i="13"/>
  <c r="M181" i="13"/>
  <c r="Y181" i="13" s="1"/>
  <c r="L181" i="13"/>
  <c r="AA180" i="13"/>
  <c r="M180" i="13"/>
  <c r="Y180" i="13" s="1"/>
  <c r="L180" i="13"/>
  <c r="AA179" i="13"/>
  <c r="M179" i="13"/>
  <c r="Y179" i="13" s="1"/>
  <c r="L179" i="13"/>
  <c r="AA178" i="13"/>
  <c r="M178" i="13"/>
  <c r="Y178" i="13" s="1"/>
  <c r="L178" i="13"/>
  <c r="AA177" i="13"/>
  <c r="M177" i="13"/>
  <c r="Y177" i="13" s="1"/>
  <c r="L177" i="13"/>
  <c r="AA176" i="13"/>
  <c r="M176" i="13"/>
  <c r="Y176" i="13" s="1"/>
  <c r="L176" i="13"/>
  <c r="AA175" i="13"/>
  <c r="M175" i="13"/>
  <c r="Y175" i="13" s="1"/>
  <c r="L175" i="13"/>
  <c r="AA174" i="13"/>
  <c r="M174" i="13"/>
  <c r="Y174" i="13" s="1"/>
  <c r="L174" i="13"/>
  <c r="AA173" i="13"/>
  <c r="M173" i="13"/>
  <c r="Y173" i="13" s="1"/>
  <c r="L173" i="13"/>
  <c r="AA172" i="13"/>
  <c r="M172" i="13"/>
  <c r="Y172" i="13" s="1"/>
  <c r="L172" i="13"/>
  <c r="AA171" i="13"/>
  <c r="M171" i="13"/>
  <c r="Y171" i="13" s="1"/>
  <c r="L171" i="13"/>
  <c r="AA170" i="13"/>
  <c r="M170" i="13"/>
  <c r="Y170" i="13" s="1"/>
  <c r="L170" i="13"/>
  <c r="AA169" i="13"/>
  <c r="M169" i="13"/>
  <c r="Y169" i="13" s="1"/>
  <c r="L169" i="13"/>
  <c r="AA168" i="13"/>
  <c r="M168" i="13"/>
  <c r="Y168" i="13" s="1"/>
  <c r="L168" i="13"/>
  <c r="AA167" i="13"/>
  <c r="M167" i="13"/>
  <c r="Y167" i="13" s="1"/>
  <c r="L167" i="13"/>
  <c r="AA166" i="13"/>
  <c r="M166" i="13"/>
  <c r="Y166" i="13" s="1"/>
  <c r="L166" i="13"/>
  <c r="AA165" i="13"/>
  <c r="M165" i="13"/>
  <c r="Y165" i="13" s="1"/>
  <c r="L165" i="13"/>
  <c r="AA164" i="13"/>
  <c r="M164" i="13"/>
  <c r="Y164" i="13" s="1"/>
  <c r="L164" i="13"/>
  <c r="AA163" i="13"/>
  <c r="M163" i="13"/>
  <c r="Y163" i="13" s="1"/>
  <c r="L163" i="13"/>
  <c r="AA162" i="13"/>
  <c r="M162" i="13"/>
  <c r="Y162" i="13" s="1"/>
  <c r="L162" i="13"/>
  <c r="AA161" i="13"/>
  <c r="M161" i="13"/>
  <c r="Y161" i="13" s="1"/>
  <c r="L161" i="13"/>
  <c r="AA160" i="13"/>
  <c r="M160" i="13"/>
  <c r="Y160" i="13" s="1"/>
  <c r="L160" i="13"/>
  <c r="AA159" i="13"/>
  <c r="M159" i="13"/>
  <c r="Y159" i="13" s="1"/>
  <c r="L159" i="13"/>
  <c r="AA158" i="13"/>
  <c r="M158" i="13"/>
  <c r="Y158" i="13" s="1"/>
  <c r="L158" i="13"/>
  <c r="AA157" i="13"/>
  <c r="M157" i="13"/>
  <c r="Y157" i="13" s="1"/>
  <c r="L157" i="13"/>
  <c r="AA156" i="13"/>
  <c r="M156" i="13"/>
  <c r="Y156" i="13" s="1"/>
  <c r="L156" i="13"/>
  <c r="AA155" i="13"/>
  <c r="M155" i="13"/>
  <c r="Y155" i="13" s="1"/>
  <c r="L155" i="13"/>
  <c r="AA154" i="13"/>
  <c r="M154" i="13"/>
  <c r="Y154" i="13" s="1"/>
  <c r="L154" i="13"/>
  <c r="AA153" i="13"/>
  <c r="M153" i="13"/>
  <c r="Y153" i="13" s="1"/>
  <c r="L153" i="13"/>
  <c r="AA152" i="13"/>
  <c r="M152" i="13"/>
  <c r="Y152" i="13" s="1"/>
  <c r="L152" i="13"/>
  <c r="AA151" i="13"/>
  <c r="M151" i="13"/>
  <c r="Y151" i="13" s="1"/>
  <c r="L151" i="13"/>
  <c r="AA150" i="13"/>
  <c r="M150" i="13"/>
  <c r="Y150" i="13" s="1"/>
  <c r="L150" i="13"/>
  <c r="AA149" i="13"/>
  <c r="M149" i="13"/>
  <c r="Y149" i="13" s="1"/>
  <c r="L149" i="13"/>
  <c r="AA148" i="13"/>
  <c r="M148" i="13"/>
  <c r="Y148" i="13" s="1"/>
  <c r="L148" i="13"/>
  <c r="AA147" i="13"/>
  <c r="M147" i="13"/>
  <c r="Y147" i="13" s="1"/>
  <c r="L147" i="13"/>
  <c r="AA146" i="13"/>
  <c r="M146" i="13"/>
  <c r="Y146" i="13" s="1"/>
  <c r="L146" i="13"/>
  <c r="AA145" i="13"/>
  <c r="M145" i="13"/>
  <c r="Y145" i="13" s="1"/>
  <c r="L145" i="13"/>
  <c r="AA144" i="13"/>
  <c r="M144" i="13"/>
  <c r="Y144" i="13" s="1"/>
  <c r="L144" i="13"/>
  <c r="AA143" i="13"/>
  <c r="M143" i="13"/>
  <c r="Y143" i="13" s="1"/>
  <c r="L143" i="13"/>
  <c r="AA142" i="13"/>
  <c r="M142" i="13"/>
  <c r="Y142" i="13" s="1"/>
  <c r="L142" i="13"/>
  <c r="AA141" i="13"/>
  <c r="M141" i="13"/>
  <c r="Y141" i="13" s="1"/>
  <c r="L141" i="13"/>
  <c r="AA140" i="13"/>
  <c r="M140" i="13"/>
  <c r="Y140" i="13" s="1"/>
  <c r="L140" i="13"/>
  <c r="AA139" i="13"/>
  <c r="M139" i="13"/>
  <c r="Y139" i="13" s="1"/>
  <c r="L139" i="13"/>
  <c r="AA138" i="13"/>
  <c r="M138" i="13"/>
  <c r="Y138" i="13" s="1"/>
  <c r="L138" i="13"/>
  <c r="AA137" i="13"/>
  <c r="M137" i="13"/>
  <c r="Y137" i="13" s="1"/>
  <c r="L137" i="13"/>
  <c r="AA136" i="13"/>
  <c r="M136" i="13"/>
  <c r="Y136" i="13" s="1"/>
  <c r="L136" i="13"/>
  <c r="AA135" i="13"/>
  <c r="M135" i="13"/>
  <c r="Y135" i="13" s="1"/>
  <c r="L135" i="13"/>
  <c r="AA134" i="13"/>
  <c r="M134" i="13"/>
  <c r="Y134" i="13" s="1"/>
  <c r="L134" i="13"/>
  <c r="AA133" i="13"/>
  <c r="M133" i="13"/>
  <c r="Y133" i="13" s="1"/>
  <c r="L133" i="13"/>
  <c r="AA132" i="13"/>
  <c r="M132" i="13"/>
  <c r="Y132" i="13" s="1"/>
  <c r="L132" i="13"/>
  <c r="AA131" i="13"/>
  <c r="M131" i="13"/>
  <c r="Y131" i="13" s="1"/>
  <c r="L131" i="13"/>
  <c r="AA130" i="13"/>
  <c r="M130" i="13"/>
  <c r="Y130" i="13" s="1"/>
  <c r="L130" i="13"/>
  <c r="AA129" i="13"/>
  <c r="M129" i="13"/>
  <c r="Y129" i="13" s="1"/>
  <c r="L129" i="13"/>
  <c r="AA128" i="13"/>
  <c r="M128" i="13"/>
  <c r="Y128" i="13" s="1"/>
  <c r="L128" i="13"/>
  <c r="AA127" i="13"/>
  <c r="M127" i="13"/>
  <c r="Y127" i="13" s="1"/>
  <c r="L127" i="13"/>
  <c r="AA126" i="13"/>
  <c r="M126" i="13"/>
  <c r="Y126" i="13" s="1"/>
  <c r="L126" i="13"/>
  <c r="AA125" i="13"/>
  <c r="M125" i="13"/>
  <c r="Y125" i="13" s="1"/>
  <c r="L125" i="13"/>
  <c r="AA124" i="13"/>
  <c r="M124" i="13"/>
  <c r="Y124" i="13" s="1"/>
  <c r="L124" i="13"/>
  <c r="AA123" i="13"/>
  <c r="M123" i="13"/>
  <c r="Y123" i="13" s="1"/>
  <c r="L123" i="13"/>
  <c r="AA122" i="13"/>
  <c r="M122" i="13"/>
  <c r="Y122" i="13" s="1"/>
  <c r="L122" i="13"/>
  <c r="AA121" i="13"/>
  <c r="M121" i="13"/>
  <c r="Y121" i="13" s="1"/>
  <c r="L121" i="13"/>
  <c r="AA120" i="13"/>
  <c r="M120" i="13"/>
  <c r="Y120" i="13" s="1"/>
  <c r="L120" i="13"/>
  <c r="AA119" i="13"/>
  <c r="M119" i="13"/>
  <c r="Y119" i="13" s="1"/>
  <c r="L119" i="13"/>
  <c r="AA118" i="13"/>
  <c r="M118" i="13"/>
  <c r="Y118" i="13" s="1"/>
  <c r="L118" i="13"/>
  <c r="AA117" i="13"/>
  <c r="M117" i="13"/>
  <c r="Y117" i="13" s="1"/>
  <c r="L117" i="13"/>
  <c r="AA116" i="13"/>
  <c r="M116" i="13"/>
  <c r="Y116" i="13" s="1"/>
  <c r="L116" i="13"/>
  <c r="AA115" i="13"/>
  <c r="M115" i="13"/>
  <c r="Y115" i="13" s="1"/>
  <c r="L115" i="13"/>
  <c r="AA114" i="13"/>
  <c r="M114" i="13"/>
  <c r="Y114" i="13" s="1"/>
  <c r="L114" i="13"/>
  <c r="AA113" i="13"/>
  <c r="M113" i="13"/>
  <c r="Y113" i="13" s="1"/>
  <c r="L113" i="13"/>
  <c r="AA112" i="13"/>
  <c r="M112" i="13"/>
  <c r="Y112" i="13" s="1"/>
  <c r="L112" i="13"/>
  <c r="AA111" i="13"/>
  <c r="M111" i="13"/>
  <c r="Y111" i="13" s="1"/>
  <c r="L111" i="13"/>
  <c r="AA110" i="13"/>
  <c r="M110" i="13"/>
  <c r="Y110" i="13" s="1"/>
  <c r="L110" i="13"/>
  <c r="AA109" i="13"/>
  <c r="M109" i="13"/>
  <c r="Y109" i="13" s="1"/>
  <c r="L109" i="13"/>
  <c r="AA108" i="13"/>
  <c r="M108" i="13"/>
  <c r="Y108" i="13" s="1"/>
  <c r="L108" i="13"/>
  <c r="AA107" i="13"/>
  <c r="M107" i="13"/>
  <c r="Y107" i="13" s="1"/>
  <c r="L107" i="13"/>
  <c r="AA106" i="13"/>
  <c r="M106" i="13"/>
  <c r="Y106" i="13" s="1"/>
  <c r="L106" i="13"/>
  <c r="AA105" i="13"/>
  <c r="M105" i="13"/>
  <c r="Y105" i="13" s="1"/>
  <c r="L105" i="13"/>
  <c r="AA104" i="13"/>
  <c r="M104" i="13"/>
  <c r="Y104" i="13" s="1"/>
  <c r="L104" i="13"/>
  <c r="AA103" i="13"/>
  <c r="M103" i="13"/>
  <c r="Y103" i="13" s="1"/>
  <c r="L103" i="13"/>
  <c r="AA102" i="13"/>
  <c r="M102" i="13"/>
  <c r="Y102" i="13" s="1"/>
  <c r="L102" i="13"/>
  <c r="AA101" i="13"/>
  <c r="M101" i="13"/>
  <c r="Y101" i="13" s="1"/>
  <c r="L101" i="13"/>
  <c r="AA100" i="13"/>
  <c r="M100" i="13"/>
  <c r="Y100" i="13" s="1"/>
  <c r="L100" i="13"/>
  <c r="AA99" i="13"/>
  <c r="M99" i="13"/>
  <c r="Y99" i="13" s="1"/>
  <c r="L99" i="13"/>
  <c r="AA98" i="13"/>
  <c r="M98" i="13"/>
  <c r="Y98" i="13" s="1"/>
  <c r="L98" i="13"/>
  <c r="AA97" i="13"/>
  <c r="M97" i="13"/>
  <c r="Y97" i="13" s="1"/>
  <c r="L97" i="13"/>
  <c r="AA96" i="13"/>
  <c r="M96" i="13"/>
  <c r="Y96" i="13" s="1"/>
  <c r="L96" i="13"/>
  <c r="AA95" i="13"/>
  <c r="L95" i="13"/>
  <c r="AA94" i="13"/>
  <c r="L94" i="13"/>
  <c r="M94" i="13"/>
  <c r="AA93" i="13"/>
  <c r="L93" i="13"/>
  <c r="M93" i="13"/>
  <c r="AA92" i="13"/>
  <c r="L92" i="13"/>
  <c r="M92" i="13"/>
  <c r="AA91" i="13"/>
  <c r="L91" i="13"/>
  <c r="M91" i="13"/>
  <c r="AA90" i="13"/>
  <c r="L90" i="13"/>
  <c r="M90" i="13"/>
  <c r="AA89" i="13"/>
  <c r="L89" i="13"/>
  <c r="M89" i="13"/>
  <c r="AA88" i="13"/>
  <c r="L88" i="13"/>
  <c r="M88" i="13"/>
  <c r="AA87" i="13"/>
  <c r="L87" i="13"/>
  <c r="M87" i="13"/>
  <c r="AA86" i="13"/>
  <c r="L86" i="13"/>
  <c r="M86" i="13"/>
  <c r="AA85" i="13"/>
  <c r="L85" i="13"/>
  <c r="M85" i="13"/>
  <c r="AA84" i="13"/>
  <c r="L84" i="13"/>
  <c r="M84" i="13"/>
  <c r="AA83" i="13"/>
  <c r="L83" i="13"/>
  <c r="M83" i="13"/>
  <c r="AA82" i="13"/>
  <c r="L82" i="13"/>
  <c r="M82" i="13"/>
  <c r="AA81" i="13"/>
  <c r="L81" i="13"/>
  <c r="M81" i="13"/>
  <c r="AA80" i="13"/>
  <c r="L80" i="13"/>
  <c r="M80" i="13"/>
  <c r="Y80" i="13" s="1"/>
  <c r="AA79" i="13"/>
  <c r="L79" i="13"/>
  <c r="M79" i="13"/>
  <c r="Y79" i="13" s="1"/>
  <c r="AA78" i="13"/>
  <c r="M78" i="13"/>
  <c r="Y78" i="13" s="1"/>
  <c r="L78" i="13"/>
  <c r="AA77" i="13"/>
  <c r="L77" i="13"/>
  <c r="M77" i="13"/>
  <c r="Y77" i="13" s="1"/>
  <c r="AA76" i="13"/>
  <c r="L76" i="13"/>
  <c r="M76" i="13"/>
  <c r="Y76" i="13" s="1"/>
  <c r="AA75" i="13"/>
  <c r="L75" i="13"/>
  <c r="M75" i="13"/>
  <c r="Y75" i="13" s="1"/>
  <c r="AA74" i="13"/>
  <c r="M74" i="13"/>
  <c r="Y74" i="13" s="1"/>
  <c r="L74" i="13"/>
  <c r="AA73" i="13"/>
  <c r="L73" i="13"/>
  <c r="M73" i="13"/>
  <c r="AA72" i="13"/>
  <c r="L72" i="13"/>
  <c r="M72" i="13"/>
  <c r="AA71" i="13"/>
  <c r="L71" i="13"/>
  <c r="M71" i="13"/>
  <c r="AA70" i="13"/>
  <c r="L70" i="13"/>
  <c r="M70" i="13"/>
  <c r="AA69" i="13"/>
  <c r="L69" i="13"/>
  <c r="M69" i="13"/>
  <c r="AA68" i="13"/>
  <c r="L68" i="13"/>
  <c r="M68" i="13"/>
  <c r="AA67" i="13"/>
  <c r="L67" i="13"/>
  <c r="M67" i="13"/>
  <c r="AA66" i="13"/>
  <c r="L66" i="13"/>
  <c r="M66" i="13"/>
  <c r="AA65" i="13"/>
  <c r="L65" i="13"/>
  <c r="M65" i="13"/>
  <c r="AA64" i="13"/>
  <c r="L64" i="13"/>
  <c r="M64" i="13"/>
  <c r="AA63" i="13"/>
  <c r="L63" i="13"/>
  <c r="M63" i="13"/>
  <c r="AA62" i="13"/>
  <c r="L62" i="13"/>
  <c r="M62" i="13"/>
  <c r="AA61" i="13"/>
  <c r="L61" i="13"/>
  <c r="M61" i="13"/>
  <c r="AA60" i="13"/>
  <c r="L60" i="13"/>
  <c r="M60" i="13"/>
  <c r="AA59" i="13"/>
  <c r="L59" i="13"/>
  <c r="M59" i="13"/>
  <c r="AA58" i="13"/>
  <c r="L58" i="13"/>
  <c r="M58" i="13"/>
  <c r="AA57" i="13"/>
  <c r="L57" i="13"/>
  <c r="M57" i="13"/>
  <c r="AA56" i="13"/>
  <c r="L56" i="13"/>
  <c r="M56" i="13"/>
  <c r="AA55" i="13"/>
  <c r="L55" i="13"/>
  <c r="M55" i="13"/>
  <c r="AA54" i="13"/>
  <c r="L54" i="13"/>
  <c r="M54" i="13"/>
  <c r="AA53" i="13"/>
  <c r="L53" i="13"/>
  <c r="M53" i="13"/>
  <c r="AA52" i="13"/>
  <c r="L52" i="13"/>
  <c r="M52" i="13"/>
  <c r="AA51" i="13"/>
  <c r="L51" i="13"/>
  <c r="M51" i="13"/>
  <c r="AA50" i="13"/>
  <c r="L50" i="13"/>
  <c r="M50" i="13"/>
  <c r="AA49" i="13"/>
  <c r="L49" i="13"/>
  <c r="M49" i="13"/>
  <c r="AA48" i="13"/>
  <c r="L48" i="13"/>
  <c r="M48" i="13"/>
  <c r="AA47" i="13"/>
  <c r="L47" i="13"/>
  <c r="M47" i="13"/>
  <c r="AA46" i="13"/>
  <c r="L46" i="13"/>
  <c r="M46" i="13"/>
  <c r="AA45" i="13"/>
  <c r="L45" i="13"/>
  <c r="M45" i="13"/>
  <c r="AA44" i="13"/>
  <c r="L44" i="13"/>
  <c r="M44" i="13"/>
  <c r="AA43" i="13"/>
  <c r="L43" i="13"/>
  <c r="M43" i="13"/>
  <c r="AA42" i="13"/>
  <c r="L42" i="13"/>
  <c r="M42" i="13"/>
  <c r="AA41" i="13"/>
  <c r="L41" i="13"/>
  <c r="M41" i="13"/>
  <c r="AA40" i="13"/>
  <c r="L40" i="13"/>
  <c r="M40" i="13"/>
  <c r="AA39" i="13"/>
  <c r="L39" i="13"/>
  <c r="M39" i="13"/>
  <c r="AA38" i="13"/>
  <c r="L38" i="13"/>
  <c r="M38" i="13"/>
  <c r="AA37" i="13"/>
  <c r="L37" i="13"/>
  <c r="M37" i="13"/>
  <c r="AA36" i="13"/>
  <c r="L36" i="13"/>
  <c r="M36" i="13"/>
  <c r="AA35" i="13"/>
  <c r="L35" i="13"/>
  <c r="M35" i="13"/>
  <c r="AA34" i="13"/>
  <c r="L34" i="13"/>
  <c r="M34" i="13"/>
  <c r="AA33" i="13"/>
  <c r="L33" i="13"/>
  <c r="M33" i="13"/>
  <c r="AA32" i="13"/>
  <c r="L32" i="13"/>
  <c r="M32" i="13"/>
  <c r="AA31" i="13"/>
  <c r="L31" i="13"/>
  <c r="M31" i="13"/>
  <c r="AA30" i="13"/>
  <c r="L30" i="13"/>
  <c r="M30" i="13"/>
  <c r="AA29" i="13"/>
  <c r="L29" i="13"/>
  <c r="M29" i="13"/>
  <c r="AA28" i="13"/>
  <c r="L28" i="13"/>
  <c r="M28" i="13"/>
  <c r="AA27" i="13"/>
  <c r="L27" i="13"/>
  <c r="M27" i="13"/>
  <c r="AA26" i="13"/>
  <c r="L26" i="13"/>
  <c r="M26" i="13"/>
  <c r="AA25" i="13"/>
  <c r="L25" i="13"/>
  <c r="AA24" i="13"/>
  <c r="L24" i="13"/>
  <c r="AA23" i="13"/>
  <c r="L23" i="13"/>
  <c r="M23" i="13"/>
  <c r="AA22" i="13"/>
  <c r="L22" i="13"/>
  <c r="AA21" i="13"/>
  <c r="L21" i="13"/>
  <c r="M21" i="13"/>
  <c r="AA20" i="13"/>
  <c r="L20" i="13"/>
  <c r="AA19" i="13"/>
  <c r="L19" i="13"/>
  <c r="AA18" i="13"/>
  <c r="L18" i="13"/>
  <c r="AA17" i="13"/>
  <c r="M17" i="13"/>
  <c r="Z17" i="13" s="1"/>
  <c r="L17" i="13"/>
  <c r="AA16" i="13"/>
  <c r="L16" i="13"/>
  <c r="M16" i="13"/>
  <c r="AA15" i="13"/>
  <c r="L15" i="13"/>
  <c r="AA14" i="13"/>
  <c r="L14" i="13"/>
  <c r="AA13" i="13"/>
  <c r="L13" i="13"/>
  <c r="AA12" i="13"/>
  <c r="L12" i="13"/>
  <c r="M12" i="13"/>
  <c r="AA11" i="13"/>
  <c r="Q11" i="13"/>
  <c r="L11" i="13"/>
  <c r="AA10" i="13"/>
  <c r="M10" i="13"/>
  <c r="Z10" i="13" s="1"/>
  <c r="L10" i="13"/>
  <c r="AA9" i="13"/>
  <c r="L9" i="13"/>
  <c r="AA8" i="13"/>
  <c r="L8" i="13"/>
  <c r="AA7" i="13"/>
  <c r="L7" i="13"/>
  <c r="B7" i="13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AA6" i="13"/>
  <c r="L6" i="13"/>
  <c r="H86" i="12"/>
  <c r="H88" i="12"/>
  <c r="H94" i="12"/>
  <c r="H95" i="12"/>
  <c r="I95" i="12"/>
  <c r="H93" i="12"/>
  <c r="I94" i="12"/>
  <c r="K94" i="12" s="1"/>
  <c r="I93" i="12"/>
  <c r="H92" i="12"/>
  <c r="I92" i="12"/>
  <c r="H90" i="12"/>
  <c r="H91" i="12"/>
  <c r="H89" i="12"/>
  <c r="H87" i="12"/>
  <c r="H83" i="12"/>
  <c r="H84" i="12"/>
  <c r="H82" i="12"/>
  <c r="I91" i="12"/>
  <c r="I90" i="12"/>
  <c r="K90" i="12" s="1"/>
  <c r="W90" i="12" s="1"/>
  <c r="I89" i="12"/>
  <c r="I88" i="12"/>
  <c r="I87" i="12"/>
  <c r="K87" i="12" s="1"/>
  <c r="I86" i="12"/>
  <c r="I85" i="12"/>
  <c r="K85" i="12" s="1"/>
  <c r="I84" i="12"/>
  <c r="I83" i="12"/>
  <c r="I82" i="12"/>
  <c r="I81" i="12"/>
  <c r="K81" i="12" s="1"/>
  <c r="X81" i="12" s="1"/>
  <c r="H80" i="12"/>
  <c r="I80" i="12"/>
  <c r="H76" i="12"/>
  <c r="H77" i="12"/>
  <c r="H78" i="12"/>
  <c r="H79" i="12"/>
  <c r="H75" i="12"/>
  <c r="I79" i="12"/>
  <c r="I78" i="12"/>
  <c r="K78" i="12" s="1"/>
  <c r="I77" i="12"/>
  <c r="K77" i="12" s="1"/>
  <c r="X77" i="12" s="1"/>
  <c r="I76" i="12"/>
  <c r="I75" i="12"/>
  <c r="H67" i="12"/>
  <c r="H68" i="12"/>
  <c r="H69" i="12"/>
  <c r="H70" i="12"/>
  <c r="H71" i="12"/>
  <c r="I74" i="12"/>
  <c r="K74" i="12" s="1"/>
  <c r="I73" i="12"/>
  <c r="K73" i="12" s="1"/>
  <c r="I72" i="12"/>
  <c r="H66" i="12"/>
  <c r="I71" i="12"/>
  <c r="I70" i="12"/>
  <c r="I69" i="12"/>
  <c r="I68" i="12"/>
  <c r="H65" i="12"/>
  <c r="I67" i="12"/>
  <c r="I66" i="12"/>
  <c r="H58" i="12"/>
  <c r="I65" i="12"/>
  <c r="K65" i="12" s="1"/>
  <c r="I63" i="11"/>
  <c r="H63" i="11"/>
  <c r="I53" i="11"/>
  <c r="H53" i="11"/>
  <c r="I52" i="11"/>
  <c r="H52" i="11"/>
  <c r="I51" i="11"/>
  <c r="H51" i="11"/>
  <c r="I44" i="11"/>
  <c r="I45" i="11"/>
  <c r="H45" i="11"/>
  <c r="I37" i="11"/>
  <c r="H37" i="11"/>
  <c r="H33" i="11"/>
  <c r="I33" i="11"/>
  <c r="K33" i="11" s="1"/>
  <c r="I30" i="11"/>
  <c r="I28" i="11"/>
  <c r="H30" i="11"/>
  <c r="I26" i="11"/>
  <c r="I22" i="11"/>
  <c r="H22" i="11"/>
  <c r="I14" i="11"/>
  <c r="H14" i="11"/>
  <c r="I43" i="12"/>
  <c r="I30" i="12"/>
  <c r="I31" i="12"/>
  <c r="H30" i="12"/>
  <c r="H31" i="12"/>
  <c r="K31" i="12" s="1"/>
  <c r="W31" i="12" s="1"/>
  <c r="H29" i="12"/>
  <c r="I27" i="12"/>
  <c r="I28" i="12"/>
  <c r="I25" i="12"/>
  <c r="H25" i="12"/>
  <c r="H64" i="12"/>
  <c r="H43" i="12"/>
  <c r="H28" i="12"/>
  <c r="H27" i="12"/>
  <c r="H60" i="12"/>
  <c r="H61" i="12"/>
  <c r="H62" i="12"/>
  <c r="H63" i="12"/>
  <c r="H59" i="12"/>
  <c r="H57" i="12"/>
  <c r="H56" i="12"/>
  <c r="I64" i="12"/>
  <c r="I63" i="12"/>
  <c r="I62" i="12"/>
  <c r="I61" i="12"/>
  <c r="I60" i="12"/>
  <c r="I59" i="12"/>
  <c r="I58" i="12"/>
  <c r="K58" i="12" s="1"/>
  <c r="H55" i="12"/>
  <c r="I57" i="12"/>
  <c r="I56" i="12"/>
  <c r="I55" i="12"/>
  <c r="H54" i="12"/>
  <c r="H52" i="12"/>
  <c r="H53" i="12"/>
  <c r="I54" i="12"/>
  <c r="H51" i="12"/>
  <c r="I53" i="12"/>
  <c r="I52" i="12"/>
  <c r="H50" i="12"/>
  <c r="I51" i="12"/>
  <c r="I50" i="12"/>
  <c r="I49" i="12"/>
  <c r="H49" i="12"/>
  <c r="I48" i="12"/>
  <c r="H48" i="12"/>
  <c r="I47" i="12"/>
  <c r="H47" i="12"/>
  <c r="I46" i="12"/>
  <c r="H46" i="12"/>
  <c r="I45" i="12"/>
  <c r="H45" i="12"/>
  <c r="K45" i="12" s="1"/>
  <c r="W45" i="12" s="1"/>
  <c r="I44" i="12"/>
  <c r="H44" i="12"/>
  <c r="H33" i="12"/>
  <c r="I33" i="12"/>
  <c r="H34" i="12"/>
  <c r="I34" i="12"/>
  <c r="H35" i="12"/>
  <c r="I35" i="12"/>
  <c r="H36" i="12"/>
  <c r="I36" i="12"/>
  <c r="H37" i="12"/>
  <c r="I37" i="12"/>
  <c r="K37" i="12" s="1"/>
  <c r="W37" i="12" s="1"/>
  <c r="H38" i="12"/>
  <c r="I38" i="12"/>
  <c r="H39" i="12"/>
  <c r="I39" i="12"/>
  <c r="H40" i="12"/>
  <c r="I40" i="12"/>
  <c r="H41" i="12"/>
  <c r="I41" i="12"/>
  <c r="H42" i="12"/>
  <c r="I42" i="12"/>
  <c r="I32" i="12"/>
  <c r="H32" i="12"/>
  <c r="I29" i="12"/>
  <c r="I26" i="12"/>
  <c r="H26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I18" i="12"/>
  <c r="H18" i="12"/>
  <c r="I16" i="12"/>
  <c r="H16" i="12"/>
  <c r="H13" i="12"/>
  <c r="I13" i="12"/>
  <c r="I15" i="12"/>
  <c r="H15" i="12"/>
  <c r="I12" i="12"/>
  <c r="H12" i="12"/>
  <c r="H8" i="12"/>
  <c r="I8" i="12"/>
  <c r="H9" i="12"/>
  <c r="I9" i="12"/>
  <c r="H7" i="12"/>
  <c r="I7" i="12"/>
  <c r="H6" i="12"/>
  <c r="Y192" i="12"/>
  <c r="K192" i="12"/>
  <c r="W192" i="12" s="1"/>
  <c r="J192" i="12"/>
  <c r="Y191" i="12"/>
  <c r="K191" i="12"/>
  <c r="X191" i="12" s="1"/>
  <c r="J191" i="12"/>
  <c r="Y190" i="12"/>
  <c r="K190" i="12"/>
  <c r="W190" i="12" s="1"/>
  <c r="J190" i="12"/>
  <c r="Y189" i="12"/>
  <c r="K189" i="12"/>
  <c r="X189" i="12" s="1"/>
  <c r="J189" i="12"/>
  <c r="Y188" i="12"/>
  <c r="K188" i="12"/>
  <c r="X188" i="12" s="1"/>
  <c r="J188" i="12"/>
  <c r="Y187" i="12"/>
  <c r="K187" i="12"/>
  <c r="X187" i="12" s="1"/>
  <c r="J187" i="12"/>
  <c r="Y186" i="12"/>
  <c r="K186" i="12"/>
  <c r="W186" i="12" s="1"/>
  <c r="J186" i="12"/>
  <c r="Y185" i="12"/>
  <c r="K185" i="12"/>
  <c r="X185" i="12" s="1"/>
  <c r="J185" i="12"/>
  <c r="Y184" i="12"/>
  <c r="K184" i="12"/>
  <c r="X184" i="12" s="1"/>
  <c r="J184" i="12"/>
  <c r="Y183" i="12"/>
  <c r="K183" i="12"/>
  <c r="X183" i="12" s="1"/>
  <c r="J183" i="12"/>
  <c r="Y182" i="12"/>
  <c r="K182" i="12"/>
  <c r="W182" i="12" s="1"/>
  <c r="J182" i="12"/>
  <c r="Y181" i="12"/>
  <c r="K181" i="12"/>
  <c r="X181" i="12" s="1"/>
  <c r="J181" i="12"/>
  <c r="Y180" i="12"/>
  <c r="K180" i="12"/>
  <c r="W180" i="12" s="1"/>
  <c r="J180" i="12"/>
  <c r="Y179" i="12"/>
  <c r="K179" i="12"/>
  <c r="X179" i="12" s="1"/>
  <c r="J179" i="12"/>
  <c r="Y178" i="12"/>
  <c r="K178" i="12"/>
  <c r="W178" i="12" s="1"/>
  <c r="J178" i="12"/>
  <c r="Y177" i="12"/>
  <c r="K177" i="12"/>
  <c r="X177" i="12" s="1"/>
  <c r="J177" i="12"/>
  <c r="Y176" i="12"/>
  <c r="K176" i="12"/>
  <c r="X176" i="12" s="1"/>
  <c r="J176" i="12"/>
  <c r="Y175" i="12"/>
  <c r="K175" i="12"/>
  <c r="X175" i="12" s="1"/>
  <c r="J175" i="12"/>
  <c r="Y174" i="12"/>
  <c r="K174" i="12"/>
  <c r="X174" i="12" s="1"/>
  <c r="J174" i="12"/>
  <c r="Y173" i="12"/>
  <c r="K173" i="12"/>
  <c r="X173" i="12" s="1"/>
  <c r="J173" i="12"/>
  <c r="Y172" i="12"/>
  <c r="K172" i="12"/>
  <c r="W172" i="12" s="1"/>
  <c r="J172" i="12"/>
  <c r="Y171" i="12"/>
  <c r="K171" i="12"/>
  <c r="X171" i="12" s="1"/>
  <c r="J171" i="12"/>
  <c r="Y170" i="12"/>
  <c r="K170" i="12"/>
  <c r="W170" i="12" s="1"/>
  <c r="J170" i="12"/>
  <c r="Y169" i="12"/>
  <c r="K169" i="12"/>
  <c r="X169" i="12" s="1"/>
  <c r="J169" i="12"/>
  <c r="Y168" i="12"/>
  <c r="K168" i="12"/>
  <c r="X168" i="12" s="1"/>
  <c r="J168" i="12"/>
  <c r="Y167" i="12"/>
  <c r="K167" i="12"/>
  <c r="X167" i="12" s="1"/>
  <c r="J167" i="12"/>
  <c r="Y166" i="12"/>
  <c r="K166" i="12"/>
  <c r="X166" i="12" s="1"/>
  <c r="J166" i="12"/>
  <c r="Y165" i="12"/>
  <c r="K165" i="12"/>
  <c r="X165" i="12" s="1"/>
  <c r="J165" i="12"/>
  <c r="Y164" i="12"/>
  <c r="K164" i="12"/>
  <c r="W164" i="12" s="1"/>
  <c r="J164" i="12"/>
  <c r="Y163" i="12"/>
  <c r="K163" i="12"/>
  <c r="X163" i="12" s="1"/>
  <c r="J163" i="12"/>
  <c r="Y162" i="12"/>
  <c r="K162" i="12"/>
  <c r="W162" i="12" s="1"/>
  <c r="J162" i="12"/>
  <c r="Y161" i="12"/>
  <c r="K161" i="12"/>
  <c r="X161" i="12" s="1"/>
  <c r="J161" i="12"/>
  <c r="Y160" i="12"/>
  <c r="K160" i="12"/>
  <c r="X160" i="12" s="1"/>
  <c r="J160" i="12"/>
  <c r="Y159" i="12"/>
  <c r="K159" i="12"/>
  <c r="X159" i="12" s="1"/>
  <c r="J159" i="12"/>
  <c r="Y158" i="12"/>
  <c r="K158" i="12"/>
  <c r="X158" i="12" s="1"/>
  <c r="J158" i="12"/>
  <c r="Y157" i="12"/>
  <c r="K157" i="12"/>
  <c r="X157" i="12" s="1"/>
  <c r="J157" i="12"/>
  <c r="Y156" i="12"/>
  <c r="K156" i="12"/>
  <c r="W156" i="12" s="1"/>
  <c r="J156" i="12"/>
  <c r="Y155" i="12"/>
  <c r="K155" i="12"/>
  <c r="X155" i="12" s="1"/>
  <c r="J155" i="12"/>
  <c r="Y154" i="12"/>
  <c r="K154" i="12"/>
  <c r="W154" i="12" s="1"/>
  <c r="J154" i="12"/>
  <c r="Y153" i="12"/>
  <c r="K153" i="12"/>
  <c r="X153" i="12" s="1"/>
  <c r="J153" i="12"/>
  <c r="Y152" i="12"/>
  <c r="K152" i="12"/>
  <c r="X152" i="12" s="1"/>
  <c r="J152" i="12"/>
  <c r="Y151" i="12"/>
  <c r="K151" i="12"/>
  <c r="X151" i="12" s="1"/>
  <c r="J151" i="12"/>
  <c r="Y150" i="12"/>
  <c r="K150" i="12"/>
  <c r="X150" i="12" s="1"/>
  <c r="J150" i="12"/>
  <c r="Y149" i="12"/>
  <c r="K149" i="12"/>
  <c r="X149" i="12" s="1"/>
  <c r="J149" i="12"/>
  <c r="Y148" i="12"/>
  <c r="K148" i="12"/>
  <c r="W148" i="12" s="1"/>
  <c r="J148" i="12"/>
  <c r="Y147" i="12"/>
  <c r="K147" i="12"/>
  <c r="X147" i="12" s="1"/>
  <c r="J147" i="12"/>
  <c r="Y146" i="12"/>
  <c r="K146" i="12"/>
  <c r="W146" i="12" s="1"/>
  <c r="J146" i="12"/>
  <c r="Y145" i="12"/>
  <c r="K145" i="12"/>
  <c r="X145" i="12" s="1"/>
  <c r="J145" i="12"/>
  <c r="Y144" i="12"/>
  <c r="K144" i="12"/>
  <c r="X144" i="12" s="1"/>
  <c r="J144" i="12"/>
  <c r="Y143" i="12"/>
  <c r="K143" i="12"/>
  <c r="X143" i="12" s="1"/>
  <c r="J143" i="12"/>
  <c r="Y142" i="12"/>
  <c r="K142" i="12"/>
  <c r="X142" i="12" s="1"/>
  <c r="J142" i="12"/>
  <c r="Y141" i="12"/>
  <c r="K141" i="12"/>
  <c r="X141" i="12" s="1"/>
  <c r="J141" i="12"/>
  <c r="Y140" i="12"/>
  <c r="K140" i="12"/>
  <c r="W140" i="12" s="1"/>
  <c r="J140" i="12"/>
  <c r="Y139" i="12"/>
  <c r="K139" i="12"/>
  <c r="X139" i="12" s="1"/>
  <c r="J139" i="12"/>
  <c r="Y138" i="12"/>
  <c r="K138" i="12"/>
  <c r="W138" i="12" s="1"/>
  <c r="J138" i="12"/>
  <c r="Y137" i="12"/>
  <c r="K137" i="12"/>
  <c r="X137" i="12" s="1"/>
  <c r="J137" i="12"/>
  <c r="Y136" i="12"/>
  <c r="K136" i="12"/>
  <c r="X136" i="12" s="1"/>
  <c r="J136" i="12"/>
  <c r="Y135" i="12"/>
  <c r="K135" i="12"/>
  <c r="X135" i="12" s="1"/>
  <c r="J135" i="12"/>
  <c r="Y134" i="12"/>
  <c r="K134" i="12"/>
  <c r="X134" i="12" s="1"/>
  <c r="J134" i="12"/>
  <c r="Y133" i="12"/>
  <c r="K133" i="12"/>
  <c r="X133" i="12" s="1"/>
  <c r="J133" i="12"/>
  <c r="Y132" i="12"/>
  <c r="K132" i="12"/>
  <c r="W132" i="12" s="1"/>
  <c r="J132" i="12"/>
  <c r="Y131" i="12"/>
  <c r="K131" i="12"/>
  <c r="X131" i="12" s="1"/>
  <c r="J131" i="12"/>
  <c r="Y130" i="12"/>
  <c r="K130" i="12"/>
  <c r="W130" i="12" s="1"/>
  <c r="J130" i="12"/>
  <c r="Y129" i="12"/>
  <c r="K129" i="12"/>
  <c r="X129" i="12" s="1"/>
  <c r="J129" i="12"/>
  <c r="Y128" i="12"/>
  <c r="K128" i="12"/>
  <c r="X128" i="12" s="1"/>
  <c r="J128" i="12"/>
  <c r="Y127" i="12"/>
  <c r="K127" i="12"/>
  <c r="X127" i="12" s="1"/>
  <c r="J127" i="12"/>
  <c r="Y126" i="12"/>
  <c r="K126" i="12"/>
  <c r="X126" i="12" s="1"/>
  <c r="J126" i="12"/>
  <c r="Y125" i="12"/>
  <c r="K125" i="12"/>
  <c r="X125" i="12" s="1"/>
  <c r="J125" i="12"/>
  <c r="Y124" i="12"/>
  <c r="K124" i="12"/>
  <c r="W124" i="12" s="1"/>
  <c r="J124" i="12"/>
  <c r="Y123" i="12"/>
  <c r="K123" i="12"/>
  <c r="X123" i="12" s="1"/>
  <c r="J123" i="12"/>
  <c r="Y122" i="12"/>
  <c r="K122" i="12"/>
  <c r="W122" i="12" s="1"/>
  <c r="J122" i="12"/>
  <c r="Y121" i="12"/>
  <c r="K121" i="12"/>
  <c r="X121" i="12" s="1"/>
  <c r="J121" i="12"/>
  <c r="Y120" i="12"/>
  <c r="K120" i="12"/>
  <c r="X120" i="12" s="1"/>
  <c r="J120" i="12"/>
  <c r="Y119" i="12"/>
  <c r="K119" i="12"/>
  <c r="X119" i="12" s="1"/>
  <c r="J119" i="12"/>
  <c r="Y118" i="12"/>
  <c r="K118" i="12"/>
  <c r="X118" i="12" s="1"/>
  <c r="J118" i="12"/>
  <c r="Y117" i="12"/>
  <c r="K117" i="12"/>
  <c r="X117" i="12" s="1"/>
  <c r="J117" i="12"/>
  <c r="Y116" i="12"/>
  <c r="K116" i="12"/>
  <c r="W116" i="12" s="1"/>
  <c r="J116" i="12"/>
  <c r="Y115" i="12"/>
  <c r="K115" i="12"/>
  <c r="X115" i="12" s="1"/>
  <c r="J115" i="12"/>
  <c r="Y114" i="12"/>
  <c r="K114" i="12"/>
  <c r="W114" i="12" s="1"/>
  <c r="J114" i="12"/>
  <c r="Y113" i="12"/>
  <c r="K113" i="12"/>
  <c r="X113" i="12" s="1"/>
  <c r="J113" i="12"/>
  <c r="Y112" i="12"/>
  <c r="K112" i="12"/>
  <c r="X112" i="12" s="1"/>
  <c r="J112" i="12"/>
  <c r="Y111" i="12"/>
  <c r="K111" i="12"/>
  <c r="X111" i="12" s="1"/>
  <c r="J111" i="12"/>
  <c r="Y110" i="12"/>
  <c r="K110" i="12"/>
  <c r="X110" i="12" s="1"/>
  <c r="J110" i="12"/>
  <c r="Y109" i="12"/>
  <c r="K109" i="12"/>
  <c r="X109" i="12" s="1"/>
  <c r="J109" i="12"/>
  <c r="Y108" i="12"/>
  <c r="K108" i="12"/>
  <c r="W108" i="12" s="1"/>
  <c r="J108" i="12"/>
  <c r="Y107" i="12"/>
  <c r="K107" i="12"/>
  <c r="X107" i="12" s="1"/>
  <c r="J107" i="12"/>
  <c r="Y106" i="12"/>
  <c r="K106" i="12"/>
  <c r="W106" i="12" s="1"/>
  <c r="J106" i="12"/>
  <c r="Y105" i="12"/>
  <c r="K105" i="12"/>
  <c r="X105" i="12" s="1"/>
  <c r="J105" i="12"/>
  <c r="Y104" i="12"/>
  <c r="K104" i="12"/>
  <c r="X104" i="12" s="1"/>
  <c r="J104" i="12"/>
  <c r="Y103" i="12"/>
  <c r="K103" i="12"/>
  <c r="X103" i="12" s="1"/>
  <c r="J103" i="12"/>
  <c r="Y102" i="12"/>
  <c r="K102" i="12"/>
  <c r="X102" i="12" s="1"/>
  <c r="J102" i="12"/>
  <c r="Y101" i="12"/>
  <c r="K101" i="12"/>
  <c r="X101" i="12" s="1"/>
  <c r="J101" i="12"/>
  <c r="Y100" i="12"/>
  <c r="K100" i="12"/>
  <c r="W100" i="12" s="1"/>
  <c r="J100" i="12"/>
  <c r="Y99" i="12"/>
  <c r="K99" i="12"/>
  <c r="X99" i="12" s="1"/>
  <c r="J99" i="12"/>
  <c r="Y98" i="12"/>
  <c r="K98" i="12"/>
  <c r="W98" i="12" s="1"/>
  <c r="J98" i="12"/>
  <c r="Y97" i="12"/>
  <c r="K97" i="12"/>
  <c r="X97" i="12" s="1"/>
  <c r="J97" i="12"/>
  <c r="Y96" i="12"/>
  <c r="K96" i="12"/>
  <c r="X96" i="12" s="1"/>
  <c r="J96" i="12"/>
  <c r="Y95" i="12"/>
  <c r="J95" i="12"/>
  <c r="Y94" i="12"/>
  <c r="J94" i="12"/>
  <c r="Y93" i="12"/>
  <c r="J93" i="12"/>
  <c r="Y92" i="12"/>
  <c r="J92" i="12"/>
  <c r="Y91" i="12"/>
  <c r="J91" i="12"/>
  <c r="Y90" i="12"/>
  <c r="J90" i="12"/>
  <c r="Y89" i="12"/>
  <c r="J89" i="12"/>
  <c r="Y88" i="12"/>
  <c r="J88" i="12"/>
  <c r="Y87" i="12"/>
  <c r="J87" i="12"/>
  <c r="Y86" i="12"/>
  <c r="J86" i="12"/>
  <c r="Y85" i="12"/>
  <c r="J85" i="12"/>
  <c r="Y84" i="12"/>
  <c r="J84" i="12"/>
  <c r="Y83" i="12"/>
  <c r="J83" i="12"/>
  <c r="Y82" i="12"/>
  <c r="J82" i="12"/>
  <c r="Y81" i="12"/>
  <c r="J81" i="12"/>
  <c r="Y80" i="12"/>
  <c r="J80" i="12"/>
  <c r="Y79" i="12"/>
  <c r="J79" i="12"/>
  <c r="Y78" i="12"/>
  <c r="J78" i="12"/>
  <c r="Y77" i="12"/>
  <c r="J77" i="12"/>
  <c r="Y76" i="12"/>
  <c r="J76" i="12"/>
  <c r="Y75" i="12"/>
  <c r="J75" i="12"/>
  <c r="Y74" i="12"/>
  <c r="J74" i="12"/>
  <c r="Y73" i="12"/>
  <c r="J73" i="12"/>
  <c r="Y72" i="12"/>
  <c r="J72" i="12"/>
  <c r="K72" i="12"/>
  <c r="Y71" i="12"/>
  <c r="J71" i="12"/>
  <c r="Y70" i="12"/>
  <c r="J70" i="12"/>
  <c r="Y69" i="12"/>
  <c r="J69" i="12"/>
  <c r="Y68" i="12"/>
  <c r="J68" i="12"/>
  <c r="Y67" i="12"/>
  <c r="J67" i="12"/>
  <c r="Y66" i="12"/>
  <c r="J66" i="12"/>
  <c r="Y65" i="12"/>
  <c r="J65" i="12"/>
  <c r="Y64" i="12"/>
  <c r="J64" i="12"/>
  <c r="Y63" i="12"/>
  <c r="J63" i="12"/>
  <c r="Y62" i="12"/>
  <c r="J62" i="12"/>
  <c r="Y61" i="12"/>
  <c r="J61" i="12"/>
  <c r="Y60" i="12"/>
  <c r="J60" i="12"/>
  <c r="Y59" i="12"/>
  <c r="J59" i="12"/>
  <c r="Y58" i="12"/>
  <c r="J58" i="12"/>
  <c r="Y57" i="12"/>
  <c r="J57" i="12"/>
  <c r="Y56" i="12"/>
  <c r="J56" i="12"/>
  <c r="Y55" i="12"/>
  <c r="J55" i="12"/>
  <c r="Y54" i="12"/>
  <c r="J54" i="12"/>
  <c r="Y53" i="12"/>
  <c r="J53" i="12"/>
  <c r="Y52" i="12"/>
  <c r="J52" i="12"/>
  <c r="Y51" i="12"/>
  <c r="J51" i="12"/>
  <c r="Y50" i="12"/>
  <c r="J50" i="12"/>
  <c r="Y49" i="12"/>
  <c r="J49" i="12"/>
  <c r="Y48" i="12"/>
  <c r="J48" i="12"/>
  <c r="Y47" i="12"/>
  <c r="J47" i="12"/>
  <c r="Y46" i="12"/>
  <c r="J46" i="12"/>
  <c r="Y45" i="12"/>
  <c r="J45" i="12"/>
  <c r="Y44" i="12"/>
  <c r="J44" i="12"/>
  <c r="Y43" i="12"/>
  <c r="J43" i="12"/>
  <c r="Y42" i="12"/>
  <c r="J42" i="12"/>
  <c r="Y41" i="12"/>
  <c r="J41" i="12"/>
  <c r="Y40" i="12"/>
  <c r="J40" i="12"/>
  <c r="Y39" i="12"/>
  <c r="J39" i="12"/>
  <c r="Y38" i="12"/>
  <c r="J38" i="12"/>
  <c r="Y37" i="12"/>
  <c r="J37" i="12"/>
  <c r="Y36" i="12"/>
  <c r="J36" i="12"/>
  <c r="Y35" i="12"/>
  <c r="J35" i="12"/>
  <c r="Y34" i="12"/>
  <c r="J34" i="12"/>
  <c r="Y33" i="12"/>
  <c r="J33" i="12"/>
  <c r="Y32" i="12"/>
  <c r="J32" i="12"/>
  <c r="Y31" i="12"/>
  <c r="J31" i="12"/>
  <c r="Y30" i="12"/>
  <c r="J30" i="12"/>
  <c r="Y29" i="12"/>
  <c r="J29" i="12"/>
  <c r="Y28" i="12"/>
  <c r="J28" i="12"/>
  <c r="Y27" i="12"/>
  <c r="J27" i="12"/>
  <c r="Y26" i="12"/>
  <c r="J26" i="12"/>
  <c r="Y25" i="12"/>
  <c r="J25" i="12"/>
  <c r="Y24" i="12"/>
  <c r="J24" i="12"/>
  <c r="Y23" i="12"/>
  <c r="J23" i="12"/>
  <c r="Y22" i="12"/>
  <c r="J22" i="12"/>
  <c r="Y21" i="12"/>
  <c r="J21" i="12"/>
  <c r="Y20" i="12"/>
  <c r="J20" i="12"/>
  <c r="Y19" i="12"/>
  <c r="J19" i="12"/>
  <c r="Y18" i="12"/>
  <c r="J18" i="12"/>
  <c r="Y17" i="12"/>
  <c r="J17" i="12"/>
  <c r="K17" i="12"/>
  <c r="Y16" i="12"/>
  <c r="J16" i="12"/>
  <c r="Y15" i="12"/>
  <c r="J15" i="12"/>
  <c r="Y14" i="12"/>
  <c r="K14" i="12"/>
  <c r="W14" i="12" s="1"/>
  <c r="J14" i="12"/>
  <c r="Y13" i="12"/>
  <c r="J13" i="12"/>
  <c r="Y12" i="12"/>
  <c r="J12" i="12"/>
  <c r="Y11" i="12"/>
  <c r="O11" i="12"/>
  <c r="J11" i="12"/>
  <c r="K11" i="12"/>
  <c r="Y10" i="12"/>
  <c r="J10" i="12"/>
  <c r="K10" i="12"/>
  <c r="Y9" i="12"/>
  <c r="J9" i="12"/>
  <c r="Y8" i="12"/>
  <c r="J8" i="12"/>
  <c r="Y7" i="12"/>
  <c r="J7" i="12"/>
  <c r="B7" i="12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Y6" i="12"/>
  <c r="J6" i="12"/>
  <c r="I6" i="12"/>
  <c r="I60" i="11"/>
  <c r="H60" i="11"/>
  <c r="I102" i="10"/>
  <c r="I95" i="10"/>
  <c r="H65" i="11"/>
  <c r="I65" i="11"/>
  <c r="H66" i="11"/>
  <c r="I66" i="11"/>
  <c r="H67" i="11"/>
  <c r="I67" i="11"/>
  <c r="H68" i="11"/>
  <c r="I68" i="11"/>
  <c r="H69" i="11"/>
  <c r="I69" i="11"/>
  <c r="H70" i="11"/>
  <c r="I70" i="11"/>
  <c r="H71" i="11"/>
  <c r="I71" i="11"/>
  <c r="H72" i="11"/>
  <c r="I72" i="11"/>
  <c r="H73" i="11"/>
  <c r="I73" i="11"/>
  <c r="H74" i="11"/>
  <c r="I74" i="11"/>
  <c r="I64" i="11"/>
  <c r="H64" i="11"/>
  <c r="H62" i="11"/>
  <c r="I62" i="11"/>
  <c r="I61" i="11"/>
  <c r="H61" i="11"/>
  <c r="H55" i="11"/>
  <c r="I55" i="11"/>
  <c r="H56" i="11"/>
  <c r="I56" i="11"/>
  <c r="H57" i="11"/>
  <c r="I57" i="11"/>
  <c r="H58" i="11"/>
  <c r="I58" i="11"/>
  <c r="H59" i="11"/>
  <c r="I59" i="11"/>
  <c r="I54" i="11"/>
  <c r="H54" i="11"/>
  <c r="I50" i="11"/>
  <c r="H28" i="11"/>
  <c r="H44" i="11"/>
  <c r="H50" i="11"/>
  <c r="J50" i="11"/>
  <c r="J51" i="11"/>
  <c r="J52" i="11"/>
  <c r="J53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I42" i="11"/>
  <c r="I43" i="11"/>
  <c r="H47" i="11"/>
  <c r="I47" i="11"/>
  <c r="H48" i="11"/>
  <c r="I48" i="11"/>
  <c r="H49" i="11"/>
  <c r="I49" i="11"/>
  <c r="H43" i="11"/>
  <c r="H42" i="11"/>
  <c r="H26" i="11"/>
  <c r="H102" i="10"/>
  <c r="H75" i="10"/>
  <c r="H71" i="10"/>
  <c r="H60" i="10"/>
  <c r="H29" i="10"/>
  <c r="H106" i="9"/>
  <c r="H103" i="9"/>
  <c r="H102" i="9"/>
  <c r="H101" i="9"/>
  <c r="H97" i="9"/>
  <c r="H96" i="9"/>
  <c r="H95" i="9"/>
  <c r="H94" i="9"/>
  <c r="I46" i="11"/>
  <c r="H46" i="11"/>
  <c r="H39" i="11"/>
  <c r="I39" i="11"/>
  <c r="H40" i="11"/>
  <c r="I40" i="11"/>
  <c r="H41" i="11"/>
  <c r="I41" i="11"/>
  <c r="I38" i="11"/>
  <c r="H38" i="11"/>
  <c r="H35" i="11"/>
  <c r="I35" i="11"/>
  <c r="H36" i="11"/>
  <c r="I36" i="11"/>
  <c r="I34" i="11"/>
  <c r="H34" i="11"/>
  <c r="H32" i="11"/>
  <c r="I32" i="11"/>
  <c r="I31" i="11"/>
  <c r="H31" i="11"/>
  <c r="I29" i="11"/>
  <c r="H29" i="11"/>
  <c r="I27" i="11"/>
  <c r="H27" i="11"/>
  <c r="I25" i="11"/>
  <c r="H25" i="11"/>
  <c r="I24" i="11"/>
  <c r="H24" i="11"/>
  <c r="I23" i="11"/>
  <c r="H23" i="11"/>
  <c r="H16" i="11"/>
  <c r="I16" i="11"/>
  <c r="H17" i="11"/>
  <c r="I17" i="11"/>
  <c r="H18" i="11"/>
  <c r="I18" i="11"/>
  <c r="H19" i="11"/>
  <c r="I19" i="11"/>
  <c r="H20" i="11"/>
  <c r="I20" i="11"/>
  <c r="H21" i="11"/>
  <c r="I21" i="11"/>
  <c r="I15" i="11"/>
  <c r="H15" i="11"/>
  <c r="H11" i="11"/>
  <c r="I11" i="11"/>
  <c r="H12" i="11"/>
  <c r="I12" i="11"/>
  <c r="H13" i="11"/>
  <c r="I13" i="11"/>
  <c r="I10" i="11"/>
  <c r="H10" i="11"/>
  <c r="H95" i="10"/>
  <c r="K7" i="12" l="1"/>
  <c r="K15" i="12"/>
  <c r="K16" i="12"/>
  <c r="K24" i="12"/>
  <c r="W24" i="12" s="1"/>
  <c r="K22" i="12"/>
  <c r="W22" i="12" s="1"/>
  <c r="K20" i="12"/>
  <c r="M9" i="13"/>
  <c r="M7" i="13"/>
  <c r="M13" i="13"/>
  <c r="M20" i="13"/>
  <c r="Z20" i="13" s="1"/>
  <c r="M22" i="13"/>
  <c r="M25" i="13"/>
  <c r="K50" i="12"/>
  <c r="K30" i="12"/>
  <c r="W30" i="12" s="1"/>
  <c r="Z57" i="14"/>
  <c r="Y42" i="14"/>
  <c r="Z14" i="14"/>
  <c r="K47" i="12"/>
  <c r="X47" i="12" s="1"/>
  <c r="M8" i="13"/>
  <c r="M11" i="13"/>
  <c r="Y11" i="13" s="1"/>
  <c r="M15" i="13"/>
  <c r="Y15" i="13" s="1"/>
  <c r="M18" i="13"/>
  <c r="Z18" i="13" s="1"/>
  <c r="M19" i="13"/>
  <c r="K36" i="11"/>
  <c r="K56" i="11"/>
  <c r="K69" i="11"/>
  <c r="K32" i="12"/>
  <c r="W32" i="12" s="1"/>
  <c r="K41" i="12"/>
  <c r="W41" i="12" s="1"/>
  <c r="K39" i="12"/>
  <c r="W39" i="12" s="1"/>
  <c r="K33" i="12"/>
  <c r="W33" i="12" s="1"/>
  <c r="K49" i="12"/>
  <c r="W49" i="12" s="1"/>
  <c r="K38" i="12"/>
  <c r="W38" i="12" s="1"/>
  <c r="K52" i="12"/>
  <c r="W52" i="12" s="1"/>
  <c r="K63" i="12"/>
  <c r="W63" i="12" s="1"/>
  <c r="K52" i="11"/>
  <c r="K63" i="11"/>
  <c r="K95" i="12"/>
  <c r="X95" i="12" s="1"/>
  <c r="K62" i="11"/>
  <c r="K9" i="12"/>
  <c r="K12" i="12"/>
  <c r="X12" i="12" s="1"/>
  <c r="K13" i="12"/>
  <c r="X13" i="12" s="1"/>
  <c r="K18" i="12"/>
  <c r="X18" i="12" s="1"/>
  <c r="K23" i="12"/>
  <c r="W23" i="12" s="1"/>
  <c r="K21" i="12"/>
  <c r="X21" i="12" s="1"/>
  <c r="K55" i="12"/>
  <c r="X55" i="12" s="1"/>
  <c r="K61" i="12"/>
  <c r="X61" i="12" s="1"/>
  <c r="K71" i="12"/>
  <c r="X71" i="12" s="1"/>
  <c r="K88" i="12"/>
  <c r="X88" i="12" s="1"/>
  <c r="K23" i="11"/>
  <c r="K25" i="11"/>
  <c r="K46" i="11"/>
  <c r="K42" i="11"/>
  <c r="K43" i="11"/>
  <c r="K35" i="12"/>
  <c r="W35" i="12" s="1"/>
  <c r="K76" i="12"/>
  <c r="W76" i="12" s="1"/>
  <c r="K19" i="11"/>
  <c r="K42" i="12"/>
  <c r="W42" i="12" s="1"/>
  <c r="K15" i="11"/>
  <c r="K18" i="11"/>
  <c r="K16" i="11"/>
  <c r="K24" i="11"/>
  <c r="K27" i="11"/>
  <c r="K41" i="11"/>
  <c r="K49" i="11"/>
  <c r="K47" i="11"/>
  <c r="K40" i="11"/>
  <c r="K44" i="11"/>
  <c r="K48" i="12"/>
  <c r="X48" i="12" s="1"/>
  <c r="K37" i="11"/>
  <c r="K28" i="11"/>
  <c r="K40" i="12"/>
  <c r="W40" i="12" s="1"/>
  <c r="K36" i="12"/>
  <c r="X36" i="12" s="1"/>
  <c r="K34" i="12"/>
  <c r="W34" i="12" s="1"/>
  <c r="K44" i="12"/>
  <c r="X44" i="12" s="1"/>
  <c r="Y10" i="13"/>
  <c r="K10" i="11"/>
  <c r="K12" i="11"/>
  <c r="K59" i="11"/>
  <c r="K57" i="11"/>
  <c r="K55" i="11"/>
  <c r="K74" i="11"/>
  <c r="K72" i="11"/>
  <c r="K70" i="11"/>
  <c r="K68" i="11"/>
  <c r="K66" i="11"/>
  <c r="K19" i="12"/>
  <c r="X19" i="12" s="1"/>
  <c r="K64" i="11"/>
  <c r="K26" i="12"/>
  <c r="W26" i="12" s="1"/>
  <c r="K21" i="11"/>
  <c r="K48" i="11"/>
  <c r="K11" i="11"/>
  <c r="M14" i="13"/>
  <c r="Y14" i="13" s="1"/>
  <c r="Z17" i="14"/>
  <c r="Y41" i="14"/>
  <c r="K13" i="11"/>
  <c r="K58" i="11"/>
  <c r="K73" i="11"/>
  <c r="K71" i="11"/>
  <c r="K67" i="11"/>
  <c r="K65" i="11"/>
  <c r="K6" i="12"/>
  <c r="X6" i="12" s="1"/>
  <c r="K17" i="11"/>
  <c r="K29" i="11"/>
  <c r="K32" i="11"/>
  <c r="K38" i="11"/>
  <c r="W187" i="12"/>
  <c r="W188" i="12"/>
  <c r="K8" i="12"/>
  <c r="W8" i="12" s="1"/>
  <c r="K25" i="12"/>
  <c r="W25" i="12" s="1"/>
  <c r="K29" i="12"/>
  <c r="X29" i="12" s="1"/>
  <c r="K70" i="12"/>
  <c r="W70" i="12" s="1"/>
  <c r="K20" i="11"/>
  <c r="K31" i="11"/>
  <c r="K34" i="11"/>
  <c r="K35" i="11"/>
  <c r="K39" i="11"/>
  <c r="K54" i="11"/>
  <c r="K61" i="11"/>
  <c r="X45" i="12"/>
  <c r="X100" i="12"/>
  <c r="W101" i="12"/>
  <c r="W102" i="12"/>
  <c r="X108" i="12"/>
  <c r="W109" i="12"/>
  <c r="W110" i="12"/>
  <c r="X116" i="12"/>
  <c r="W117" i="12"/>
  <c r="W118" i="12"/>
  <c r="X124" i="12"/>
  <c r="W125" i="12"/>
  <c r="W126" i="12"/>
  <c r="X132" i="12"/>
  <c r="W133" i="12"/>
  <c r="W134" i="12"/>
  <c r="X140" i="12"/>
  <c r="W141" i="12"/>
  <c r="W142" i="12"/>
  <c r="X148" i="12"/>
  <c r="W149" i="12"/>
  <c r="W150" i="12"/>
  <c r="X156" i="12"/>
  <c r="W157" i="12"/>
  <c r="W158" i="12"/>
  <c r="X164" i="12"/>
  <c r="W165" i="12"/>
  <c r="W166" i="12"/>
  <c r="X172" i="12"/>
  <c r="W173" i="12"/>
  <c r="W174" i="12"/>
  <c r="X180" i="12"/>
  <c r="W181" i="12"/>
  <c r="X182" i="12"/>
  <c r="W183" i="12"/>
  <c r="W184" i="12"/>
  <c r="K62" i="12"/>
  <c r="X62" i="12" s="1"/>
  <c r="K57" i="12"/>
  <c r="W57" i="12" s="1"/>
  <c r="K68" i="12"/>
  <c r="W68" i="12" s="1"/>
  <c r="K67" i="12"/>
  <c r="W67" i="12" s="1"/>
  <c r="K79" i="12"/>
  <c r="X79" i="12" s="1"/>
  <c r="Z20" i="14"/>
  <c r="Z58" i="14"/>
  <c r="Z22" i="14"/>
  <c r="Z49" i="14"/>
  <c r="Z39" i="14"/>
  <c r="Y26" i="14"/>
  <c r="Z32" i="14"/>
  <c r="Y31" i="14"/>
  <c r="Y29" i="14"/>
  <c r="M192" i="14"/>
  <c r="Z6" i="14"/>
  <c r="Y6" i="14"/>
  <c r="Z191" i="13"/>
  <c r="Z111" i="13"/>
  <c r="Z175" i="13"/>
  <c r="Z151" i="13"/>
  <c r="Z185" i="13"/>
  <c r="Z143" i="13"/>
  <c r="Z119" i="13"/>
  <c r="Z183" i="13"/>
  <c r="Z81" i="13"/>
  <c r="Y81" i="13"/>
  <c r="Z11" i="13"/>
  <c r="Z103" i="13"/>
  <c r="Z135" i="13"/>
  <c r="Z167" i="13"/>
  <c r="Z187" i="13"/>
  <c r="Z127" i="13"/>
  <c r="Z159" i="13"/>
  <c r="Y17" i="13"/>
  <c r="Z99" i="13"/>
  <c r="Z107" i="13"/>
  <c r="Z115" i="13"/>
  <c r="Z123" i="13"/>
  <c r="Z131" i="13"/>
  <c r="Z139" i="13"/>
  <c r="Z147" i="13"/>
  <c r="Z155" i="13"/>
  <c r="Z163" i="13"/>
  <c r="Z171" i="13"/>
  <c r="Z179" i="13"/>
  <c r="Z101" i="13"/>
  <c r="Z109" i="13"/>
  <c r="Z117" i="13"/>
  <c r="Z125" i="13"/>
  <c r="Z133" i="13"/>
  <c r="Z141" i="13"/>
  <c r="Z149" i="13"/>
  <c r="Z157" i="13"/>
  <c r="Z165" i="13"/>
  <c r="Z173" i="13"/>
  <c r="Z181" i="13"/>
  <c r="Z189" i="13"/>
  <c r="Z97" i="13"/>
  <c r="Z105" i="13"/>
  <c r="Z113" i="13"/>
  <c r="Z121" i="13"/>
  <c r="Z129" i="13"/>
  <c r="Z137" i="13"/>
  <c r="Z145" i="13"/>
  <c r="Z153" i="13"/>
  <c r="Z161" i="13"/>
  <c r="Z169" i="13"/>
  <c r="Z177" i="13"/>
  <c r="AA193" i="13"/>
  <c r="T11" i="13" s="1"/>
  <c r="M6" i="13"/>
  <c r="Z6" i="13" s="1"/>
  <c r="Y7" i="13"/>
  <c r="Z7" i="13"/>
  <c r="Y8" i="13"/>
  <c r="Z8" i="13"/>
  <c r="Y9" i="13"/>
  <c r="Z9" i="13"/>
  <c r="Y73" i="13"/>
  <c r="Z73" i="13"/>
  <c r="Y16" i="13"/>
  <c r="Z16" i="13"/>
  <c r="Z82" i="13"/>
  <c r="Y82" i="13"/>
  <c r="Z83" i="13"/>
  <c r="Y83" i="13"/>
  <c r="Z84" i="13"/>
  <c r="Y84" i="13"/>
  <c r="Z85" i="13"/>
  <c r="Y85" i="13"/>
  <c r="Y12" i="13"/>
  <c r="Z12" i="13"/>
  <c r="Z13" i="13"/>
  <c r="Y13" i="13"/>
  <c r="Z19" i="13"/>
  <c r="Y19" i="13"/>
  <c r="Z21" i="13"/>
  <c r="Y21" i="13"/>
  <c r="Z22" i="13"/>
  <c r="Y22" i="13"/>
  <c r="Z23" i="13"/>
  <c r="Y23" i="13"/>
  <c r="Z24" i="13"/>
  <c r="Y24" i="13"/>
  <c r="Z25" i="13"/>
  <c r="Y25" i="13"/>
  <c r="Z26" i="13"/>
  <c r="Y26" i="13"/>
  <c r="Z27" i="13"/>
  <c r="Y27" i="13"/>
  <c r="Z28" i="13"/>
  <c r="Y28" i="13"/>
  <c r="Z29" i="13"/>
  <c r="Y29" i="13"/>
  <c r="Z30" i="13"/>
  <c r="Y30" i="13"/>
  <c r="Z31" i="13"/>
  <c r="Y31" i="13"/>
  <c r="Z32" i="13"/>
  <c r="Y32" i="13"/>
  <c r="Z33" i="13"/>
  <c r="Y33" i="13"/>
  <c r="Z34" i="13"/>
  <c r="Y34" i="13"/>
  <c r="Z35" i="13"/>
  <c r="Y35" i="13"/>
  <c r="Z36" i="13"/>
  <c r="Y36" i="13"/>
  <c r="Z37" i="13"/>
  <c r="Y37" i="13"/>
  <c r="Z38" i="13"/>
  <c r="Y38" i="13"/>
  <c r="Z39" i="13"/>
  <c r="Y39" i="13"/>
  <c r="Z40" i="13"/>
  <c r="Y40" i="13"/>
  <c r="Z41" i="13"/>
  <c r="Y41" i="13"/>
  <c r="Z42" i="13"/>
  <c r="Y42" i="13"/>
  <c r="Z43" i="13"/>
  <c r="Y43" i="13"/>
  <c r="Z44" i="13"/>
  <c r="Y44" i="13"/>
  <c r="Z45" i="13"/>
  <c r="Y45" i="13"/>
  <c r="Z46" i="13"/>
  <c r="Y46" i="13"/>
  <c r="Z47" i="13"/>
  <c r="Y47" i="13"/>
  <c r="Z48" i="13"/>
  <c r="Y48" i="13"/>
  <c r="Z49" i="13"/>
  <c r="Y49" i="13"/>
  <c r="Z50" i="13"/>
  <c r="Y50" i="13"/>
  <c r="Z51" i="13"/>
  <c r="Y51" i="13"/>
  <c r="Z52" i="13"/>
  <c r="Y52" i="13"/>
  <c r="Z53" i="13"/>
  <c r="Y53" i="13"/>
  <c r="Z54" i="13"/>
  <c r="Y54" i="13"/>
  <c r="Z55" i="13"/>
  <c r="Y55" i="13"/>
  <c r="Z56" i="13"/>
  <c r="Y56" i="13"/>
  <c r="Z57" i="13"/>
  <c r="Y57" i="13"/>
  <c r="Z58" i="13"/>
  <c r="Y58" i="13"/>
  <c r="Z59" i="13"/>
  <c r="Y59" i="13"/>
  <c r="Z60" i="13"/>
  <c r="Y60" i="13"/>
  <c r="Z61" i="13"/>
  <c r="Y61" i="13"/>
  <c r="Z62" i="13"/>
  <c r="Y62" i="13"/>
  <c r="Z63" i="13"/>
  <c r="Y63" i="13"/>
  <c r="Z64" i="13"/>
  <c r="Y64" i="13"/>
  <c r="Z65" i="13"/>
  <c r="Y65" i="13"/>
  <c r="Z66" i="13"/>
  <c r="Y66" i="13"/>
  <c r="Z67" i="13"/>
  <c r="Y67" i="13"/>
  <c r="Z68" i="13"/>
  <c r="Y68" i="13"/>
  <c r="Z69" i="13"/>
  <c r="Y69" i="13"/>
  <c r="Z70" i="13"/>
  <c r="Y70" i="13"/>
  <c r="Z71" i="13"/>
  <c r="Y71" i="13"/>
  <c r="Z72" i="13"/>
  <c r="Y72" i="13"/>
  <c r="Z86" i="13"/>
  <c r="Y86" i="13"/>
  <c r="Y87" i="13"/>
  <c r="Z87" i="13"/>
  <c r="Z88" i="13"/>
  <c r="Y88" i="13"/>
  <c r="Y89" i="13"/>
  <c r="Z89" i="13"/>
  <c r="Z90" i="13"/>
  <c r="Y90" i="13"/>
  <c r="Y91" i="13"/>
  <c r="Z91" i="13"/>
  <c r="Z92" i="13"/>
  <c r="Y92" i="13"/>
  <c r="Z93" i="13"/>
  <c r="Y93" i="13"/>
  <c r="Z94" i="13"/>
  <c r="Y94" i="13"/>
  <c r="Z95" i="13"/>
  <c r="Y95" i="13"/>
  <c r="Z74" i="13"/>
  <c r="Z75" i="13"/>
  <c r="Z76" i="13"/>
  <c r="Z77" i="13"/>
  <c r="Z78" i="13"/>
  <c r="Z79" i="13"/>
  <c r="Z80" i="13"/>
  <c r="Z96" i="13"/>
  <c r="Z98" i="13"/>
  <c r="Z100" i="13"/>
  <c r="Z102" i="13"/>
  <c r="Z104" i="13"/>
  <c r="Z106" i="13"/>
  <c r="Z108" i="13"/>
  <c r="Z110" i="13"/>
  <c r="Z112" i="13"/>
  <c r="Z114" i="13"/>
  <c r="Z116" i="13"/>
  <c r="Z118" i="13"/>
  <c r="Z120" i="13"/>
  <c r="Z122" i="13"/>
  <c r="Z124" i="13"/>
  <c r="Z126" i="13"/>
  <c r="Z128" i="13"/>
  <c r="Z130" i="13"/>
  <c r="Z132" i="13"/>
  <c r="Z134" i="13"/>
  <c r="Z136" i="13"/>
  <c r="Z138" i="13"/>
  <c r="Z140" i="13"/>
  <c r="Z142" i="13"/>
  <c r="Z144" i="13"/>
  <c r="Z146" i="13"/>
  <c r="Z148" i="13"/>
  <c r="Z150" i="13"/>
  <c r="Z152" i="13"/>
  <c r="Z154" i="13"/>
  <c r="Z156" i="13"/>
  <c r="Z158" i="13"/>
  <c r="Z160" i="13"/>
  <c r="Z162" i="13"/>
  <c r="Z164" i="13"/>
  <c r="Z166" i="13"/>
  <c r="Z168" i="13"/>
  <c r="Z170" i="13"/>
  <c r="Z172" i="13"/>
  <c r="Z174" i="13"/>
  <c r="Z176" i="13"/>
  <c r="Z178" i="13"/>
  <c r="Z180" i="13"/>
  <c r="Z182" i="13"/>
  <c r="Z184" i="13"/>
  <c r="Z186" i="13"/>
  <c r="Z188" i="13"/>
  <c r="Z190" i="13"/>
  <c r="Z192" i="13"/>
  <c r="W99" i="12"/>
  <c r="W107" i="12"/>
  <c r="W115" i="12"/>
  <c r="W123" i="12"/>
  <c r="W131" i="12"/>
  <c r="W139" i="12"/>
  <c r="W147" i="12"/>
  <c r="W155" i="12"/>
  <c r="W163" i="12"/>
  <c r="W171" i="12"/>
  <c r="W179" i="12"/>
  <c r="W96" i="12"/>
  <c r="W103" i="12"/>
  <c r="W104" i="12"/>
  <c r="W111" i="12"/>
  <c r="W112" i="12"/>
  <c r="W119" i="12"/>
  <c r="W120" i="12"/>
  <c r="W127" i="12"/>
  <c r="W128" i="12"/>
  <c r="W135" i="12"/>
  <c r="W136" i="12"/>
  <c r="W143" i="12"/>
  <c r="W144" i="12"/>
  <c r="W151" i="12"/>
  <c r="W152" i="12"/>
  <c r="W159" i="12"/>
  <c r="W160" i="12"/>
  <c r="W167" i="12"/>
  <c r="W168" i="12"/>
  <c r="W175" i="12"/>
  <c r="W176" i="12"/>
  <c r="K86" i="12"/>
  <c r="X86" i="12" s="1"/>
  <c r="W95" i="12"/>
  <c r="K93" i="12"/>
  <c r="X93" i="12" s="1"/>
  <c r="W94" i="12"/>
  <c r="X94" i="12"/>
  <c r="K92" i="12"/>
  <c r="W92" i="12" s="1"/>
  <c r="K91" i="12"/>
  <c r="W91" i="12" s="1"/>
  <c r="K89" i="12"/>
  <c r="X89" i="12" s="1"/>
  <c r="K84" i="12"/>
  <c r="W84" i="12" s="1"/>
  <c r="K83" i="12"/>
  <c r="W83" i="12" s="1"/>
  <c r="K82" i="12"/>
  <c r="W82" i="12" s="1"/>
  <c r="X87" i="12"/>
  <c r="W87" i="12"/>
  <c r="X85" i="12"/>
  <c r="W85" i="12"/>
  <c r="K80" i="12"/>
  <c r="W80" i="12" s="1"/>
  <c r="K46" i="12"/>
  <c r="X46" i="12" s="1"/>
  <c r="K75" i="12"/>
  <c r="X75" i="12" s="1"/>
  <c r="X78" i="12"/>
  <c r="W78" i="12"/>
  <c r="W77" i="12"/>
  <c r="K69" i="12"/>
  <c r="X69" i="12" s="1"/>
  <c r="K66" i="12"/>
  <c r="X66" i="12" s="1"/>
  <c r="K53" i="11"/>
  <c r="K51" i="11"/>
  <c r="K45" i="11"/>
  <c r="K30" i="11"/>
  <c r="K26" i="11"/>
  <c r="K22" i="11"/>
  <c r="K14" i="11"/>
  <c r="K43" i="12"/>
  <c r="W43" i="12" s="1"/>
  <c r="K28" i="12"/>
  <c r="X28" i="12" s="1"/>
  <c r="K27" i="12"/>
  <c r="X27" i="12" s="1"/>
  <c r="K64" i="12"/>
  <c r="W64" i="12" s="1"/>
  <c r="K60" i="12"/>
  <c r="X60" i="12" s="1"/>
  <c r="K59" i="12"/>
  <c r="W59" i="12" s="1"/>
  <c r="K56" i="12"/>
  <c r="W56" i="12" s="1"/>
  <c r="K54" i="12"/>
  <c r="X54" i="12" s="1"/>
  <c r="K53" i="12"/>
  <c r="X53" i="12" s="1"/>
  <c r="K51" i="12"/>
  <c r="W44" i="12"/>
  <c r="X190" i="12"/>
  <c r="W191" i="12"/>
  <c r="X192" i="12"/>
  <c r="W189" i="12"/>
  <c r="X90" i="12"/>
  <c r="X98" i="12"/>
  <c r="X106" i="12"/>
  <c r="X114" i="12"/>
  <c r="X122" i="12"/>
  <c r="X130" i="12"/>
  <c r="X138" i="12"/>
  <c r="X146" i="12"/>
  <c r="X154" i="12"/>
  <c r="X162" i="12"/>
  <c r="X170" i="12"/>
  <c r="X178" i="12"/>
  <c r="X186" i="12"/>
  <c r="W81" i="12"/>
  <c r="W97" i="12"/>
  <c r="W105" i="12"/>
  <c r="W113" i="12"/>
  <c r="W121" i="12"/>
  <c r="W129" i="12"/>
  <c r="W137" i="12"/>
  <c r="W145" i="12"/>
  <c r="W153" i="12"/>
  <c r="W161" i="12"/>
  <c r="W169" i="12"/>
  <c r="W177" i="12"/>
  <c r="W185" i="12"/>
  <c r="X26" i="12"/>
  <c r="X14" i="12"/>
  <c r="Y193" i="12"/>
  <c r="R11" i="12" s="1"/>
  <c r="W15" i="12"/>
  <c r="X15" i="12"/>
  <c r="W16" i="12"/>
  <c r="X16" i="12"/>
  <c r="W17" i="12"/>
  <c r="X17" i="12"/>
  <c r="W20" i="12"/>
  <c r="X20" i="12"/>
  <c r="W21" i="12"/>
  <c r="X7" i="12"/>
  <c r="W7" i="12"/>
  <c r="X9" i="12"/>
  <c r="W9" i="12"/>
  <c r="X10" i="12"/>
  <c r="W10" i="12"/>
  <c r="X11" i="12"/>
  <c r="W11" i="12"/>
  <c r="W12" i="12"/>
  <c r="W13" i="12"/>
  <c r="W65" i="12"/>
  <c r="X65" i="12"/>
  <c r="W71" i="12"/>
  <c r="W72" i="12"/>
  <c r="X72" i="12"/>
  <c r="W73" i="12"/>
  <c r="X73" i="12"/>
  <c r="W74" i="12"/>
  <c r="X74" i="12"/>
  <c r="X58" i="12"/>
  <c r="W58" i="12"/>
  <c r="W47" i="12"/>
  <c r="X49" i="12"/>
  <c r="W50" i="12"/>
  <c r="X50" i="12"/>
  <c r="X41" i="12"/>
  <c r="X22" i="12"/>
  <c r="X23" i="12"/>
  <c r="X24" i="12"/>
  <c r="X31" i="12"/>
  <c r="X37" i="12"/>
  <c r="X38" i="12"/>
  <c r="X39" i="12"/>
  <c r="K60" i="11"/>
  <c r="K50" i="11"/>
  <c r="I9" i="11"/>
  <c r="H8" i="11"/>
  <c r="H9" i="11"/>
  <c r="Y20" i="13" l="1"/>
  <c r="Y18" i="13"/>
  <c r="X30" i="12"/>
  <c r="W6" i="12"/>
  <c r="Z15" i="13"/>
  <c r="X52" i="12"/>
  <c r="X32" i="12"/>
  <c r="W61" i="12"/>
  <c r="W29" i="12"/>
  <c r="W19" i="12"/>
  <c r="X63" i="12"/>
  <c r="X35" i="12"/>
  <c r="W18" i="12"/>
  <c r="X67" i="12"/>
  <c r="X33" i="12"/>
  <c r="W88" i="12"/>
  <c r="W55" i="12"/>
  <c r="X34" i="12"/>
  <c r="X68" i="12"/>
  <c r="X25" i="12"/>
  <c r="X42" i="12"/>
  <c r="W48" i="12"/>
  <c r="X57" i="12"/>
  <c r="W36" i="12"/>
  <c r="X76" i="12"/>
  <c r="X8" i="12"/>
  <c r="W86" i="12"/>
  <c r="W54" i="12"/>
  <c r="W60" i="12"/>
  <c r="X91" i="12"/>
  <c r="W79" i="12"/>
  <c r="X64" i="12"/>
  <c r="X40" i="12"/>
  <c r="W62" i="12"/>
  <c r="X70" i="12"/>
  <c r="W66" i="12"/>
  <c r="X84" i="12"/>
  <c r="Z14" i="13"/>
  <c r="Z193" i="13" s="1"/>
  <c r="S11" i="13" s="1"/>
  <c r="X56" i="12"/>
  <c r="K9" i="11"/>
  <c r="W89" i="12"/>
  <c r="W27" i="12"/>
  <c r="W93" i="12"/>
  <c r="Z192" i="14"/>
  <c r="S11" i="14" s="1"/>
  <c r="Y192" i="14"/>
  <c r="R11" i="14" s="1"/>
  <c r="U11" i="14" s="1"/>
  <c r="S13" i="14" s="1"/>
  <c r="M193" i="13"/>
  <c r="Y6" i="13"/>
  <c r="Y193" i="13" s="1"/>
  <c r="R11" i="13" s="1"/>
  <c r="U11" i="13" s="1"/>
  <c r="S13" i="13" s="1"/>
  <c r="X92" i="12"/>
  <c r="X83" i="12"/>
  <c r="X82" i="12"/>
  <c r="X80" i="12"/>
  <c r="W46" i="12"/>
  <c r="W75" i="12"/>
  <c r="W69" i="12"/>
  <c r="X43" i="12"/>
  <c r="W28" i="12"/>
  <c r="X59" i="12"/>
  <c r="W53" i="12"/>
  <c r="K193" i="12"/>
  <c r="W51" i="12"/>
  <c r="X51" i="12"/>
  <c r="I98" i="10"/>
  <c r="I99" i="10"/>
  <c r="H99" i="10"/>
  <c r="H98" i="10"/>
  <c r="H6" i="11"/>
  <c r="H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9" i="11"/>
  <c r="J10" i="11"/>
  <c r="J11" i="11"/>
  <c r="J12" i="11"/>
  <c r="J13" i="11"/>
  <c r="J14" i="11"/>
  <c r="J15" i="11"/>
  <c r="J16" i="11"/>
  <c r="J17" i="11"/>
  <c r="W71" i="11"/>
  <c r="W72" i="11"/>
  <c r="W73" i="11"/>
  <c r="W74" i="11"/>
  <c r="I8" i="11"/>
  <c r="K8" i="11" s="1"/>
  <c r="J8" i="11"/>
  <c r="Y192" i="11"/>
  <c r="K192" i="11"/>
  <c r="W192" i="11" s="1"/>
  <c r="J192" i="11"/>
  <c r="Y191" i="11"/>
  <c r="K191" i="11"/>
  <c r="X191" i="11" s="1"/>
  <c r="J191" i="11"/>
  <c r="Y190" i="11"/>
  <c r="K190" i="11"/>
  <c r="W190" i="11" s="1"/>
  <c r="J190" i="11"/>
  <c r="Y189" i="11"/>
  <c r="K189" i="11"/>
  <c r="X189" i="11" s="1"/>
  <c r="J189" i="11"/>
  <c r="Y188" i="11"/>
  <c r="K188" i="11"/>
  <c r="W188" i="11" s="1"/>
  <c r="J188" i="11"/>
  <c r="Y187" i="11"/>
  <c r="K187" i="11"/>
  <c r="X187" i="11" s="1"/>
  <c r="J187" i="11"/>
  <c r="Y186" i="11"/>
  <c r="K186" i="11"/>
  <c r="X186" i="11" s="1"/>
  <c r="J186" i="11"/>
  <c r="Y185" i="11"/>
  <c r="K185" i="11"/>
  <c r="X185" i="11" s="1"/>
  <c r="J185" i="11"/>
  <c r="Y184" i="11"/>
  <c r="K184" i="11"/>
  <c r="X184" i="11" s="1"/>
  <c r="J184" i="11"/>
  <c r="Y183" i="11"/>
  <c r="K183" i="11"/>
  <c r="X183" i="11" s="1"/>
  <c r="J183" i="11"/>
  <c r="Y182" i="11"/>
  <c r="K182" i="11"/>
  <c r="W182" i="11" s="1"/>
  <c r="J182" i="11"/>
  <c r="Y181" i="11"/>
  <c r="K181" i="11"/>
  <c r="X181" i="11" s="1"/>
  <c r="J181" i="11"/>
  <c r="Y180" i="11"/>
  <c r="K180" i="11"/>
  <c r="W180" i="11" s="1"/>
  <c r="J180" i="11"/>
  <c r="Y179" i="11"/>
  <c r="K179" i="11"/>
  <c r="X179" i="11" s="1"/>
  <c r="J179" i="11"/>
  <c r="Y178" i="11"/>
  <c r="K178" i="11"/>
  <c r="X178" i="11" s="1"/>
  <c r="J178" i="11"/>
  <c r="Y177" i="11"/>
  <c r="K177" i="11"/>
  <c r="X177" i="11" s="1"/>
  <c r="J177" i="11"/>
  <c r="Y176" i="11"/>
  <c r="K176" i="11"/>
  <c r="W176" i="11" s="1"/>
  <c r="J176" i="11"/>
  <c r="Y175" i="11"/>
  <c r="K175" i="11"/>
  <c r="X175" i="11" s="1"/>
  <c r="J175" i="11"/>
  <c r="Y174" i="11"/>
  <c r="K174" i="11"/>
  <c r="W174" i="11" s="1"/>
  <c r="J174" i="11"/>
  <c r="Y173" i="11"/>
  <c r="K173" i="11"/>
  <c r="X173" i="11" s="1"/>
  <c r="J173" i="11"/>
  <c r="Y172" i="11"/>
  <c r="K172" i="11"/>
  <c r="W172" i="11" s="1"/>
  <c r="J172" i="11"/>
  <c r="Y171" i="11"/>
  <c r="K171" i="11"/>
  <c r="X171" i="11" s="1"/>
  <c r="J171" i="11"/>
  <c r="Y170" i="11"/>
  <c r="K170" i="11"/>
  <c r="X170" i="11" s="1"/>
  <c r="J170" i="11"/>
  <c r="Y169" i="11"/>
  <c r="K169" i="11"/>
  <c r="X169" i="11" s="1"/>
  <c r="J169" i="11"/>
  <c r="Y168" i="11"/>
  <c r="K168" i="11"/>
  <c r="X168" i="11" s="1"/>
  <c r="J168" i="11"/>
  <c r="Y167" i="11"/>
  <c r="K167" i="11"/>
  <c r="X167" i="11" s="1"/>
  <c r="J167" i="11"/>
  <c r="Y166" i="11"/>
  <c r="K166" i="11"/>
  <c r="W166" i="11" s="1"/>
  <c r="J166" i="11"/>
  <c r="Y165" i="11"/>
  <c r="K165" i="11"/>
  <c r="X165" i="11" s="1"/>
  <c r="J165" i="11"/>
  <c r="Y164" i="11"/>
  <c r="K164" i="11"/>
  <c r="W164" i="11" s="1"/>
  <c r="J164" i="11"/>
  <c r="Y163" i="11"/>
  <c r="K163" i="11"/>
  <c r="X163" i="11" s="1"/>
  <c r="J163" i="11"/>
  <c r="Y162" i="11"/>
  <c r="K162" i="11"/>
  <c r="X162" i="11" s="1"/>
  <c r="J162" i="11"/>
  <c r="Y161" i="11"/>
  <c r="K161" i="11"/>
  <c r="X161" i="11" s="1"/>
  <c r="J161" i="11"/>
  <c r="Y160" i="11"/>
  <c r="K160" i="11"/>
  <c r="W160" i="11" s="1"/>
  <c r="J160" i="11"/>
  <c r="Y159" i="11"/>
  <c r="K159" i="11"/>
  <c r="X159" i="11" s="1"/>
  <c r="J159" i="11"/>
  <c r="Y158" i="11"/>
  <c r="K158" i="11"/>
  <c r="W158" i="11" s="1"/>
  <c r="J158" i="11"/>
  <c r="Y157" i="11"/>
  <c r="K157" i="11"/>
  <c r="X157" i="11" s="1"/>
  <c r="J157" i="11"/>
  <c r="Y156" i="11"/>
  <c r="K156" i="11"/>
  <c r="W156" i="11" s="1"/>
  <c r="J156" i="11"/>
  <c r="Y155" i="11"/>
  <c r="K155" i="11"/>
  <c r="X155" i="11" s="1"/>
  <c r="J155" i="11"/>
  <c r="Y154" i="11"/>
  <c r="K154" i="11"/>
  <c r="X154" i="11" s="1"/>
  <c r="J154" i="11"/>
  <c r="Y153" i="11"/>
  <c r="K153" i="11"/>
  <c r="X153" i="11" s="1"/>
  <c r="J153" i="11"/>
  <c r="Y152" i="11"/>
  <c r="K152" i="11"/>
  <c r="X152" i="11" s="1"/>
  <c r="J152" i="11"/>
  <c r="Y151" i="11"/>
  <c r="K151" i="11"/>
  <c r="X151" i="11" s="1"/>
  <c r="J151" i="11"/>
  <c r="Y150" i="11"/>
  <c r="K150" i="11"/>
  <c r="W150" i="11" s="1"/>
  <c r="J150" i="11"/>
  <c r="Y149" i="11"/>
  <c r="K149" i="11"/>
  <c r="X149" i="11" s="1"/>
  <c r="J149" i="11"/>
  <c r="Y148" i="11"/>
  <c r="K148" i="11"/>
  <c r="W148" i="11" s="1"/>
  <c r="J148" i="11"/>
  <c r="Y147" i="11"/>
  <c r="K147" i="11"/>
  <c r="X147" i="11" s="1"/>
  <c r="J147" i="11"/>
  <c r="Y146" i="11"/>
  <c r="K146" i="11"/>
  <c r="X146" i="11" s="1"/>
  <c r="J146" i="11"/>
  <c r="Y145" i="11"/>
  <c r="K145" i="11"/>
  <c r="X145" i="11" s="1"/>
  <c r="J145" i="11"/>
  <c r="Y144" i="11"/>
  <c r="K144" i="11"/>
  <c r="W144" i="11" s="1"/>
  <c r="J144" i="11"/>
  <c r="Y143" i="11"/>
  <c r="K143" i="11"/>
  <c r="X143" i="11" s="1"/>
  <c r="J143" i="11"/>
  <c r="Y142" i="11"/>
  <c r="K142" i="11"/>
  <c r="W142" i="11" s="1"/>
  <c r="J142" i="11"/>
  <c r="Y141" i="11"/>
  <c r="K141" i="11"/>
  <c r="X141" i="11" s="1"/>
  <c r="J141" i="11"/>
  <c r="Y140" i="11"/>
  <c r="K140" i="11"/>
  <c r="W140" i="11" s="1"/>
  <c r="J140" i="11"/>
  <c r="Y139" i="11"/>
  <c r="K139" i="11"/>
  <c r="X139" i="11" s="1"/>
  <c r="J139" i="11"/>
  <c r="Y138" i="11"/>
  <c r="K138" i="11"/>
  <c r="X138" i="11" s="1"/>
  <c r="J138" i="11"/>
  <c r="Y137" i="11"/>
  <c r="K137" i="11"/>
  <c r="X137" i="11" s="1"/>
  <c r="J137" i="11"/>
  <c r="Y136" i="11"/>
  <c r="K136" i="11"/>
  <c r="X136" i="11" s="1"/>
  <c r="J136" i="11"/>
  <c r="Y135" i="11"/>
  <c r="K135" i="11"/>
  <c r="X135" i="11" s="1"/>
  <c r="J135" i="11"/>
  <c r="Y134" i="11"/>
  <c r="K134" i="11"/>
  <c r="W134" i="11" s="1"/>
  <c r="J134" i="11"/>
  <c r="Y133" i="11"/>
  <c r="K133" i="11"/>
  <c r="X133" i="11" s="1"/>
  <c r="J133" i="11"/>
  <c r="Y132" i="11"/>
  <c r="K132" i="11"/>
  <c r="W132" i="11" s="1"/>
  <c r="J132" i="11"/>
  <c r="Y131" i="11"/>
  <c r="K131" i="11"/>
  <c r="X131" i="11" s="1"/>
  <c r="J131" i="11"/>
  <c r="Y130" i="11"/>
  <c r="K130" i="11"/>
  <c r="X130" i="11" s="1"/>
  <c r="J130" i="11"/>
  <c r="Y129" i="11"/>
  <c r="K129" i="11"/>
  <c r="X129" i="11" s="1"/>
  <c r="J129" i="11"/>
  <c r="Y128" i="11"/>
  <c r="K128" i="11"/>
  <c r="W128" i="11" s="1"/>
  <c r="J128" i="11"/>
  <c r="Y127" i="11"/>
  <c r="K127" i="11"/>
  <c r="X127" i="11" s="1"/>
  <c r="J127" i="11"/>
  <c r="Y126" i="11"/>
  <c r="K126" i="11"/>
  <c r="W126" i="11" s="1"/>
  <c r="J126" i="11"/>
  <c r="Y125" i="11"/>
  <c r="K125" i="11"/>
  <c r="X125" i="11" s="1"/>
  <c r="J125" i="11"/>
  <c r="Y124" i="11"/>
  <c r="K124" i="11"/>
  <c r="W124" i="11" s="1"/>
  <c r="J124" i="11"/>
  <c r="Y123" i="11"/>
  <c r="K123" i="11"/>
  <c r="X123" i="11" s="1"/>
  <c r="J123" i="11"/>
  <c r="Y122" i="11"/>
  <c r="K122" i="11"/>
  <c r="X122" i="11" s="1"/>
  <c r="J122" i="11"/>
  <c r="Y121" i="11"/>
  <c r="K121" i="11"/>
  <c r="X121" i="11" s="1"/>
  <c r="J121" i="11"/>
  <c r="Y120" i="11"/>
  <c r="K120" i="11"/>
  <c r="X120" i="11" s="1"/>
  <c r="J120" i="11"/>
  <c r="Y119" i="11"/>
  <c r="K119" i="11"/>
  <c r="X119" i="11" s="1"/>
  <c r="J119" i="11"/>
  <c r="Y118" i="11"/>
  <c r="K118" i="11"/>
  <c r="W118" i="11" s="1"/>
  <c r="J118" i="11"/>
  <c r="Y117" i="11"/>
  <c r="K117" i="11"/>
  <c r="X117" i="11" s="1"/>
  <c r="J117" i="11"/>
  <c r="Y116" i="11"/>
  <c r="K116" i="11"/>
  <c r="W116" i="11" s="1"/>
  <c r="J116" i="11"/>
  <c r="Y115" i="11"/>
  <c r="K115" i="11"/>
  <c r="X115" i="11" s="1"/>
  <c r="J115" i="11"/>
  <c r="Y114" i="11"/>
  <c r="K114" i="11"/>
  <c r="X114" i="11" s="1"/>
  <c r="J114" i="11"/>
  <c r="Y113" i="11"/>
  <c r="K113" i="11"/>
  <c r="X113" i="11" s="1"/>
  <c r="J113" i="11"/>
  <c r="Y112" i="11"/>
  <c r="K112" i="11"/>
  <c r="W112" i="11" s="1"/>
  <c r="J112" i="11"/>
  <c r="Y111" i="11"/>
  <c r="K111" i="11"/>
  <c r="X111" i="11" s="1"/>
  <c r="J111" i="11"/>
  <c r="Y110" i="11"/>
  <c r="K110" i="11"/>
  <c r="W110" i="11" s="1"/>
  <c r="J110" i="11"/>
  <c r="Y109" i="11"/>
  <c r="K109" i="11"/>
  <c r="X109" i="11" s="1"/>
  <c r="J109" i="11"/>
  <c r="Y108" i="11"/>
  <c r="K108" i="11"/>
  <c r="W108" i="11" s="1"/>
  <c r="J108" i="11"/>
  <c r="Y107" i="11"/>
  <c r="K107" i="11"/>
  <c r="X107" i="11" s="1"/>
  <c r="J107" i="11"/>
  <c r="Y106" i="11"/>
  <c r="K106" i="11"/>
  <c r="X106" i="11" s="1"/>
  <c r="J106" i="11"/>
  <c r="Y105" i="11"/>
  <c r="K105" i="11"/>
  <c r="X105" i="11" s="1"/>
  <c r="J105" i="11"/>
  <c r="Y104" i="11"/>
  <c r="Y103" i="11"/>
  <c r="Y102" i="11"/>
  <c r="W102" i="11"/>
  <c r="Y101" i="11"/>
  <c r="Y100" i="11"/>
  <c r="Y99" i="11"/>
  <c r="X99" i="11"/>
  <c r="Y98" i="11"/>
  <c r="W98" i="11"/>
  <c r="Y97" i="11"/>
  <c r="Y96" i="11"/>
  <c r="Y95" i="11"/>
  <c r="X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X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O11" i="11"/>
  <c r="Y10" i="11"/>
  <c r="Y9" i="11"/>
  <c r="Y8" i="11"/>
  <c r="Y7" i="11"/>
  <c r="J7" i="11"/>
  <c r="I7" i="1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Y6" i="11"/>
  <c r="J6" i="11"/>
  <c r="I6" i="11"/>
  <c r="H104" i="10"/>
  <c r="I104" i="10"/>
  <c r="I103" i="10"/>
  <c r="H103" i="10"/>
  <c r="W138" i="11" l="1"/>
  <c r="W153" i="11"/>
  <c r="W154" i="11"/>
  <c r="W119" i="11"/>
  <c r="W120" i="11"/>
  <c r="W146" i="11"/>
  <c r="W161" i="11"/>
  <c r="W162" i="11"/>
  <c r="W177" i="11"/>
  <c r="W178" i="11"/>
  <c r="W169" i="11"/>
  <c r="W170" i="11"/>
  <c r="W185" i="11"/>
  <c r="W186" i="11"/>
  <c r="W191" i="11"/>
  <c r="X192" i="11"/>
  <c r="X112" i="11"/>
  <c r="W113" i="11"/>
  <c r="W114" i="11"/>
  <c r="X128" i="11"/>
  <c r="W129" i="11"/>
  <c r="W130" i="11"/>
  <c r="X144" i="11"/>
  <c r="W145" i="11"/>
  <c r="X160" i="11"/>
  <c r="X176" i="11"/>
  <c r="W135" i="11"/>
  <c r="W136" i="11"/>
  <c r="W151" i="11"/>
  <c r="W152" i="11"/>
  <c r="W167" i="11"/>
  <c r="W168" i="11"/>
  <c r="W183" i="11"/>
  <c r="W184" i="11"/>
  <c r="W106" i="11"/>
  <c r="W121" i="11"/>
  <c r="W122" i="11"/>
  <c r="W137" i="11"/>
  <c r="W111" i="11"/>
  <c r="W127" i="11"/>
  <c r="W143" i="11"/>
  <c r="W159" i="11"/>
  <c r="W175" i="11"/>
  <c r="X193" i="12"/>
  <c r="Q11" i="12" s="1"/>
  <c r="W193" i="12"/>
  <c r="P11" i="12" s="1"/>
  <c r="S11" i="12" s="1"/>
  <c r="Q13" i="12" s="1"/>
  <c r="X118" i="11"/>
  <c r="X142" i="11"/>
  <c r="X158" i="11"/>
  <c r="X174" i="11"/>
  <c r="X182" i="11"/>
  <c r="X190" i="11"/>
  <c r="X110" i="11"/>
  <c r="X126" i="11"/>
  <c r="X134" i="11"/>
  <c r="X150" i="11"/>
  <c r="X166" i="11"/>
  <c r="X108" i="11"/>
  <c r="W109" i="11"/>
  <c r="X116" i="11"/>
  <c r="W117" i="11"/>
  <c r="X124" i="11"/>
  <c r="W125" i="11"/>
  <c r="X132" i="11"/>
  <c r="W133" i="11"/>
  <c r="X140" i="11"/>
  <c r="W141" i="11"/>
  <c r="X148" i="11"/>
  <c r="W149" i="11"/>
  <c r="X156" i="11"/>
  <c r="W157" i="11"/>
  <c r="X164" i="11"/>
  <c r="W165" i="11"/>
  <c r="X172" i="11"/>
  <c r="W173" i="11"/>
  <c r="X180" i="11"/>
  <c r="W181" i="11"/>
  <c r="X188" i="11"/>
  <c r="W189" i="11"/>
  <c r="W107" i="11"/>
  <c r="W115" i="11"/>
  <c r="W123" i="11"/>
  <c r="W131" i="11"/>
  <c r="W139" i="11"/>
  <c r="W147" i="11"/>
  <c r="W155" i="11"/>
  <c r="W163" i="11"/>
  <c r="W171" i="11"/>
  <c r="W179" i="11"/>
  <c r="W187" i="11"/>
  <c r="K6" i="11"/>
  <c r="W6" i="11" s="1"/>
  <c r="K7" i="11"/>
  <c r="X7" i="11" s="1"/>
  <c r="W105" i="11"/>
  <c r="W99" i="11"/>
  <c r="W95" i="11"/>
  <c r="X98" i="11"/>
  <c r="W60" i="11"/>
  <c r="X102" i="11"/>
  <c r="Y193" i="11"/>
  <c r="R11" i="11" s="1"/>
  <c r="W76" i="11"/>
  <c r="X76" i="11"/>
  <c r="W77" i="11"/>
  <c r="X77" i="11"/>
  <c r="W78" i="11"/>
  <c r="X78" i="11"/>
  <c r="W79" i="11"/>
  <c r="X79" i="11"/>
  <c r="W80" i="11"/>
  <c r="X80" i="11"/>
  <c r="W81" i="11"/>
  <c r="X81" i="11"/>
  <c r="W82" i="11"/>
  <c r="X82" i="11"/>
  <c r="W83" i="11"/>
  <c r="X83" i="11"/>
  <c r="W84" i="11"/>
  <c r="X84" i="11"/>
  <c r="W85" i="11"/>
  <c r="X85" i="11"/>
  <c r="W86" i="11"/>
  <c r="X86" i="11"/>
  <c r="W87" i="11"/>
  <c r="X87" i="11"/>
  <c r="W88" i="11"/>
  <c r="X88" i="11"/>
  <c r="W89" i="11"/>
  <c r="X89" i="11"/>
  <c r="W90" i="11"/>
  <c r="X90" i="11"/>
  <c r="W91" i="11"/>
  <c r="X91" i="11"/>
  <c r="W92" i="11"/>
  <c r="X92" i="11"/>
  <c r="W93" i="11"/>
  <c r="X93" i="11"/>
  <c r="W94" i="11"/>
  <c r="X94" i="11"/>
  <c r="X96" i="11"/>
  <c r="W96" i="11"/>
  <c r="X97" i="11"/>
  <c r="W97" i="11"/>
  <c r="W12" i="11"/>
  <c r="X12" i="11"/>
  <c r="X13" i="11"/>
  <c r="W13" i="11"/>
  <c r="X15" i="11"/>
  <c r="W15" i="11"/>
  <c r="X16" i="11"/>
  <c r="W16" i="11"/>
  <c r="X17" i="11"/>
  <c r="W17" i="11"/>
  <c r="W18" i="11"/>
  <c r="X18" i="11"/>
  <c r="W19" i="11"/>
  <c r="X19" i="11"/>
  <c r="W20" i="11"/>
  <c r="X20" i="11"/>
  <c r="X21" i="11"/>
  <c r="W21" i="11"/>
  <c r="W22" i="11"/>
  <c r="X22" i="11"/>
  <c r="X23" i="11"/>
  <c r="W23" i="11"/>
  <c r="X24" i="11"/>
  <c r="W24" i="11"/>
  <c r="W25" i="11"/>
  <c r="X25" i="11"/>
  <c r="X26" i="11"/>
  <c r="W26" i="11"/>
  <c r="W27" i="11"/>
  <c r="X27" i="11"/>
  <c r="X28" i="11"/>
  <c r="W28" i="11"/>
  <c r="W29" i="11"/>
  <c r="X29" i="11"/>
  <c r="W30" i="11"/>
  <c r="X30" i="11"/>
  <c r="W31" i="11"/>
  <c r="X31" i="11"/>
  <c r="W32" i="11"/>
  <c r="X32" i="11"/>
  <c r="W33" i="11"/>
  <c r="X33" i="11"/>
  <c r="W34" i="11"/>
  <c r="X34" i="11"/>
  <c r="W35" i="11"/>
  <c r="X35" i="11"/>
  <c r="W36" i="11"/>
  <c r="X36" i="11"/>
  <c r="W37" i="11"/>
  <c r="X37" i="11"/>
  <c r="W38" i="11"/>
  <c r="X38" i="11"/>
  <c r="W39" i="11"/>
  <c r="X39" i="11"/>
  <c r="W40" i="11"/>
  <c r="X40" i="11"/>
  <c r="W41" i="11"/>
  <c r="X41" i="11"/>
  <c r="W42" i="11"/>
  <c r="X42" i="11"/>
  <c r="W43" i="11"/>
  <c r="X43" i="11"/>
  <c r="W44" i="11"/>
  <c r="X44" i="11"/>
  <c r="W45" i="11"/>
  <c r="X45" i="11"/>
  <c r="W46" i="11"/>
  <c r="X46" i="11"/>
  <c r="W47" i="11"/>
  <c r="X47" i="11"/>
  <c r="W48" i="11"/>
  <c r="X48" i="11"/>
  <c r="W49" i="11"/>
  <c r="X49" i="11"/>
  <c r="W50" i="11"/>
  <c r="X50" i="11"/>
  <c r="W51" i="11"/>
  <c r="X51" i="11"/>
  <c r="W52" i="11"/>
  <c r="X52" i="11"/>
  <c r="W53" i="11"/>
  <c r="X53" i="11"/>
  <c r="W54" i="11"/>
  <c r="X54" i="11"/>
  <c r="W55" i="11"/>
  <c r="X55" i="11"/>
  <c r="W56" i="11"/>
  <c r="X56" i="11"/>
  <c r="W57" i="11"/>
  <c r="X57" i="11"/>
  <c r="W58" i="11"/>
  <c r="X58" i="11"/>
  <c r="W59" i="11"/>
  <c r="X59" i="11"/>
  <c r="X61" i="11"/>
  <c r="W61" i="11"/>
  <c r="X62" i="11"/>
  <c r="W62" i="11"/>
  <c r="X63" i="11"/>
  <c r="W63" i="11"/>
  <c r="X64" i="11"/>
  <c r="W64" i="11"/>
  <c r="X65" i="11"/>
  <c r="W65" i="11"/>
  <c r="X66" i="11"/>
  <c r="W66" i="11"/>
  <c r="X67" i="11"/>
  <c r="W67" i="11"/>
  <c r="X68" i="11"/>
  <c r="W68" i="11"/>
  <c r="X69" i="11"/>
  <c r="W69" i="11"/>
  <c r="X70" i="11"/>
  <c r="W70" i="11"/>
  <c r="W103" i="11"/>
  <c r="X103" i="11"/>
  <c r="W104" i="11"/>
  <c r="X104" i="11"/>
  <c r="X14" i="11"/>
  <c r="W14" i="11"/>
  <c r="X8" i="11"/>
  <c r="W8" i="11"/>
  <c r="X9" i="11"/>
  <c r="W9" i="11"/>
  <c r="X10" i="11"/>
  <c r="W10" i="11"/>
  <c r="W11" i="11"/>
  <c r="X11" i="11"/>
  <c r="W75" i="11"/>
  <c r="X75" i="11"/>
  <c r="X100" i="11"/>
  <c r="W100" i="11"/>
  <c r="X101" i="11"/>
  <c r="W101" i="11"/>
  <c r="X71" i="11"/>
  <c r="X72" i="11"/>
  <c r="X73" i="11"/>
  <c r="X74" i="11"/>
  <c r="H65" i="10"/>
  <c r="H101" i="10"/>
  <c r="I101" i="10"/>
  <c r="I100" i="10"/>
  <c r="H100" i="10"/>
  <c r="H97" i="10"/>
  <c r="I97" i="10"/>
  <c r="I96" i="10"/>
  <c r="H96" i="10"/>
  <c r="H91" i="10"/>
  <c r="H94" i="10"/>
  <c r="H79" i="10"/>
  <c r="K193" i="11" l="1"/>
  <c r="X6" i="11"/>
  <c r="X193" i="11" s="1"/>
  <c r="Q11" i="11" s="1"/>
  <c r="W7" i="11"/>
  <c r="W193" i="11" s="1"/>
  <c r="P11" i="11" s="1"/>
  <c r="S11" i="11" s="1"/>
  <c r="Q13" i="11" s="1"/>
  <c r="H93" i="10"/>
  <c r="H92" i="10"/>
  <c r="I94" i="10"/>
  <c r="I93" i="10"/>
  <c r="I92" i="10"/>
  <c r="H82" i="10"/>
  <c r="H90" i="10"/>
  <c r="H86" i="10"/>
  <c r="H87" i="10"/>
  <c r="H88" i="10"/>
  <c r="H89" i="10"/>
  <c r="H84" i="10"/>
  <c r="H83" i="10"/>
  <c r="I91" i="10"/>
  <c r="I90" i="10"/>
  <c r="I89" i="10"/>
  <c r="I88" i="10"/>
  <c r="I87" i="10"/>
  <c r="I86" i="10"/>
  <c r="H85" i="10"/>
  <c r="I85" i="10"/>
  <c r="I84" i="10"/>
  <c r="I83" i="10"/>
  <c r="I82" i="10"/>
  <c r="H81" i="10"/>
  <c r="H80" i="10"/>
  <c r="H78" i="10"/>
  <c r="H77" i="10"/>
  <c r="H76" i="10"/>
  <c r="H74" i="10"/>
  <c r="H73" i="10"/>
  <c r="H72" i="10"/>
  <c r="I81" i="10"/>
  <c r="I80" i="10"/>
  <c r="I79" i="10"/>
  <c r="I78" i="10"/>
  <c r="I77" i="10"/>
  <c r="I76" i="10"/>
  <c r="I75" i="10"/>
  <c r="I74" i="10"/>
  <c r="I73" i="10"/>
  <c r="I72" i="10"/>
  <c r="H69" i="10"/>
  <c r="H70" i="10"/>
  <c r="H67" i="10"/>
  <c r="H68" i="10"/>
  <c r="H63" i="10"/>
  <c r="H64" i="10"/>
  <c r="H61" i="10"/>
  <c r="I71" i="10"/>
  <c r="I70" i="10"/>
  <c r="I69" i="10"/>
  <c r="I68" i="10"/>
  <c r="I67" i="10"/>
  <c r="H66" i="10"/>
  <c r="H62" i="10"/>
  <c r="I66" i="10"/>
  <c r="I65" i="10"/>
  <c r="I64" i="10"/>
  <c r="I63" i="10"/>
  <c r="I62" i="10"/>
  <c r="I61" i="10"/>
  <c r="H56" i="10"/>
  <c r="H57" i="10"/>
  <c r="H58" i="10"/>
  <c r="H59" i="10"/>
  <c r="I60" i="10" l="1"/>
  <c r="I59" i="10"/>
  <c r="H55" i="10"/>
  <c r="I58" i="10"/>
  <c r="I57" i="10"/>
  <c r="I56" i="10"/>
  <c r="I55" i="10"/>
  <c r="H54" i="10"/>
  <c r="I54" i="10"/>
  <c r="H33" i="10"/>
  <c r="H34" i="10"/>
  <c r="H51" i="10"/>
  <c r="H50" i="10"/>
  <c r="H24" i="10"/>
  <c r="I48" i="10"/>
  <c r="H53" i="10"/>
  <c r="H52" i="10"/>
  <c r="I53" i="10"/>
  <c r="I52" i="10"/>
  <c r="I51" i="10"/>
  <c r="H48" i="10"/>
  <c r="I50" i="10"/>
  <c r="I49" i="10"/>
  <c r="H49" i="10"/>
  <c r="I47" i="10"/>
  <c r="H47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37" i="10"/>
  <c r="H38" i="10"/>
  <c r="H39" i="10"/>
  <c r="H40" i="10"/>
  <c r="I40" i="10"/>
  <c r="I39" i="10"/>
  <c r="H28" i="10"/>
  <c r="I38" i="10"/>
  <c r="I37" i="10"/>
  <c r="H36" i="10"/>
  <c r="H35" i="10"/>
  <c r="H31" i="10"/>
  <c r="H32" i="10"/>
  <c r="H30" i="10"/>
  <c r="I36" i="10"/>
  <c r="I35" i="10"/>
  <c r="I34" i="10"/>
  <c r="I33" i="10"/>
  <c r="I32" i="10"/>
  <c r="H27" i="10"/>
  <c r="I31" i="10"/>
  <c r="I30" i="10"/>
  <c r="I29" i="10"/>
  <c r="I28" i="10"/>
  <c r="I27" i="10"/>
  <c r="H22" i="10"/>
  <c r="H26" i="10"/>
  <c r="H25" i="10"/>
  <c r="H23" i="10"/>
  <c r="I26" i="10"/>
  <c r="I25" i="10"/>
  <c r="I24" i="10"/>
  <c r="I23" i="10"/>
  <c r="I22" i="10"/>
  <c r="H18" i="10"/>
  <c r="I18" i="10"/>
  <c r="H19" i="10"/>
  <c r="I19" i="10"/>
  <c r="H20" i="10"/>
  <c r="I20" i="10"/>
  <c r="H21" i="10"/>
  <c r="I21" i="10"/>
  <c r="H9" i="10"/>
  <c r="I9" i="10"/>
  <c r="H10" i="10"/>
  <c r="I10" i="10"/>
  <c r="H6" i="10"/>
  <c r="H17" i="10"/>
  <c r="I17" i="10"/>
  <c r="H16" i="10"/>
  <c r="I16" i="10"/>
  <c r="H15" i="10"/>
  <c r="I15" i="10"/>
  <c r="H12" i="10"/>
  <c r="I12" i="10"/>
  <c r="H13" i="10"/>
  <c r="I13" i="10"/>
  <c r="H14" i="10"/>
  <c r="I14" i="10"/>
  <c r="I11" i="10"/>
  <c r="H11" i="10"/>
  <c r="H8" i="10"/>
  <c r="I8" i="10"/>
  <c r="I7" i="10"/>
  <c r="H7" i="10"/>
  <c r="I6" i="10" l="1"/>
  <c r="K7" i="10"/>
  <c r="W7" i="10" s="1"/>
  <c r="Y192" i="10"/>
  <c r="K192" i="10"/>
  <c r="W192" i="10" s="1"/>
  <c r="J192" i="10"/>
  <c r="Y191" i="10"/>
  <c r="K191" i="10"/>
  <c r="W191" i="10" s="1"/>
  <c r="J191" i="10"/>
  <c r="Y190" i="10"/>
  <c r="K190" i="10"/>
  <c r="X190" i="10" s="1"/>
  <c r="J190" i="10"/>
  <c r="Y189" i="10"/>
  <c r="K189" i="10"/>
  <c r="W189" i="10" s="1"/>
  <c r="J189" i="10"/>
  <c r="Y188" i="10"/>
  <c r="K188" i="10"/>
  <c r="X188" i="10" s="1"/>
  <c r="J188" i="10"/>
  <c r="Y187" i="10"/>
  <c r="K187" i="10"/>
  <c r="X187" i="10" s="1"/>
  <c r="J187" i="10"/>
  <c r="Y186" i="10"/>
  <c r="K186" i="10"/>
  <c r="X186" i="10" s="1"/>
  <c r="J186" i="10"/>
  <c r="Y185" i="10"/>
  <c r="K185" i="10"/>
  <c r="W185" i="10" s="1"/>
  <c r="J185" i="10"/>
  <c r="Y184" i="10"/>
  <c r="K184" i="10"/>
  <c r="X184" i="10" s="1"/>
  <c r="J184" i="10"/>
  <c r="Y183" i="10"/>
  <c r="K183" i="10"/>
  <c r="W183" i="10" s="1"/>
  <c r="J183" i="10"/>
  <c r="Y182" i="10"/>
  <c r="K182" i="10"/>
  <c r="X182" i="10" s="1"/>
  <c r="J182" i="10"/>
  <c r="Y181" i="10"/>
  <c r="K181" i="10"/>
  <c r="W181" i="10" s="1"/>
  <c r="J181" i="10"/>
  <c r="Y180" i="10"/>
  <c r="K180" i="10"/>
  <c r="X180" i="10" s="1"/>
  <c r="J180" i="10"/>
  <c r="Y179" i="10"/>
  <c r="K179" i="10"/>
  <c r="X179" i="10" s="1"/>
  <c r="J179" i="10"/>
  <c r="Y178" i="10"/>
  <c r="K178" i="10"/>
  <c r="X178" i="10" s="1"/>
  <c r="J178" i="10"/>
  <c r="Y177" i="10"/>
  <c r="K177" i="10"/>
  <c r="X177" i="10" s="1"/>
  <c r="J177" i="10"/>
  <c r="Y176" i="10"/>
  <c r="K176" i="10"/>
  <c r="X176" i="10" s="1"/>
  <c r="J176" i="10"/>
  <c r="Y175" i="10"/>
  <c r="K175" i="10"/>
  <c r="W175" i="10" s="1"/>
  <c r="J175" i="10"/>
  <c r="Y174" i="10"/>
  <c r="K174" i="10"/>
  <c r="X174" i="10" s="1"/>
  <c r="J174" i="10"/>
  <c r="Y173" i="10"/>
  <c r="K173" i="10"/>
  <c r="W173" i="10" s="1"/>
  <c r="J173" i="10"/>
  <c r="Y172" i="10"/>
  <c r="K172" i="10"/>
  <c r="X172" i="10" s="1"/>
  <c r="J172" i="10"/>
  <c r="Y171" i="10"/>
  <c r="K171" i="10"/>
  <c r="X171" i="10" s="1"/>
  <c r="J171" i="10"/>
  <c r="Y170" i="10"/>
  <c r="K170" i="10"/>
  <c r="X170" i="10" s="1"/>
  <c r="J170" i="10"/>
  <c r="Y169" i="10"/>
  <c r="K169" i="10"/>
  <c r="W169" i="10" s="1"/>
  <c r="J169" i="10"/>
  <c r="Y168" i="10"/>
  <c r="K168" i="10"/>
  <c r="X168" i="10" s="1"/>
  <c r="J168" i="10"/>
  <c r="Y167" i="10"/>
  <c r="K167" i="10"/>
  <c r="W167" i="10" s="1"/>
  <c r="J167" i="10"/>
  <c r="Y166" i="10"/>
  <c r="K166" i="10"/>
  <c r="X166" i="10" s="1"/>
  <c r="J166" i="10"/>
  <c r="Y165" i="10"/>
  <c r="K165" i="10"/>
  <c r="W165" i="10" s="1"/>
  <c r="J165" i="10"/>
  <c r="Y164" i="10"/>
  <c r="K164" i="10"/>
  <c r="X164" i="10" s="1"/>
  <c r="J164" i="10"/>
  <c r="Y163" i="10"/>
  <c r="K163" i="10"/>
  <c r="X163" i="10" s="1"/>
  <c r="J163" i="10"/>
  <c r="Y162" i="10"/>
  <c r="K162" i="10"/>
  <c r="X162" i="10" s="1"/>
  <c r="J162" i="10"/>
  <c r="Y161" i="10"/>
  <c r="K161" i="10"/>
  <c r="W161" i="10" s="1"/>
  <c r="J161" i="10"/>
  <c r="Y160" i="10"/>
  <c r="K160" i="10"/>
  <c r="X160" i="10" s="1"/>
  <c r="J160" i="10"/>
  <c r="Y159" i="10"/>
  <c r="K159" i="10"/>
  <c r="W159" i="10" s="1"/>
  <c r="J159" i="10"/>
  <c r="Y158" i="10"/>
  <c r="K158" i="10"/>
  <c r="X158" i="10" s="1"/>
  <c r="J158" i="10"/>
  <c r="Y157" i="10"/>
  <c r="K157" i="10"/>
  <c r="W157" i="10" s="1"/>
  <c r="J157" i="10"/>
  <c r="Y156" i="10"/>
  <c r="K156" i="10"/>
  <c r="X156" i="10" s="1"/>
  <c r="J156" i="10"/>
  <c r="Y155" i="10"/>
  <c r="K155" i="10"/>
  <c r="X155" i="10" s="1"/>
  <c r="J155" i="10"/>
  <c r="Y154" i="10"/>
  <c r="K154" i="10"/>
  <c r="X154" i="10" s="1"/>
  <c r="J154" i="10"/>
  <c r="Y153" i="10"/>
  <c r="K153" i="10"/>
  <c r="X153" i="10" s="1"/>
  <c r="J153" i="10"/>
  <c r="Y152" i="10"/>
  <c r="K152" i="10"/>
  <c r="X152" i="10" s="1"/>
  <c r="J152" i="10"/>
  <c r="Y151" i="10"/>
  <c r="K151" i="10"/>
  <c r="W151" i="10" s="1"/>
  <c r="J151" i="10"/>
  <c r="Y150" i="10"/>
  <c r="K150" i="10"/>
  <c r="X150" i="10" s="1"/>
  <c r="J150" i="10"/>
  <c r="Y149" i="10"/>
  <c r="K149" i="10"/>
  <c r="W149" i="10" s="1"/>
  <c r="J149" i="10"/>
  <c r="Y148" i="10"/>
  <c r="K148" i="10"/>
  <c r="X148" i="10" s="1"/>
  <c r="J148" i="10"/>
  <c r="Y147" i="10"/>
  <c r="K147" i="10"/>
  <c r="X147" i="10" s="1"/>
  <c r="J147" i="10"/>
  <c r="Y146" i="10"/>
  <c r="K146" i="10"/>
  <c r="X146" i="10" s="1"/>
  <c r="J146" i="10"/>
  <c r="Y145" i="10"/>
  <c r="K145" i="10"/>
  <c r="W145" i="10" s="1"/>
  <c r="J145" i="10"/>
  <c r="Y144" i="10"/>
  <c r="K144" i="10"/>
  <c r="X144" i="10" s="1"/>
  <c r="J144" i="10"/>
  <c r="Y143" i="10"/>
  <c r="K143" i="10"/>
  <c r="W143" i="10" s="1"/>
  <c r="J143" i="10"/>
  <c r="Y142" i="10"/>
  <c r="K142" i="10"/>
  <c r="X142" i="10" s="1"/>
  <c r="J142" i="10"/>
  <c r="Y141" i="10"/>
  <c r="K141" i="10"/>
  <c r="W141" i="10" s="1"/>
  <c r="J141" i="10"/>
  <c r="Y140" i="10"/>
  <c r="K140" i="10"/>
  <c r="X140" i="10" s="1"/>
  <c r="J140" i="10"/>
  <c r="Y139" i="10"/>
  <c r="K139" i="10"/>
  <c r="X139" i="10" s="1"/>
  <c r="J139" i="10"/>
  <c r="Y138" i="10"/>
  <c r="K138" i="10"/>
  <c r="X138" i="10" s="1"/>
  <c r="J138" i="10"/>
  <c r="Y137" i="10"/>
  <c r="K137" i="10"/>
  <c r="X137" i="10" s="1"/>
  <c r="J137" i="10"/>
  <c r="Y136" i="10"/>
  <c r="K136" i="10"/>
  <c r="X136" i="10" s="1"/>
  <c r="J136" i="10"/>
  <c r="Y135" i="10"/>
  <c r="K135" i="10"/>
  <c r="W135" i="10" s="1"/>
  <c r="J135" i="10"/>
  <c r="Y134" i="10"/>
  <c r="K134" i="10"/>
  <c r="X134" i="10" s="1"/>
  <c r="J134" i="10"/>
  <c r="Y133" i="10"/>
  <c r="K133" i="10"/>
  <c r="W133" i="10" s="1"/>
  <c r="J133" i="10"/>
  <c r="Y132" i="10"/>
  <c r="K132" i="10"/>
  <c r="X132" i="10" s="1"/>
  <c r="J132" i="10"/>
  <c r="Y131" i="10"/>
  <c r="K131" i="10"/>
  <c r="X131" i="10" s="1"/>
  <c r="J131" i="10"/>
  <c r="Y130" i="10"/>
  <c r="K130" i="10"/>
  <c r="X130" i="10" s="1"/>
  <c r="J130" i="10"/>
  <c r="Y129" i="10"/>
  <c r="K129" i="10"/>
  <c r="W129" i="10" s="1"/>
  <c r="J129" i="10"/>
  <c r="Y128" i="10"/>
  <c r="K128" i="10"/>
  <c r="X128" i="10" s="1"/>
  <c r="J128" i="10"/>
  <c r="Y127" i="10"/>
  <c r="K127" i="10"/>
  <c r="W127" i="10" s="1"/>
  <c r="J127" i="10"/>
  <c r="Y126" i="10"/>
  <c r="K126" i="10"/>
  <c r="X126" i="10" s="1"/>
  <c r="J126" i="10"/>
  <c r="Y125" i="10"/>
  <c r="K125" i="10"/>
  <c r="W125" i="10" s="1"/>
  <c r="J125" i="10"/>
  <c r="Y124" i="10"/>
  <c r="K124" i="10"/>
  <c r="X124" i="10" s="1"/>
  <c r="J124" i="10"/>
  <c r="Y123" i="10"/>
  <c r="K123" i="10"/>
  <c r="X123" i="10" s="1"/>
  <c r="J123" i="10"/>
  <c r="Y122" i="10"/>
  <c r="K122" i="10"/>
  <c r="X122" i="10" s="1"/>
  <c r="J122" i="10"/>
  <c r="Y121" i="10"/>
  <c r="K121" i="10"/>
  <c r="X121" i="10" s="1"/>
  <c r="J121" i="10"/>
  <c r="Y120" i="10"/>
  <c r="K120" i="10"/>
  <c r="X120" i="10" s="1"/>
  <c r="J120" i="10"/>
  <c r="Y119" i="10"/>
  <c r="K119" i="10"/>
  <c r="W119" i="10" s="1"/>
  <c r="J119" i="10"/>
  <c r="Y118" i="10"/>
  <c r="K118" i="10"/>
  <c r="X118" i="10" s="1"/>
  <c r="J118" i="10"/>
  <c r="Y117" i="10"/>
  <c r="K117" i="10"/>
  <c r="W117" i="10" s="1"/>
  <c r="J117" i="10"/>
  <c r="Y116" i="10"/>
  <c r="K116" i="10"/>
  <c r="X116" i="10" s="1"/>
  <c r="J116" i="10"/>
  <c r="Y115" i="10"/>
  <c r="K115" i="10"/>
  <c r="X115" i="10" s="1"/>
  <c r="J115" i="10"/>
  <c r="Y114" i="10"/>
  <c r="K114" i="10"/>
  <c r="X114" i="10" s="1"/>
  <c r="J114" i="10"/>
  <c r="Y113" i="10"/>
  <c r="K113" i="10"/>
  <c r="W113" i="10" s="1"/>
  <c r="J113" i="10"/>
  <c r="Y112" i="10"/>
  <c r="K112" i="10"/>
  <c r="X112" i="10" s="1"/>
  <c r="J112" i="10"/>
  <c r="Y111" i="10"/>
  <c r="K111" i="10"/>
  <c r="W111" i="10" s="1"/>
  <c r="J111" i="10"/>
  <c r="Y110" i="10"/>
  <c r="K110" i="10"/>
  <c r="X110" i="10" s="1"/>
  <c r="J110" i="10"/>
  <c r="Y109" i="10"/>
  <c r="K109" i="10"/>
  <c r="X109" i="10" s="1"/>
  <c r="J109" i="10"/>
  <c r="Y108" i="10"/>
  <c r="K108" i="10"/>
  <c r="X108" i="10" s="1"/>
  <c r="J108" i="10"/>
  <c r="Y107" i="10"/>
  <c r="K107" i="10"/>
  <c r="X107" i="10" s="1"/>
  <c r="J107" i="10"/>
  <c r="Y106" i="10"/>
  <c r="J106" i="10"/>
  <c r="K106" i="10"/>
  <c r="Y105" i="10"/>
  <c r="J105" i="10"/>
  <c r="K105" i="10"/>
  <c r="Y104" i="10"/>
  <c r="J104" i="10"/>
  <c r="K104" i="10"/>
  <c r="Y103" i="10"/>
  <c r="J103" i="10"/>
  <c r="K103" i="10"/>
  <c r="Y102" i="10"/>
  <c r="J102" i="10"/>
  <c r="K102" i="10"/>
  <c r="Y101" i="10"/>
  <c r="K101" i="10"/>
  <c r="W101" i="10" s="1"/>
  <c r="J101" i="10"/>
  <c r="Y100" i="10"/>
  <c r="J100" i="10"/>
  <c r="K100" i="10"/>
  <c r="Y99" i="10"/>
  <c r="J99" i="10"/>
  <c r="K99" i="10"/>
  <c r="Y98" i="10"/>
  <c r="J98" i="10"/>
  <c r="K98" i="10"/>
  <c r="Y97" i="10"/>
  <c r="J97" i="10"/>
  <c r="K97" i="10"/>
  <c r="Y96" i="10"/>
  <c r="J96" i="10"/>
  <c r="K96" i="10"/>
  <c r="Y95" i="10"/>
  <c r="J95" i="10"/>
  <c r="K95" i="10"/>
  <c r="Y94" i="10"/>
  <c r="K94" i="10"/>
  <c r="W94" i="10" s="1"/>
  <c r="J94" i="10"/>
  <c r="Y93" i="10"/>
  <c r="J93" i="10"/>
  <c r="K93" i="10"/>
  <c r="Y92" i="10"/>
  <c r="J92" i="10"/>
  <c r="K92" i="10"/>
  <c r="Y91" i="10"/>
  <c r="J91" i="10"/>
  <c r="K91" i="10"/>
  <c r="Y90" i="10"/>
  <c r="J90" i="10"/>
  <c r="K90" i="10"/>
  <c r="Y89" i="10"/>
  <c r="J89" i="10"/>
  <c r="K89" i="10"/>
  <c r="Y88" i="10"/>
  <c r="J88" i="10"/>
  <c r="K88" i="10"/>
  <c r="Y87" i="10"/>
  <c r="J87" i="10"/>
  <c r="K87" i="10"/>
  <c r="Y86" i="10"/>
  <c r="J86" i="10"/>
  <c r="K86" i="10"/>
  <c r="Y85" i="10"/>
  <c r="J85" i="10"/>
  <c r="K85" i="10"/>
  <c r="Y84" i="10"/>
  <c r="J84" i="10"/>
  <c r="K84" i="10"/>
  <c r="Y83" i="10"/>
  <c r="J83" i="10"/>
  <c r="K83" i="10"/>
  <c r="Y82" i="10"/>
  <c r="J82" i="10"/>
  <c r="K82" i="10"/>
  <c r="Y81" i="10"/>
  <c r="J81" i="10"/>
  <c r="K81" i="10"/>
  <c r="Y80" i="10"/>
  <c r="J80" i="10"/>
  <c r="K80" i="10"/>
  <c r="Y79" i="10"/>
  <c r="J79" i="10"/>
  <c r="K79" i="10"/>
  <c r="Y78" i="10"/>
  <c r="J78" i="10"/>
  <c r="K78" i="10"/>
  <c r="Y77" i="10"/>
  <c r="J77" i="10"/>
  <c r="K77" i="10"/>
  <c r="Y76" i="10"/>
  <c r="J76" i="10"/>
  <c r="K76" i="10"/>
  <c r="Y75" i="10"/>
  <c r="J75" i="10"/>
  <c r="K75" i="10"/>
  <c r="Y74" i="10"/>
  <c r="J74" i="10"/>
  <c r="K74" i="10"/>
  <c r="Y73" i="10"/>
  <c r="J73" i="10"/>
  <c r="K73" i="10"/>
  <c r="Y72" i="10"/>
  <c r="J72" i="10"/>
  <c r="K72" i="10"/>
  <c r="Y71" i="10"/>
  <c r="J71" i="10"/>
  <c r="K71" i="10"/>
  <c r="Y70" i="10"/>
  <c r="J70" i="10"/>
  <c r="K70" i="10"/>
  <c r="Y69" i="10"/>
  <c r="J69" i="10"/>
  <c r="K69" i="10"/>
  <c r="Y68" i="10"/>
  <c r="J68" i="10"/>
  <c r="K68" i="10"/>
  <c r="Y67" i="10"/>
  <c r="J67" i="10"/>
  <c r="K67" i="10"/>
  <c r="Y66" i="10"/>
  <c r="J66" i="10"/>
  <c r="K66" i="10"/>
  <c r="Y65" i="10"/>
  <c r="J65" i="10"/>
  <c r="K65" i="10"/>
  <c r="Y64" i="10"/>
  <c r="J64" i="10"/>
  <c r="K64" i="10"/>
  <c r="Y63" i="10"/>
  <c r="J63" i="10"/>
  <c r="K63" i="10"/>
  <c r="Y62" i="10"/>
  <c r="J62" i="10"/>
  <c r="K62" i="10"/>
  <c r="Y61" i="10"/>
  <c r="J61" i="10"/>
  <c r="K61" i="10"/>
  <c r="Y60" i="10"/>
  <c r="J60" i="10"/>
  <c r="K60" i="10"/>
  <c r="Y59" i="10"/>
  <c r="J59" i="10"/>
  <c r="K59" i="10"/>
  <c r="Y58" i="10"/>
  <c r="J58" i="10"/>
  <c r="K58" i="10"/>
  <c r="Y57" i="10"/>
  <c r="J57" i="10"/>
  <c r="K57" i="10"/>
  <c r="Y56" i="10"/>
  <c r="J56" i="10"/>
  <c r="K56" i="10"/>
  <c r="Y55" i="10"/>
  <c r="J55" i="10"/>
  <c r="K55" i="10"/>
  <c r="Y54" i="10"/>
  <c r="J54" i="10"/>
  <c r="K54" i="10"/>
  <c r="Y53" i="10"/>
  <c r="J53" i="10"/>
  <c r="K53" i="10"/>
  <c r="Y52" i="10"/>
  <c r="J52" i="10"/>
  <c r="K52" i="10"/>
  <c r="Y51" i="10"/>
  <c r="J51" i="10"/>
  <c r="K51" i="10"/>
  <c r="Y50" i="10"/>
  <c r="J50" i="10"/>
  <c r="K50" i="10"/>
  <c r="Y49" i="10"/>
  <c r="J49" i="10"/>
  <c r="K49" i="10"/>
  <c r="Y48" i="10"/>
  <c r="J48" i="10"/>
  <c r="K48" i="10"/>
  <c r="Y47" i="10"/>
  <c r="J47" i="10"/>
  <c r="K47" i="10"/>
  <c r="Y46" i="10"/>
  <c r="J46" i="10"/>
  <c r="K46" i="10"/>
  <c r="Y45" i="10"/>
  <c r="J45" i="10"/>
  <c r="K45" i="10"/>
  <c r="Y44" i="10"/>
  <c r="K44" i="10"/>
  <c r="X44" i="10" s="1"/>
  <c r="J44" i="10"/>
  <c r="Y43" i="10"/>
  <c r="J43" i="10"/>
  <c r="K43" i="10"/>
  <c r="Y42" i="10"/>
  <c r="J42" i="10"/>
  <c r="K42" i="10"/>
  <c r="Y41" i="10"/>
  <c r="J41" i="10"/>
  <c r="K41" i="10"/>
  <c r="Y40" i="10"/>
  <c r="J40" i="10"/>
  <c r="K40" i="10"/>
  <c r="Y39" i="10"/>
  <c r="J39" i="10"/>
  <c r="K39" i="10"/>
  <c r="Y38" i="10"/>
  <c r="J38" i="10"/>
  <c r="K38" i="10"/>
  <c r="Y37" i="10"/>
  <c r="J37" i="10"/>
  <c r="K37" i="10"/>
  <c r="Y36" i="10"/>
  <c r="J36" i="10"/>
  <c r="K36" i="10"/>
  <c r="Y35" i="10"/>
  <c r="J35" i="10"/>
  <c r="K35" i="10"/>
  <c r="Y34" i="10"/>
  <c r="J34" i="10"/>
  <c r="K34" i="10"/>
  <c r="Y33" i="10"/>
  <c r="J33" i="10"/>
  <c r="K33" i="10"/>
  <c r="Y32" i="10"/>
  <c r="J32" i="10"/>
  <c r="K32" i="10"/>
  <c r="Y31" i="10"/>
  <c r="J31" i="10"/>
  <c r="K31" i="10"/>
  <c r="Y30" i="10"/>
  <c r="J30" i="10"/>
  <c r="K30" i="10"/>
  <c r="Y29" i="10"/>
  <c r="J29" i="10"/>
  <c r="K29" i="10"/>
  <c r="Y28" i="10"/>
  <c r="J28" i="10"/>
  <c r="K28" i="10"/>
  <c r="Y27" i="10"/>
  <c r="J27" i="10"/>
  <c r="K27" i="10"/>
  <c r="Y26" i="10"/>
  <c r="J26" i="10"/>
  <c r="K26" i="10"/>
  <c r="Y25" i="10"/>
  <c r="J25" i="10"/>
  <c r="K25" i="10"/>
  <c r="Y24" i="10"/>
  <c r="J24" i="10"/>
  <c r="K24" i="10"/>
  <c r="Y23" i="10"/>
  <c r="J23" i="10"/>
  <c r="K23" i="10"/>
  <c r="Y22" i="10"/>
  <c r="J22" i="10"/>
  <c r="K22" i="10"/>
  <c r="Y21" i="10"/>
  <c r="J21" i="10"/>
  <c r="K21" i="10"/>
  <c r="Y20" i="10"/>
  <c r="J20" i="10"/>
  <c r="K20" i="10"/>
  <c r="Y19" i="10"/>
  <c r="J19" i="10"/>
  <c r="K19" i="10"/>
  <c r="Y18" i="10"/>
  <c r="J18" i="10"/>
  <c r="Y17" i="10"/>
  <c r="J17" i="10"/>
  <c r="K17" i="10"/>
  <c r="Y16" i="10"/>
  <c r="J16" i="10"/>
  <c r="K16" i="10"/>
  <c r="Y15" i="10"/>
  <c r="J15" i="10"/>
  <c r="K15" i="10"/>
  <c r="Y14" i="10"/>
  <c r="J14" i="10"/>
  <c r="Y13" i="10"/>
  <c r="J13" i="10"/>
  <c r="K13" i="10"/>
  <c r="Y12" i="10"/>
  <c r="J12" i="10"/>
  <c r="K12" i="10"/>
  <c r="Y11" i="10"/>
  <c r="O11" i="10"/>
  <c r="K11" i="10"/>
  <c r="W11" i="10" s="1"/>
  <c r="J11" i="10"/>
  <c r="Y10" i="10"/>
  <c r="J10" i="10"/>
  <c r="Y9" i="10"/>
  <c r="K9" i="10"/>
  <c r="W9" i="10" s="1"/>
  <c r="J9" i="10"/>
  <c r="Y8" i="10"/>
  <c r="K8" i="10"/>
  <c r="W8" i="10" s="1"/>
  <c r="J8" i="10"/>
  <c r="Y7" i="10"/>
  <c r="J7" i="10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Y6" i="10"/>
  <c r="J6" i="10"/>
  <c r="H80" i="9"/>
  <c r="H79" i="9"/>
  <c r="H78" i="9"/>
  <c r="I76" i="9"/>
  <c r="H76" i="9"/>
  <c r="I67" i="9"/>
  <c r="H67" i="9"/>
  <c r="I64" i="9"/>
  <c r="H64" i="9"/>
  <c r="I61" i="9"/>
  <c r="I58" i="9"/>
  <c r="H61" i="9"/>
  <c r="I54" i="9"/>
  <c r="H54" i="9"/>
  <c r="I39" i="9"/>
  <c r="H39" i="9"/>
  <c r="H33" i="9"/>
  <c r="I22" i="9"/>
  <c r="H22" i="9"/>
  <c r="H7" i="9"/>
  <c r="I7" i="9"/>
  <c r="H8" i="9"/>
  <c r="I8" i="9"/>
  <c r="H105" i="9"/>
  <c r="H104" i="9"/>
  <c r="H100" i="9"/>
  <c r="I106" i="9"/>
  <c r="I105" i="9"/>
  <c r="I104" i="9"/>
  <c r="H99" i="9"/>
  <c r="H98" i="9"/>
  <c r="H93" i="9"/>
  <c r="W136" i="10" l="1"/>
  <c r="W131" i="10"/>
  <c r="X113" i="10"/>
  <c r="W114" i="10"/>
  <c r="W115" i="10"/>
  <c r="W120" i="10"/>
  <c r="W121" i="10"/>
  <c r="W130" i="10"/>
  <c r="W137" i="10"/>
  <c r="W107" i="10"/>
  <c r="X145" i="10"/>
  <c r="W146" i="10"/>
  <c r="W147" i="10"/>
  <c r="W152" i="10"/>
  <c r="W153" i="10"/>
  <c r="W162" i="10"/>
  <c r="W163" i="10"/>
  <c r="X169" i="10"/>
  <c r="W170" i="10"/>
  <c r="W171" i="10"/>
  <c r="W176" i="10"/>
  <c r="W177" i="10"/>
  <c r="W186" i="10"/>
  <c r="W187" i="10"/>
  <c r="W112" i="10"/>
  <c r="W138" i="10"/>
  <c r="W139" i="10"/>
  <c r="W144" i="10"/>
  <c r="W168" i="10"/>
  <c r="X129" i="10"/>
  <c r="X161" i="10"/>
  <c r="X185" i="10"/>
  <c r="W122" i="10"/>
  <c r="W123" i="10"/>
  <c r="W128" i="10"/>
  <c r="W154" i="10"/>
  <c r="W155" i="10"/>
  <c r="W160" i="10"/>
  <c r="W178" i="10"/>
  <c r="W179" i="10"/>
  <c r="W184" i="10"/>
  <c r="X111" i="10"/>
  <c r="X119" i="10"/>
  <c r="X127" i="10"/>
  <c r="X135" i="10"/>
  <c r="X143" i="10"/>
  <c r="X151" i="10"/>
  <c r="X159" i="10"/>
  <c r="X167" i="10"/>
  <c r="X175" i="10"/>
  <c r="X183" i="10"/>
  <c r="X191" i="10"/>
  <c r="W110" i="10"/>
  <c r="X117" i="10"/>
  <c r="W118" i="10"/>
  <c r="X125" i="10"/>
  <c r="W126" i="10"/>
  <c r="X133" i="10"/>
  <c r="W134" i="10"/>
  <c r="X141" i="10"/>
  <c r="W142" i="10"/>
  <c r="X149" i="10"/>
  <c r="W150" i="10"/>
  <c r="X157" i="10"/>
  <c r="W158" i="10"/>
  <c r="X165" i="10"/>
  <c r="W166" i="10"/>
  <c r="X173" i="10"/>
  <c r="W174" i="10"/>
  <c r="X181" i="10"/>
  <c r="W182" i="10"/>
  <c r="X189" i="10"/>
  <c r="W190" i="10"/>
  <c r="W116" i="10"/>
  <c r="W124" i="10"/>
  <c r="W132" i="10"/>
  <c r="W140" i="10"/>
  <c r="W148" i="10"/>
  <c r="W156" i="10"/>
  <c r="W164" i="10"/>
  <c r="W172" i="10"/>
  <c r="W180" i="10"/>
  <c r="W188" i="10"/>
  <c r="K18" i="10"/>
  <c r="X18" i="10" s="1"/>
  <c r="K14" i="10"/>
  <c r="W14" i="10" s="1"/>
  <c r="K10" i="10"/>
  <c r="W10" i="10" s="1"/>
  <c r="K6" i="10"/>
  <c r="X6" i="10" s="1"/>
  <c r="W108" i="10"/>
  <c r="W109" i="10"/>
  <c r="W44" i="10"/>
  <c r="X97" i="10"/>
  <c r="W97" i="10"/>
  <c r="X106" i="10"/>
  <c r="W106" i="10"/>
  <c r="Y193" i="10"/>
  <c r="R11" i="10" s="1"/>
  <c r="X16" i="10"/>
  <c r="W16" i="10"/>
  <c r="X17" i="10"/>
  <c r="W17" i="10"/>
  <c r="X20" i="10"/>
  <c r="W20" i="10"/>
  <c r="W21" i="10"/>
  <c r="X21" i="10"/>
  <c r="W24" i="10"/>
  <c r="X24" i="10"/>
  <c r="W26" i="10"/>
  <c r="X26" i="10"/>
  <c r="W28" i="10"/>
  <c r="X28" i="10"/>
  <c r="W29" i="10"/>
  <c r="X29" i="10"/>
  <c r="W30" i="10"/>
  <c r="X30" i="10"/>
  <c r="X32" i="10"/>
  <c r="W32" i="10"/>
  <c r="W33" i="10"/>
  <c r="X33" i="10"/>
  <c r="W35" i="10"/>
  <c r="X35" i="10"/>
  <c r="W37" i="10"/>
  <c r="X37" i="10"/>
  <c r="W41" i="10"/>
  <c r="X41" i="10"/>
  <c r="W12" i="10"/>
  <c r="X12" i="10"/>
  <c r="W13" i="10"/>
  <c r="X13" i="10"/>
  <c r="W96" i="10"/>
  <c r="X96" i="10"/>
  <c r="W98" i="10"/>
  <c r="X98" i="10"/>
  <c r="W99" i="10"/>
  <c r="X99" i="10"/>
  <c r="W100" i="10"/>
  <c r="X100" i="10"/>
  <c r="X102" i="10"/>
  <c r="W102" i="10"/>
  <c r="W103" i="10"/>
  <c r="X103" i="10"/>
  <c r="W104" i="10"/>
  <c r="X104" i="10"/>
  <c r="W105" i="10"/>
  <c r="X105" i="10"/>
  <c r="W15" i="10"/>
  <c r="X15" i="10"/>
  <c r="X19" i="10"/>
  <c r="W19" i="10"/>
  <c r="X23" i="10"/>
  <c r="W23" i="10"/>
  <c r="W22" i="10"/>
  <c r="X22" i="10"/>
  <c r="W25" i="10"/>
  <c r="X25" i="10"/>
  <c r="W27" i="10"/>
  <c r="X27" i="10"/>
  <c r="W31" i="10"/>
  <c r="X31" i="10"/>
  <c r="X34" i="10"/>
  <c r="W34" i="10"/>
  <c r="X36" i="10"/>
  <c r="W36" i="10"/>
  <c r="X38" i="10"/>
  <c r="W38" i="10"/>
  <c r="W39" i="10"/>
  <c r="X39" i="10"/>
  <c r="W40" i="10"/>
  <c r="X40" i="10"/>
  <c r="W42" i="10"/>
  <c r="X42" i="10"/>
  <c r="X43" i="10"/>
  <c r="W43" i="10"/>
  <c r="W45" i="10"/>
  <c r="X45" i="10"/>
  <c r="W46" i="10"/>
  <c r="X46" i="10"/>
  <c r="W47" i="10"/>
  <c r="X47" i="10"/>
  <c r="W48" i="10"/>
  <c r="X48" i="10"/>
  <c r="W49" i="10"/>
  <c r="X49" i="10"/>
  <c r="W50" i="10"/>
  <c r="X50" i="10"/>
  <c r="W51" i="10"/>
  <c r="X51" i="10"/>
  <c r="W52" i="10"/>
  <c r="X52" i="10"/>
  <c r="W53" i="10"/>
  <c r="X53" i="10"/>
  <c r="W54" i="10"/>
  <c r="X54" i="10"/>
  <c r="W55" i="10"/>
  <c r="X55" i="10"/>
  <c r="W56" i="10"/>
  <c r="X56" i="10"/>
  <c r="W57" i="10"/>
  <c r="X57" i="10"/>
  <c r="W58" i="10"/>
  <c r="X58" i="10"/>
  <c r="W59" i="10"/>
  <c r="X59" i="10"/>
  <c r="W60" i="10"/>
  <c r="X60" i="10"/>
  <c r="W61" i="10"/>
  <c r="X61" i="10"/>
  <c r="W62" i="10"/>
  <c r="X62" i="10"/>
  <c r="W63" i="10"/>
  <c r="X63" i="10"/>
  <c r="W64" i="10"/>
  <c r="X64" i="10"/>
  <c r="W65" i="10"/>
  <c r="X65" i="10"/>
  <c r="W66" i="10"/>
  <c r="X66" i="10"/>
  <c r="W67" i="10"/>
  <c r="X67" i="10"/>
  <c r="W68" i="10"/>
  <c r="X68" i="10"/>
  <c r="W69" i="10"/>
  <c r="X69" i="10"/>
  <c r="W70" i="10"/>
  <c r="X70" i="10"/>
  <c r="W71" i="10"/>
  <c r="X71" i="10"/>
  <c r="W72" i="10"/>
  <c r="X72" i="10"/>
  <c r="W73" i="10"/>
  <c r="X73" i="10"/>
  <c r="W74" i="10"/>
  <c r="X74" i="10"/>
  <c r="W75" i="10"/>
  <c r="X75" i="10"/>
  <c r="W76" i="10"/>
  <c r="X76" i="10"/>
  <c r="W77" i="10"/>
  <c r="X77" i="10"/>
  <c r="W78" i="10"/>
  <c r="X78" i="10"/>
  <c r="W79" i="10"/>
  <c r="X79" i="10"/>
  <c r="W80" i="10"/>
  <c r="X80" i="10"/>
  <c r="W81" i="10"/>
  <c r="X81" i="10"/>
  <c r="W82" i="10"/>
  <c r="X82" i="10"/>
  <c r="W83" i="10"/>
  <c r="X83" i="10"/>
  <c r="W84" i="10"/>
  <c r="X84" i="10"/>
  <c r="W85" i="10"/>
  <c r="X85" i="10"/>
  <c r="W86" i="10"/>
  <c r="X86" i="10"/>
  <c r="W87" i="10"/>
  <c r="X87" i="10"/>
  <c r="W88" i="10"/>
  <c r="X88" i="10"/>
  <c r="W89" i="10"/>
  <c r="X89" i="10"/>
  <c r="W90" i="10"/>
  <c r="X90" i="10"/>
  <c r="W91" i="10"/>
  <c r="X91" i="10"/>
  <c r="W92" i="10"/>
  <c r="X92" i="10"/>
  <c r="W93" i="10"/>
  <c r="X93" i="10"/>
  <c r="X95" i="10"/>
  <c r="W95" i="10"/>
  <c r="X11" i="10"/>
  <c r="X192" i="10"/>
  <c r="X7" i="10"/>
  <c r="X8" i="10"/>
  <c r="X9" i="10"/>
  <c r="X94" i="10"/>
  <c r="X101" i="10"/>
  <c r="I103" i="9"/>
  <c r="I102" i="9"/>
  <c r="I101" i="9"/>
  <c r="I100" i="9"/>
  <c r="I99" i="9"/>
  <c r="I98" i="9"/>
  <c r="H92" i="9"/>
  <c r="I97" i="9"/>
  <c r="I96" i="9"/>
  <c r="I95" i="9"/>
  <c r="I94" i="9"/>
  <c r="I93" i="9"/>
  <c r="I92" i="9"/>
  <c r="H85" i="9"/>
  <c r="H88" i="9"/>
  <c r="H91" i="9"/>
  <c r="H90" i="9"/>
  <c r="H89" i="9"/>
  <c r="H87" i="9"/>
  <c r="H86" i="9"/>
  <c r="H83" i="9"/>
  <c r="H84" i="9"/>
  <c r="I91" i="9"/>
  <c r="I90" i="9"/>
  <c r="I89" i="9"/>
  <c r="I88" i="9"/>
  <c r="I87" i="9"/>
  <c r="I86" i="9"/>
  <c r="I85" i="9"/>
  <c r="I84" i="9"/>
  <c r="I83" i="9"/>
  <c r="H82" i="9"/>
  <c r="H81" i="9"/>
  <c r="I82" i="9"/>
  <c r="I81" i="9"/>
  <c r="I80" i="9"/>
  <c r="I79" i="9"/>
  <c r="I78" i="9"/>
  <c r="I77" i="9"/>
  <c r="H77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I68" i="9"/>
  <c r="H68" i="9"/>
  <c r="H66" i="9"/>
  <c r="I66" i="9"/>
  <c r="I65" i="9"/>
  <c r="H65" i="9"/>
  <c r="I63" i="9"/>
  <c r="H63" i="9"/>
  <c r="I62" i="9"/>
  <c r="H62" i="9"/>
  <c r="H36" i="9"/>
  <c r="H58" i="9"/>
  <c r="W18" i="10" l="1"/>
  <c r="X14" i="10"/>
  <c r="X10" i="10"/>
  <c r="X193" i="10" s="1"/>
  <c r="Q11" i="10" s="1"/>
  <c r="K193" i="10"/>
  <c r="W6" i="10"/>
  <c r="W193" i="10" s="1"/>
  <c r="P11" i="10" s="1"/>
  <c r="S11" i="10" s="1"/>
  <c r="Q13" i="10" s="1"/>
  <c r="H60" i="9"/>
  <c r="I60" i="9"/>
  <c r="I59" i="9"/>
  <c r="H59" i="9"/>
  <c r="H56" i="9"/>
  <c r="I56" i="9"/>
  <c r="H57" i="9"/>
  <c r="I57" i="9"/>
  <c r="I55" i="9"/>
  <c r="H55" i="9"/>
  <c r="H35" i="9"/>
  <c r="I16" i="9"/>
  <c r="H16" i="9"/>
  <c r="H112" i="8"/>
  <c r="H107" i="8"/>
  <c r="H37" i="9"/>
  <c r="H49" i="9"/>
  <c r="I49" i="9"/>
  <c r="H50" i="9"/>
  <c r="I50" i="9"/>
  <c r="H51" i="9"/>
  <c r="I51" i="9"/>
  <c r="H52" i="9"/>
  <c r="I52" i="9"/>
  <c r="H53" i="9"/>
  <c r="I53" i="9"/>
  <c r="I44" i="9"/>
  <c r="I46" i="9"/>
  <c r="I48" i="9"/>
  <c r="H48" i="9"/>
  <c r="H46" i="9"/>
  <c r="I47" i="9" l="1"/>
  <c r="H47" i="9"/>
  <c r="I45" i="9"/>
  <c r="H45" i="9"/>
  <c r="H41" i="9"/>
  <c r="I41" i="9"/>
  <c r="H42" i="9"/>
  <c r="I42" i="9"/>
  <c r="H43" i="9"/>
  <c r="I43" i="9"/>
  <c r="I40" i="9"/>
  <c r="H40" i="9"/>
  <c r="I38" i="9"/>
  <c r="H38" i="9"/>
  <c r="H34" i="9"/>
  <c r="I37" i="9"/>
  <c r="I36" i="9"/>
  <c r="I35" i="9"/>
  <c r="H32" i="9"/>
  <c r="I10" i="9"/>
  <c r="H10" i="9"/>
  <c r="H122" i="8"/>
  <c r="H123" i="8"/>
  <c r="H124" i="8"/>
  <c r="H117" i="8"/>
  <c r="H118" i="8"/>
  <c r="H119" i="8"/>
  <c r="I34" i="9" l="1"/>
  <c r="I33" i="9"/>
  <c r="H31" i="9"/>
  <c r="I32" i="9"/>
  <c r="I31" i="9"/>
  <c r="H19" i="9"/>
  <c r="I19" i="9"/>
  <c r="I14" i="9"/>
  <c r="I15" i="9"/>
  <c r="H24" i="9" l="1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I23" i="9"/>
  <c r="H23" i="9"/>
  <c r="H21" i="9"/>
  <c r="I21" i="9"/>
  <c r="H15" i="9"/>
  <c r="I20" i="9"/>
  <c r="H20" i="9"/>
  <c r="H18" i="9"/>
  <c r="I18" i="9"/>
  <c r="H14" i="9" l="1"/>
  <c r="K14" i="9" s="1"/>
  <c r="W14" i="9" s="1"/>
  <c r="I17" i="9"/>
  <c r="H17" i="9"/>
  <c r="H12" i="9"/>
  <c r="I12" i="9"/>
  <c r="H13" i="9"/>
  <c r="I13" i="9"/>
  <c r="I11" i="9"/>
  <c r="H11" i="9"/>
  <c r="I9" i="9"/>
  <c r="H9" i="9"/>
  <c r="H110" i="8"/>
  <c r="K15" i="9"/>
  <c r="W15" i="9" s="1"/>
  <c r="H104" i="8"/>
  <c r="K89" i="9"/>
  <c r="W89" i="9" s="1"/>
  <c r="K18" i="9"/>
  <c r="W18" i="9" s="1"/>
  <c r="Y192" i="9"/>
  <c r="K192" i="9"/>
  <c r="W192" i="9" s="1"/>
  <c r="J192" i="9"/>
  <c r="Y191" i="9"/>
  <c r="K191" i="9"/>
  <c r="X191" i="9" s="1"/>
  <c r="J191" i="9"/>
  <c r="Y190" i="9"/>
  <c r="K190" i="9"/>
  <c r="W190" i="9" s="1"/>
  <c r="J190" i="9"/>
  <c r="Y189" i="9"/>
  <c r="K189" i="9"/>
  <c r="X189" i="9" s="1"/>
  <c r="J189" i="9"/>
  <c r="Y188" i="9"/>
  <c r="K188" i="9"/>
  <c r="W188" i="9" s="1"/>
  <c r="J188" i="9"/>
  <c r="Y187" i="9"/>
  <c r="K187" i="9"/>
  <c r="X187" i="9" s="1"/>
  <c r="J187" i="9"/>
  <c r="Y186" i="9"/>
  <c r="K186" i="9"/>
  <c r="W186" i="9" s="1"/>
  <c r="J186" i="9"/>
  <c r="Y185" i="9"/>
  <c r="K185" i="9"/>
  <c r="X185" i="9" s="1"/>
  <c r="J185" i="9"/>
  <c r="Y184" i="9"/>
  <c r="K184" i="9"/>
  <c r="W184" i="9" s="1"/>
  <c r="J184" i="9"/>
  <c r="Y183" i="9"/>
  <c r="K183" i="9"/>
  <c r="X183" i="9" s="1"/>
  <c r="J183" i="9"/>
  <c r="Y182" i="9"/>
  <c r="K182" i="9"/>
  <c r="W182" i="9" s="1"/>
  <c r="J182" i="9"/>
  <c r="Y181" i="9"/>
  <c r="K181" i="9"/>
  <c r="X181" i="9" s="1"/>
  <c r="J181" i="9"/>
  <c r="Y180" i="9"/>
  <c r="K180" i="9"/>
  <c r="W180" i="9" s="1"/>
  <c r="J180" i="9"/>
  <c r="Y179" i="9"/>
  <c r="K179" i="9"/>
  <c r="X179" i="9" s="1"/>
  <c r="J179" i="9"/>
  <c r="Y178" i="9"/>
  <c r="K178" i="9"/>
  <c r="W178" i="9" s="1"/>
  <c r="J178" i="9"/>
  <c r="Y177" i="9"/>
  <c r="K177" i="9"/>
  <c r="X177" i="9" s="1"/>
  <c r="J177" i="9"/>
  <c r="Y176" i="9"/>
  <c r="K176" i="9"/>
  <c r="W176" i="9" s="1"/>
  <c r="J176" i="9"/>
  <c r="Y175" i="9"/>
  <c r="K175" i="9"/>
  <c r="X175" i="9" s="1"/>
  <c r="J175" i="9"/>
  <c r="Y174" i="9"/>
  <c r="K174" i="9"/>
  <c r="W174" i="9" s="1"/>
  <c r="J174" i="9"/>
  <c r="Y173" i="9"/>
  <c r="K173" i="9"/>
  <c r="X173" i="9" s="1"/>
  <c r="J173" i="9"/>
  <c r="Y172" i="9"/>
  <c r="K172" i="9"/>
  <c r="W172" i="9" s="1"/>
  <c r="J172" i="9"/>
  <c r="Y171" i="9"/>
  <c r="K171" i="9"/>
  <c r="X171" i="9" s="1"/>
  <c r="J171" i="9"/>
  <c r="Y170" i="9"/>
  <c r="K170" i="9"/>
  <c r="W170" i="9" s="1"/>
  <c r="J170" i="9"/>
  <c r="Y169" i="9"/>
  <c r="K169" i="9"/>
  <c r="X169" i="9" s="1"/>
  <c r="J169" i="9"/>
  <c r="Y168" i="9"/>
  <c r="K168" i="9"/>
  <c r="W168" i="9" s="1"/>
  <c r="J168" i="9"/>
  <c r="Y167" i="9"/>
  <c r="K167" i="9"/>
  <c r="X167" i="9" s="1"/>
  <c r="J167" i="9"/>
  <c r="Y166" i="9"/>
  <c r="K166" i="9"/>
  <c r="W166" i="9" s="1"/>
  <c r="J166" i="9"/>
  <c r="Y165" i="9"/>
  <c r="K165" i="9"/>
  <c r="X165" i="9" s="1"/>
  <c r="J165" i="9"/>
  <c r="Y164" i="9"/>
  <c r="K164" i="9"/>
  <c r="W164" i="9" s="1"/>
  <c r="J164" i="9"/>
  <c r="Y163" i="9"/>
  <c r="K163" i="9"/>
  <c r="X163" i="9" s="1"/>
  <c r="J163" i="9"/>
  <c r="Y162" i="9"/>
  <c r="K162" i="9"/>
  <c r="W162" i="9" s="1"/>
  <c r="J162" i="9"/>
  <c r="Y161" i="9"/>
  <c r="K161" i="9"/>
  <c r="X161" i="9" s="1"/>
  <c r="J161" i="9"/>
  <c r="Y160" i="9"/>
  <c r="K160" i="9"/>
  <c r="W160" i="9" s="1"/>
  <c r="J160" i="9"/>
  <c r="Y159" i="9"/>
  <c r="K159" i="9"/>
  <c r="X159" i="9" s="1"/>
  <c r="J159" i="9"/>
  <c r="Y158" i="9"/>
  <c r="K158" i="9"/>
  <c r="W158" i="9" s="1"/>
  <c r="J158" i="9"/>
  <c r="Y157" i="9"/>
  <c r="K157" i="9"/>
  <c r="X157" i="9" s="1"/>
  <c r="J157" i="9"/>
  <c r="Y156" i="9"/>
  <c r="K156" i="9"/>
  <c r="W156" i="9" s="1"/>
  <c r="J156" i="9"/>
  <c r="Y155" i="9"/>
  <c r="K155" i="9"/>
  <c r="X155" i="9" s="1"/>
  <c r="J155" i="9"/>
  <c r="Y154" i="9"/>
  <c r="K154" i="9"/>
  <c r="W154" i="9" s="1"/>
  <c r="J154" i="9"/>
  <c r="Y153" i="9"/>
  <c r="K153" i="9"/>
  <c r="X153" i="9" s="1"/>
  <c r="J153" i="9"/>
  <c r="Y152" i="9"/>
  <c r="K152" i="9"/>
  <c r="W152" i="9" s="1"/>
  <c r="J152" i="9"/>
  <c r="Y151" i="9"/>
  <c r="K151" i="9"/>
  <c r="X151" i="9" s="1"/>
  <c r="J151" i="9"/>
  <c r="Y150" i="9"/>
  <c r="K150" i="9"/>
  <c r="W150" i="9" s="1"/>
  <c r="J150" i="9"/>
  <c r="Y149" i="9"/>
  <c r="K149" i="9"/>
  <c r="X149" i="9" s="1"/>
  <c r="J149" i="9"/>
  <c r="Y148" i="9"/>
  <c r="K148" i="9"/>
  <c r="W148" i="9" s="1"/>
  <c r="J148" i="9"/>
  <c r="Y147" i="9"/>
  <c r="K147" i="9"/>
  <c r="X147" i="9" s="1"/>
  <c r="J147" i="9"/>
  <c r="Y146" i="9"/>
  <c r="K146" i="9"/>
  <c r="W146" i="9" s="1"/>
  <c r="J146" i="9"/>
  <c r="Y145" i="9"/>
  <c r="K145" i="9"/>
  <c r="X145" i="9" s="1"/>
  <c r="J145" i="9"/>
  <c r="Y144" i="9"/>
  <c r="K144" i="9"/>
  <c r="W144" i="9" s="1"/>
  <c r="J144" i="9"/>
  <c r="Y143" i="9"/>
  <c r="K143" i="9"/>
  <c r="X143" i="9" s="1"/>
  <c r="J143" i="9"/>
  <c r="Y142" i="9"/>
  <c r="K142" i="9"/>
  <c r="W142" i="9" s="1"/>
  <c r="J142" i="9"/>
  <c r="Y141" i="9"/>
  <c r="K141" i="9"/>
  <c r="X141" i="9" s="1"/>
  <c r="J141" i="9"/>
  <c r="Y140" i="9"/>
  <c r="K140" i="9"/>
  <c r="W140" i="9" s="1"/>
  <c r="J140" i="9"/>
  <c r="Y139" i="9"/>
  <c r="K139" i="9"/>
  <c r="X139" i="9" s="1"/>
  <c r="J139" i="9"/>
  <c r="Y138" i="9"/>
  <c r="K138" i="9"/>
  <c r="W138" i="9" s="1"/>
  <c r="J138" i="9"/>
  <c r="Y137" i="9"/>
  <c r="K137" i="9"/>
  <c r="X137" i="9" s="1"/>
  <c r="J137" i="9"/>
  <c r="Y136" i="9"/>
  <c r="K136" i="9"/>
  <c r="W136" i="9" s="1"/>
  <c r="J136" i="9"/>
  <c r="Y135" i="9"/>
  <c r="K135" i="9"/>
  <c r="X135" i="9" s="1"/>
  <c r="J135" i="9"/>
  <c r="Y134" i="9"/>
  <c r="K134" i="9"/>
  <c r="W134" i="9" s="1"/>
  <c r="J134" i="9"/>
  <c r="Y133" i="9"/>
  <c r="K133" i="9"/>
  <c r="X133" i="9" s="1"/>
  <c r="J133" i="9"/>
  <c r="Y132" i="9"/>
  <c r="K132" i="9"/>
  <c r="W132" i="9" s="1"/>
  <c r="J132" i="9"/>
  <c r="Y131" i="9"/>
  <c r="K131" i="9"/>
  <c r="X131" i="9" s="1"/>
  <c r="J131" i="9"/>
  <c r="Y130" i="9"/>
  <c r="K130" i="9"/>
  <c r="W130" i="9" s="1"/>
  <c r="J130" i="9"/>
  <c r="Y129" i="9"/>
  <c r="K129" i="9"/>
  <c r="X129" i="9" s="1"/>
  <c r="J129" i="9"/>
  <c r="Y128" i="9"/>
  <c r="K128" i="9"/>
  <c r="W128" i="9" s="1"/>
  <c r="J128" i="9"/>
  <c r="Y127" i="9"/>
  <c r="K127" i="9"/>
  <c r="X127" i="9" s="1"/>
  <c r="J127" i="9"/>
  <c r="Y126" i="9"/>
  <c r="K126" i="9"/>
  <c r="W126" i="9" s="1"/>
  <c r="J126" i="9"/>
  <c r="Y125" i="9"/>
  <c r="K125" i="9"/>
  <c r="X125" i="9" s="1"/>
  <c r="J125" i="9"/>
  <c r="Y124" i="9"/>
  <c r="J124" i="9"/>
  <c r="K124" i="9"/>
  <c r="Y123" i="9"/>
  <c r="J123" i="9"/>
  <c r="K123" i="9"/>
  <c r="Y122" i="9"/>
  <c r="J122" i="9"/>
  <c r="K122" i="9"/>
  <c r="Y121" i="9"/>
  <c r="J121" i="9"/>
  <c r="K121" i="9"/>
  <c r="W121" i="9" s="1"/>
  <c r="Y120" i="9"/>
  <c r="J120" i="9"/>
  <c r="Y119" i="9"/>
  <c r="K119" i="9"/>
  <c r="W119" i="9" s="1"/>
  <c r="J119" i="9"/>
  <c r="Y118" i="9"/>
  <c r="J118" i="9"/>
  <c r="Y117" i="9"/>
  <c r="J117" i="9"/>
  <c r="Y116" i="9"/>
  <c r="J116" i="9"/>
  <c r="K116" i="9"/>
  <c r="Y115" i="9"/>
  <c r="J115" i="9"/>
  <c r="K115" i="9"/>
  <c r="Y114" i="9"/>
  <c r="J114" i="9"/>
  <c r="K114" i="9"/>
  <c r="Y113" i="9"/>
  <c r="J113" i="9"/>
  <c r="K113" i="9"/>
  <c r="Y112" i="9"/>
  <c r="J112" i="9"/>
  <c r="K112" i="9"/>
  <c r="W112" i="9" s="1"/>
  <c r="Y111" i="9"/>
  <c r="J111" i="9"/>
  <c r="Y110" i="9"/>
  <c r="J110" i="9"/>
  <c r="K110" i="9"/>
  <c r="Y109" i="9"/>
  <c r="J109" i="9"/>
  <c r="K109" i="9"/>
  <c r="Y108" i="9"/>
  <c r="J108" i="9"/>
  <c r="K108" i="9"/>
  <c r="Y107" i="9"/>
  <c r="J107" i="9"/>
  <c r="K107" i="9"/>
  <c r="Y106" i="9"/>
  <c r="J106" i="9"/>
  <c r="K106" i="9"/>
  <c r="Y105" i="9"/>
  <c r="J105" i="9"/>
  <c r="K105" i="9"/>
  <c r="Y104" i="9"/>
  <c r="J104" i="9"/>
  <c r="K104" i="9"/>
  <c r="Y103" i="9"/>
  <c r="J103" i="9"/>
  <c r="K103" i="9"/>
  <c r="W103" i="9" s="1"/>
  <c r="Y102" i="9"/>
  <c r="J102" i="9"/>
  <c r="K102" i="9"/>
  <c r="W102" i="9" s="1"/>
  <c r="Y101" i="9"/>
  <c r="J101" i="9"/>
  <c r="K101" i="9"/>
  <c r="W101" i="9" s="1"/>
  <c r="Y100" i="9"/>
  <c r="J100" i="9"/>
  <c r="K100" i="9"/>
  <c r="W100" i="9" s="1"/>
  <c r="Y99" i="9"/>
  <c r="J99" i="9"/>
  <c r="K99" i="9"/>
  <c r="W99" i="9" s="1"/>
  <c r="Y98" i="9"/>
  <c r="J98" i="9"/>
  <c r="K98" i="9"/>
  <c r="W98" i="9" s="1"/>
  <c r="Y97" i="9"/>
  <c r="K97" i="9"/>
  <c r="W97" i="9" s="1"/>
  <c r="J97" i="9"/>
  <c r="Y96" i="9"/>
  <c r="J96" i="9"/>
  <c r="K96" i="9"/>
  <c r="W96" i="9" s="1"/>
  <c r="Y95" i="9"/>
  <c r="J95" i="9"/>
  <c r="K95" i="9"/>
  <c r="W95" i="9" s="1"/>
  <c r="Y94" i="9"/>
  <c r="J94" i="9"/>
  <c r="K94" i="9"/>
  <c r="W94" i="9" s="1"/>
  <c r="Y93" i="9"/>
  <c r="K93" i="9"/>
  <c r="W93" i="9" s="1"/>
  <c r="J93" i="9"/>
  <c r="Y92" i="9"/>
  <c r="J92" i="9"/>
  <c r="K92" i="9"/>
  <c r="W92" i="9" s="1"/>
  <c r="Y91" i="9"/>
  <c r="J91" i="9"/>
  <c r="K91" i="9"/>
  <c r="W91" i="9" s="1"/>
  <c r="Y90" i="9"/>
  <c r="J90" i="9"/>
  <c r="K90" i="9"/>
  <c r="W90" i="9" s="1"/>
  <c r="Y89" i="9"/>
  <c r="J89" i="9"/>
  <c r="Y88" i="9"/>
  <c r="J88" i="9"/>
  <c r="K88" i="9"/>
  <c r="W88" i="9" s="1"/>
  <c r="Y87" i="9"/>
  <c r="J87" i="9"/>
  <c r="K87" i="9"/>
  <c r="W87" i="9" s="1"/>
  <c r="Y86" i="9"/>
  <c r="J86" i="9"/>
  <c r="Y85" i="9"/>
  <c r="K85" i="9"/>
  <c r="W85" i="9" s="1"/>
  <c r="J85" i="9"/>
  <c r="Y84" i="9"/>
  <c r="J84" i="9"/>
  <c r="K84" i="9"/>
  <c r="W84" i="9" s="1"/>
  <c r="Y83" i="9"/>
  <c r="J83" i="9"/>
  <c r="K83" i="9"/>
  <c r="W83" i="9" s="1"/>
  <c r="Y82" i="9"/>
  <c r="J82" i="9"/>
  <c r="Y81" i="9"/>
  <c r="K81" i="9"/>
  <c r="W81" i="9" s="1"/>
  <c r="J81" i="9"/>
  <c r="Y80" i="9"/>
  <c r="J80" i="9"/>
  <c r="K80" i="9"/>
  <c r="W80" i="9" s="1"/>
  <c r="Y79" i="9"/>
  <c r="J79" i="9"/>
  <c r="K79" i="9"/>
  <c r="W79" i="9" s="1"/>
  <c r="Y78" i="9"/>
  <c r="J78" i="9"/>
  <c r="Y77" i="9"/>
  <c r="J77" i="9"/>
  <c r="K77" i="9"/>
  <c r="W77" i="9" s="1"/>
  <c r="Y76" i="9"/>
  <c r="J76" i="9"/>
  <c r="K76" i="9"/>
  <c r="W76" i="9" s="1"/>
  <c r="Y75" i="9"/>
  <c r="J75" i="9"/>
  <c r="K75" i="9"/>
  <c r="W75" i="9" s="1"/>
  <c r="Y74" i="9"/>
  <c r="J74" i="9"/>
  <c r="K74" i="9"/>
  <c r="W74" i="9" s="1"/>
  <c r="Y73" i="9"/>
  <c r="K73" i="9"/>
  <c r="W73" i="9" s="1"/>
  <c r="J73" i="9"/>
  <c r="Y72" i="9"/>
  <c r="J72" i="9"/>
  <c r="K72" i="9"/>
  <c r="W72" i="9" s="1"/>
  <c r="Y71" i="9"/>
  <c r="J71" i="9"/>
  <c r="K71" i="9"/>
  <c r="W71" i="9" s="1"/>
  <c r="Y70" i="9"/>
  <c r="J70" i="9"/>
  <c r="Y69" i="9"/>
  <c r="J69" i="9"/>
  <c r="K69" i="9"/>
  <c r="W69" i="9" s="1"/>
  <c r="Y68" i="9"/>
  <c r="J68" i="9"/>
  <c r="K68" i="9"/>
  <c r="W68" i="9" s="1"/>
  <c r="Y67" i="9"/>
  <c r="J67" i="9"/>
  <c r="K67" i="9"/>
  <c r="W67" i="9" s="1"/>
  <c r="Y66" i="9"/>
  <c r="J66" i="9"/>
  <c r="K66" i="9"/>
  <c r="W66" i="9" s="1"/>
  <c r="Y65" i="9"/>
  <c r="J65" i="9"/>
  <c r="K65" i="9"/>
  <c r="W65" i="9" s="1"/>
  <c r="Y64" i="9"/>
  <c r="J64" i="9"/>
  <c r="K64" i="9"/>
  <c r="W64" i="9" s="1"/>
  <c r="Y63" i="9"/>
  <c r="J63" i="9"/>
  <c r="K63" i="9"/>
  <c r="W63" i="9" s="1"/>
  <c r="Y62" i="9"/>
  <c r="J62" i="9"/>
  <c r="K62" i="9"/>
  <c r="W62" i="9" s="1"/>
  <c r="Y61" i="9"/>
  <c r="K61" i="9"/>
  <c r="W61" i="9" s="1"/>
  <c r="J61" i="9"/>
  <c r="Y60" i="9"/>
  <c r="J60" i="9"/>
  <c r="K60" i="9"/>
  <c r="W60" i="9" s="1"/>
  <c r="Y59" i="9"/>
  <c r="J59" i="9"/>
  <c r="K59" i="9"/>
  <c r="W59" i="9" s="1"/>
  <c r="Y58" i="9"/>
  <c r="J58" i="9"/>
  <c r="K58" i="9"/>
  <c r="W58" i="9" s="1"/>
  <c r="Y57" i="9"/>
  <c r="J57" i="9"/>
  <c r="K57" i="9"/>
  <c r="W57" i="9" s="1"/>
  <c r="Y56" i="9"/>
  <c r="J56" i="9"/>
  <c r="K56" i="9"/>
  <c r="W56" i="9" s="1"/>
  <c r="Y55" i="9"/>
  <c r="J55" i="9"/>
  <c r="K55" i="9"/>
  <c r="W55" i="9" s="1"/>
  <c r="Y54" i="9"/>
  <c r="J54" i="9"/>
  <c r="Y53" i="9"/>
  <c r="J53" i="9"/>
  <c r="K53" i="9"/>
  <c r="W53" i="9" s="1"/>
  <c r="Y52" i="9"/>
  <c r="J52" i="9"/>
  <c r="K52" i="9"/>
  <c r="W52" i="9" s="1"/>
  <c r="Y51" i="9"/>
  <c r="J51" i="9"/>
  <c r="K51" i="9"/>
  <c r="W51" i="9" s="1"/>
  <c r="Y50" i="9"/>
  <c r="J50" i="9"/>
  <c r="K50" i="9"/>
  <c r="W50" i="9" s="1"/>
  <c r="Y49" i="9"/>
  <c r="J49" i="9"/>
  <c r="K49" i="9"/>
  <c r="W49" i="9" s="1"/>
  <c r="Y48" i="9"/>
  <c r="J48" i="9"/>
  <c r="K48" i="9"/>
  <c r="W48" i="9" s="1"/>
  <c r="Y47" i="9"/>
  <c r="J47" i="9"/>
  <c r="K47" i="9"/>
  <c r="W47" i="9" s="1"/>
  <c r="Y46" i="9"/>
  <c r="J46" i="9"/>
  <c r="K46" i="9"/>
  <c r="W46" i="9" s="1"/>
  <c r="Y45" i="9"/>
  <c r="J45" i="9"/>
  <c r="K45" i="9"/>
  <c r="W45" i="9" s="1"/>
  <c r="Y44" i="9"/>
  <c r="J44" i="9"/>
  <c r="K44" i="9"/>
  <c r="W44" i="9" s="1"/>
  <c r="Y43" i="9"/>
  <c r="J43" i="9"/>
  <c r="K43" i="9"/>
  <c r="W43" i="9" s="1"/>
  <c r="Y42" i="9"/>
  <c r="J42" i="9"/>
  <c r="K42" i="9"/>
  <c r="W42" i="9" s="1"/>
  <c r="Y41" i="9"/>
  <c r="K41" i="9"/>
  <c r="W41" i="9" s="1"/>
  <c r="J41" i="9"/>
  <c r="Y40" i="9"/>
  <c r="J40" i="9"/>
  <c r="K40" i="9"/>
  <c r="W40" i="9" s="1"/>
  <c r="Y39" i="9"/>
  <c r="J39" i="9"/>
  <c r="K39" i="9"/>
  <c r="W39" i="9" s="1"/>
  <c r="Y38" i="9"/>
  <c r="J38" i="9"/>
  <c r="K38" i="9"/>
  <c r="W38" i="9" s="1"/>
  <c r="Y37" i="9"/>
  <c r="K37" i="9"/>
  <c r="W37" i="9" s="1"/>
  <c r="J37" i="9"/>
  <c r="Y36" i="9"/>
  <c r="J36" i="9"/>
  <c r="K36" i="9"/>
  <c r="W36" i="9" s="1"/>
  <c r="Y35" i="9"/>
  <c r="J35" i="9"/>
  <c r="K35" i="9"/>
  <c r="W35" i="9" s="1"/>
  <c r="Y34" i="9"/>
  <c r="J34" i="9"/>
  <c r="K34" i="9"/>
  <c r="W34" i="9" s="1"/>
  <c r="Y33" i="9"/>
  <c r="K33" i="9"/>
  <c r="W33" i="9" s="1"/>
  <c r="J33" i="9"/>
  <c r="Y32" i="9"/>
  <c r="J32" i="9"/>
  <c r="K32" i="9"/>
  <c r="W32" i="9" s="1"/>
  <c r="Y31" i="9"/>
  <c r="J31" i="9"/>
  <c r="K31" i="9"/>
  <c r="W31" i="9" s="1"/>
  <c r="Y30" i="9"/>
  <c r="J30" i="9"/>
  <c r="K30" i="9"/>
  <c r="W30" i="9" s="1"/>
  <c r="Y29" i="9"/>
  <c r="J29" i="9"/>
  <c r="K29" i="9"/>
  <c r="W29" i="9" s="1"/>
  <c r="Y28" i="9"/>
  <c r="J28" i="9"/>
  <c r="K28" i="9"/>
  <c r="W28" i="9" s="1"/>
  <c r="Y27" i="9"/>
  <c r="J27" i="9"/>
  <c r="K27" i="9"/>
  <c r="W27" i="9" s="1"/>
  <c r="Y26" i="9"/>
  <c r="J26" i="9"/>
  <c r="Y25" i="9"/>
  <c r="J25" i="9"/>
  <c r="K25" i="9"/>
  <c r="W25" i="9" s="1"/>
  <c r="Y24" i="9"/>
  <c r="J24" i="9"/>
  <c r="K24" i="9"/>
  <c r="W24" i="9" s="1"/>
  <c r="Y23" i="9"/>
  <c r="J23" i="9"/>
  <c r="K23" i="9"/>
  <c r="W23" i="9" s="1"/>
  <c r="Y22" i="9"/>
  <c r="J22" i="9"/>
  <c r="K22" i="9"/>
  <c r="W22" i="9" s="1"/>
  <c r="Y21" i="9"/>
  <c r="J21" i="9"/>
  <c r="K21" i="9"/>
  <c r="W21" i="9" s="1"/>
  <c r="Y20" i="9"/>
  <c r="J20" i="9"/>
  <c r="K20" i="9"/>
  <c r="W20" i="9" s="1"/>
  <c r="Y19" i="9"/>
  <c r="J19" i="9"/>
  <c r="K19" i="9"/>
  <c r="W19" i="9" s="1"/>
  <c r="Y18" i="9"/>
  <c r="J18" i="9"/>
  <c r="Y17" i="9"/>
  <c r="J17" i="9"/>
  <c r="Y16" i="9"/>
  <c r="J16" i="9"/>
  <c r="K16" i="9"/>
  <c r="W16" i="9" s="1"/>
  <c r="Y15" i="9"/>
  <c r="J15" i="9"/>
  <c r="Y14" i="9"/>
  <c r="J14" i="9"/>
  <c r="Y13" i="9"/>
  <c r="J13" i="9"/>
  <c r="Y12" i="9"/>
  <c r="J12" i="9"/>
  <c r="Y11" i="9"/>
  <c r="O11" i="9"/>
  <c r="J11" i="9"/>
  <c r="Y10" i="9"/>
  <c r="J10" i="9"/>
  <c r="K10" i="9"/>
  <c r="Y9" i="9"/>
  <c r="J9" i="9"/>
  <c r="Y8" i="9"/>
  <c r="J8" i="9"/>
  <c r="Y7" i="9"/>
  <c r="J7" i="9"/>
  <c r="B7" i="9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Y6" i="9"/>
  <c r="J6" i="9"/>
  <c r="I6" i="9"/>
  <c r="H6" i="9"/>
  <c r="K6" i="9" s="1"/>
  <c r="H99" i="8"/>
  <c r="H121" i="8"/>
  <c r="H120" i="8"/>
  <c r="H116" i="8"/>
  <c r="I124" i="8"/>
  <c r="I123" i="8"/>
  <c r="I122" i="8"/>
  <c r="I121" i="8"/>
  <c r="I120" i="8"/>
  <c r="I119" i="8"/>
  <c r="I118" i="8"/>
  <c r="I117" i="8"/>
  <c r="I116" i="8"/>
  <c r="H94" i="8"/>
  <c r="K9" i="9" l="1"/>
  <c r="K17" i="9"/>
  <c r="W17" i="9" s="1"/>
  <c r="X128" i="9"/>
  <c r="X126" i="9"/>
  <c r="W127" i="9"/>
  <c r="X130" i="9"/>
  <c r="W131" i="9"/>
  <c r="X132" i="9"/>
  <c r="W133" i="9"/>
  <c r="X134" i="9"/>
  <c r="W135" i="9"/>
  <c r="X136" i="9"/>
  <c r="W137" i="9"/>
  <c r="X138" i="9"/>
  <c r="W139" i="9"/>
  <c r="X140" i="9"/>
  <c r="W141" i="9"/>
  <c r="X142" i="9"/>
  <c r="W143" i="9"/>
  <c r="X144" i="9"/>
  <c r="W145" i="9"/>
  <c r="X146" i="9"/>
  <c r="W147" i="9"/>
  <c r="X148" i="9"/>
  <c r="W149" i="9"/>
  <c r="X150" i="9"/>
  <c r="W151" i="9"/>
  <c r="X152" i="9"/>
  <c r="W153" i="9"/>
  <c r="X154" i="9"/>
  <c r="W155" i="9"/>
  <c r="X156" i="9"/>
  <c r="W157" i="9"/>
  <c r="X158" i="9"/>
  <c r="W159" i="9"/>
  <c r="X160" i="9"/>
  <c r="W161" i="9"/>
  <c r="X162" i="9"/>
  <c r="W163" i="9"/>
  <c r="X164" i="9"/>
  <c r="W165" i="9"/>
  <c r="X166" i="9"/>
  <c r="W167" i="9"/>
  <c r="X168" i="9"/>
  <c r="W169" i="9"/>
  <c r="X170" i="9"/>
  <c r="W171" i="9"/>
  <c r="X172" i="9"/>
  <c r="W173" i="9"/>
  <c r="X174" i="9"/>
  <c r="W175" i="9"/>
  <c r="X176" i="9"/>
  <c r="W177" i="9"/>
  <c r="X178" i="9"/>
  <c r="W179" i="9"/>
  <c r="X180" i="9"/>
  <c r="W181" i="9"/>
  <c r="X182" i="9"/>
  <c r="W183" i="9"/>
  <c r="X184" i="9"/>
  <c r="W185" i="9"/>
  <c r="X186" i="9"/>
  <c r="W187" i="9"/>
  <c r="X188" i="9"/>
  <c r="W189" i="9"/>
  <c r="X190" i="9"/>
  <c r="W191" i="9"/>
  <c r="X192" i="9"/>
  <c r="W129" i="9"/>
  <c r="W125" i="9"/>
  <c r="K26" i="9"/>
  <c r="W26" i="9" s="1"/>
  <c r="K54" i="9"/>
  <c r="W54" i="9" s="1"/>
  <c r="K70" i="9"/>
  <c r="W70" i="9" s="1"/>
  <c r="K78" i="9"/>
  <c r="W78" i="9" s="1"/>
  <c r="K82" i="9"/>
  <c r="W82" i="9" s="1"/>
  <c r="K86" i="9"/>
  <c r="W86" i="9" s="1"/>
  <c r="K111" i="9"/>
  <c r="K120" i="9"/>
  <c r="W120" i="9" s="1"/>
  <c r="K118" i="9"/>
  <c r="X118" i="9" s="1"/>
  <c r="K117" i="9"/>
  <c r="W117" i="9" s="1"/>
  <c r="X104" i="9"/>
  <c r="W104" i="9"/>
  <c r="X113" i="9"/>
  <c r="W113" i="9"/>
  <c r="X122" i="9"/>
  <c r="W122" i="9"/>
  <c r="Y193" i="9"/>
  <c r="R11" i="9" s="1"/>
  <c r="K11" i="9"/>
  <c r="W11" i="9" s="1"/>
  <c r="K7" i="9"/>
  <c r="W7" i="9" s="1"/>
  <c r="K8" i="9"/>
  <c r="X8" i="9" s="1"/>
  <c r="K12" i="9"/>
  <c r="W12" i="9" s="1"/>
  <c r="K13" i="9"/>
  <c r="X13" i="9" s="1"/>
  <c r="X105" i="9"/>
  <c r="W105" i="9"/>
  <c r="X106" i="9"/>
  <c r="W106" i="9"/>
  <c r="W107" i="9"/>
  <c r="X107" i="9"/>
  <c r="W123" i="9"/>
  <c r="X123" i="9"/>
  <c r="W108" i="9"/>
  <c r="X108" i="9"/>
  <c r="W109" i="9"/>
  <c r="X109" i="9"/>
  <c r="W110" i="9"/>
  <c r="X110" i="9"/>
  <c r="W111" i="9"/>
  <c r="X111" i="9"/>
  <c r="X114" i="9"/>
  <c r="W114" i="9"/>
  <c r="X115" i="9"/>
  <c r="W115" i="9"/>
  <c r="X116" i="9"/>
  <c r="W116" i="9"/>
  <c r="W124" i="9"/>
  <c r="X124" i="9"/>
  <c r="W9" i="9"/>
  <c r="X9" i="9"/>
  <c r="X6" i="9"/>
  <c r="W6" i="9"/>
  <c r="X10" i="9"/>
  <c r="W10" i="9"/>
  <c r="X14" i="9"/>
  <c r="X15" i="9"/>
  <c r="X16" i="9"/>
  <c r="X17" i="9"/>
  <c r="X18" i="9"/>
  <c r="X19" i="9"/>
  <c r="X20" i="9"/>
  <c r="X21" i="9"/>
  <c r="X22" i="9"/>
  <c r="X23" i="9"/>
  <c r="X24" i="9"/>
  <c r="X25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9" i="9"/>
  <c r="X80" i="9"/>
  <c r="X81" i="9"/>
  <c r="X83" i="9"/>
  <c r="X84" i="9"/>
  <c r="X85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12" i="9"/>
  <c r="X119" i="9"/>
  <c r="X121" i="9"/>
  <c r="H115" i="8"/>
  <c r="H114" i="8"/>
  <c r="H111" i="8"/>
  <c r="H109" i="8"/>
  <c r="H108" i="8"/>
  <c r="X117" i="9" l="1"/>
  <c r="X82" i="9"/>
  <c r="X120" i="9"/>
  <c r="X78" i="9"/>
  <c r="K193" i="9"/>
  <c r="X86" i="9"/>
  <c r="X54" i="9"/>
  <c r="X26" i="9"/>
  <c r="X12" i="9"/>
  <c r="W118" i="9"/>
  <c r="W8" i="9"/>
  <c r="X7" i="9"/>
  <c r="W13" i="9"/>
  <c r="X11" i="9"/>
  <c r="I115" i="8"/>
  <c r="I114" i="8"/>
  <c r="I113" i="8"/>
  <c r="I112" i="8"/>
  <c r="I111" i="8"/>
  <c r="I110" i="8"/>
  <c r="I109" i="8"/>
  <c r="I108" i="8"/>
  <c r="I107" i="8"/>
  <c r="H103" i="8"/>
  <c r="H106" i="8"/>
  <c r="H105" i="8"/>
  <c r="I106" i="8"/>
  <c r="I105" i="8"/>
  <c r="I104" i="8"/>
  <c r="H102" i="8"/>
  <c r="H98" i="8"/>
  <c r="I103" i="8"/>
  <c r="H92" i="8"/>
  <c r="I102" i="8"/>
  <c r="H78" i="8"/>
  <c r="H89" i="8"/>
  <c r="H101" i="8"/>
  <c r="H100" i="8"/>
  <c r="H95" i="8"/>
  <c r="H91" i="8"/>
  <c r="I101" i="8"/>
  <c r="I100" i="8"/>
  <c r="I99" i="8"/>
  <c r="H88" i="8"/>
  <c r="I98" i="8"/>
  <c r="H57" i="4"/>
  <c r="H85" i="8"/>
  <c r="H66" i="8"/>
  <c r="H62" i="8"/>
  <c r="H52" i="8"/>
  <c r="H47" i="8"/>
  <c r="H36" i="8"/>
  <c r="H35" i="8"/>
  <c r="H34" i="8"/>
  <c r="H33" i="8"/>
  <c r="H29" i="8"/>
  <c r="H20" i="8"/>
  <c r="W193" i="9" l="1"/>
  <c r="P11" i="9" s="1"/>
  <c r="S11" i="9" s="1"/>
  <c r="Q13" i="9" s="1"/>
  <c r="X193" i="9"/>
  <c r="Q11" i="9" s="1"/>
  <c r="H97" i="8"/>
  <c r="H96" i="8"/>
  <c r="H93" i="8"/>
  <c r="I97" i="8" l="1"/>
  <c r="K97" i="8" s="1"/>
  <c r="I96" i="8"/>
  <c r="I95" i="8"/>
  <c r="K95" i="8" s="1"/>
  <c r="I94" i="8"/>
  <c r="K94" i="8" s="1"/>
  <c r="X94" i="8" s="1"/>
  <c r="I93" i="8"/>
  <c r="K93" i="8" s="1"/>
  <c r="X93" i="8" s="1"/>
  <c r="I92" i="8"/>
  <c r="K92" i="8" s="1"/>
  <c r="H39" i="7"/>
  <c r="H36" i="7"/>
  <c r="H90" i="8"/>
  <c r="I91" i="8"/>
  <c r="I90" i="8"/>
  <c r="H54" i="8"/>
  <c r="I89" i="8"/>
  <c r="K89" i="8" s="1"/>
  <c r="X89" i="8" s="1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87" i="7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W116" i="6"/>
  <c r="X116" i="6"/>
  <c r="Y116" i="6"/>
  <c r="W117" i="6"/>
  <c r="X117" i="6"/>
  <c r="Y117" i="6"/>
  <c r="W118" i="6"/>
  <c r="X118" i="6"/>
  <c r="Y118" i="6"/>
  <c r="W119" i="6"/>
  <c r="X119" i="6"/>
  <c r="Y119" i="6"/>
  <c r="W120" i="6"/>
  <c r="X120" i="6"/>
  <c r="Y120" i="6"/>
  <c r="W121" i="6"/>
  <c r="X121" i="6"/>
  <c r="Y121" i="6"/>
  <c r="W122" i="6"/>
  <c r="X122" i="6"/>
  <c r="Y122" i="6"/>
  <c r="W123" i="6"/>
  <c r="X123" i="6"/>
  <c r="Y123" i="6"/>
  <c r="W124" i="6"/>
  <c r="X124" i="6"/>
  <c r="Y124" i="6"/>
  <c r="W125" i="6"/>
  <c r="X125" i="6"/>
  <c r="Y125" i="6"/>
  <c r="W126" i="6"/>
  <c r="X126" i="6"/>
  <c r="Y126" i="6"/>
  <c r="W127" i="6"/>
  <c r="X127" i="6"/>
  <c r="Y127" i="6"/>
  <c r="W128" i="6"/>
  <c r="X128" i="6"/>
  <c r="Y128" i="6"/>
  <c r="W129" i="6"/>
  <c r="X129" i="6"/>
  <c r="Y129" i="6"/>
  <c r="W130" i="6"/>
  <c r="X130" i="6"/>
  <c r="Y130" i="6"/>
  <c r="W131" i="6"/>
  <c r="X131" i="6"/>
  <c r="Y131" i="6"/>
  <c r="W132" i="6"/>
  <c r="X132" i="6"/>
  <c r="Y132" i="6"/>
  <c r="W133" i="6"/>
  <c r="X133" i="6"/>
  <c r="Y133" i="6"/>
  <c r="W134" i="6"/>
  <c r="X134" i="6"/>
  <c r="Y134" i="6"/>
  <c r="W135" i="6"/>
  <c r="X135" i="6"/>
  <c r="Y135" i="6"/>
  <c r="W136" i="6"/>
  <c r="X136" i="6"/>
  <c r="Y136" i="6"/>
  <c r="W137" i="6"/>
  <c r="X137" i="6"/>
  <c r="Y137" i="6"/>
  <c r="W138" i="6"/>
  <c r="X138" i="6"/>
  <c r="Y138" i="6"/>
  <c r="W139" i="6"/>
  <c r="X139" i="6"/>
  <c r="Y139" i="6"/>
  <c r="W140" i="6"/>
  <c r="X140" i="6"/>
  <c r="Y140" i="6"/>
  <c r="W141" i="6"/>
  <c r="X141" i="6"/>
  <c r="Y141" i="6"/>
  <c r="W142" i="6"/>
  <c r="X142" i="6"/>
  <c r="Y142" i="6"/>
  <c r="W143" i="6"/>
  <c r="X143" i="6"/>
  <c r="Y143" i="6"/>
  <c r="W144" i="6"/>
  <c r="X144" i="6"/>
  <c r="Y144" i="6"/>
  <c r="W145" i="6"/>
  <c r="X145" i="6"/>
  <c r="Y145" i="6"/>
  <c r="W146" i="6"/>
  <c r="X146" i="6"/>
  <c r="Y146" i="6"/>
  <c r="W147" i="6"/>
  <c r="X147" i="6"/>
  <c r="Y147" i="6"/>
  <c r="W148" i="6"/>
  <c r="X148" i="6"/>
  <c r="Y148" i="6"/>
  <c r="W149" i="6"/>
  <c r="X149" i="6"/>
  <c r="Y149" i="6"/>
  <c r="W150" i="6"/>
  <c r="X150" i="6"/>
  <c r="Y150" i="6"/>
  <c r="W151" i="6"/>
  <c r="X151" i="6"/>
  <c r="Y151" i="6"/>
  <c r="W152" i="6"/>
  <c r="X152" i="6"/>
  <c r="Y152" i="6"/>
  <c r="W153" i="6"/>
  <c r="X153" i="6"/>
  <c r="Y153" i="6"/>
  <c r="W154" i="6"/>
  <c r="X154" i="6"/>
  <c r="Y154" i="6"/>
  <c r="W155" i="6"/>
  <c r="X155" i="6"/>
  <c r="Y155" i="6"/>
  <c r="W156" i="6"/>
  <c r="X156" i="6"/>
  <c r="Y156" i="6"/>
  <c r="W157" i="6"/>
  <c r="X157" i="6"/>
  <c r="Y157" i="6"/>
  <c r="W158" i="6"/>
  <c r="X158" i="6"/>
  <c r="Y158" i="6"/>
  <c r="W159" i="6"/>
  <c r="X159" i="6"/>
  <c r="Y159" i="6"/>
  <c r="W160" i="6"/>
  <c r="X160" i="6"/>
  <c r="Y160" i="6"/>
  <c r="W161" i="6"/>
  <c r="X161" i="6"/>
  <c r="Y161" i="6"/>
  <c r="W162" i="6"/>
  <c r="X162" i="6"/>
  <c r="Y162" i="6"/>
  <c r="W163" i="6"/>
  <c r="X163" i="6"/>
  <c r="Y163" i="6"/>
  <c r="W164" i="6"/>
  <c r="X164" i="6"/>
  <c r="Y164" i="6"/>
  <c r="W165" i="6"/>
  <c r="X165" i="6"/>
  <c r="Y165" i="6"/>
  <c r="W166" i="6"/>
  <c r="X166" i="6"/>
  <c r="Y166" i="6"/>
  <c r="W167" i="6"/>
  <c r="X167" i="6"/>
  <c r="Y167" i="6"/>
  <c r="W168" i="6"/>
  <c r="X168" i="6"/>
  <c r="Y168" i="6"/>
  <c r="W169" i="6"/>
  <c r="X169" i="6"/>
  <c r="Y169" i="6"/>
  <c r="W170" i="6"/>
  <c r="X170" i="6"/>
  <c r="Y170" i="6"/>
  <c r="W171" i="6"/>
  <c r="X171" i="6"/>
  <c r="Y171" i="6"/>
  <c r="W172" i="6"/>
  <c r="X172" i="6"/>
  <c r="Y172" i="6"/>
  <c r="W173" i="6"/>
  <c r="X173" i="6"/>
  <c r="Y173" i="6"/>
  <c r="W174" i="6"/>
  <c r="X174" i="6"/>
  <c r="Y174" i="6"/>
  <c r="W175" i="6"/>
  <c r="X175" i="6"/>
  <c r="Y175" i="6"/>
  <c r="W176" i="6"/>
  <c r="X176" i="6"/>
  <c r="Y176" i="6"/>
  <c r="W177" i="6"/>
  <c r="X177" i="6"/>
  <c r="Y177" i="6"/>
  <c r="W178" i="6"/>
  <c r="X178" i="6"/>
  <c r="Y178" i="6"/>
  <c r="W179" i="6"/>
  <c r="X179" i="6"/>
  <c r="Y179" i="6"/>
  <c r="W180" i="6"/>
  <c r="X180" i="6"/>
  <c r="Y180" i="6"/>
  <c r="W181" i="6"/>
  <c r="X181" i="6"/>
  <c r="Y181" i="6"/>
  <c r="W182" i="6"/>
  <c r="X182" i="6"/>
  <c r="Y182" i="6"/>
  <c r="W183" i="6"/>
  <c r="X183" i="6"/>
  <c r="Y183" i="6"/>
  <c r="W184" i="6"/>
  <c r="X184" i="6"/>
  <c r="Y184" i="6"/>
  <c r="W185" i="6"/>
  <c r="X185" i="6"/>
  <c r="Y185" i="6"/>
  <c r="I59" i="6"/>
  <c r="K59" i="6" s="1"/>
  <c r="X59" i="6" s="1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6" i="6"/>
  <c r="H61" i="7"/>
  <c r="H99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7" i="7"/>
  <c r="H38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8" i="7"/>
  <c r="H89" i="7"/>
  <c r="H90" i="7"/>
  <c r="H91" i="7"/>
  <c r="H92" i="7"/>
  <c r="H93" i="7"/>
  <c r="H94" i="7"/>
  <c r="H95" i="7"/>
  <c r="H96" i="7"/>
  <c r="H97" i="7"/>
  <c r="H98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K165" i="7" s="1"/>
  <c r="W165" i="7" s="1"/>
  <c r="H166" i="7"/>
  <c r="H167" i="7"/>
  <c r="H168" i="7"/>
  <c r="K168" i="7" s="1"/>
  <c r="W168" i="7" s="1"/>
  <c r="I8" i="7"/>
  <c r="K8" i="7" s="1"/>
  <c r="W8" i="7" s="1"/>
  <c r="I9" i="7"/>
  <c r="I10" i="7"/>
  <c r="I11" i="7"/>
  <c r="I12" i="7"/>
  <c r="I13" i="7"/>
  <c r="I14" i="7"/>
  <c r="I15" i="7"/>
  <c r="K15" i="7" s="1"/>
  <c r="W15" i="7" s="1"/>
  <c r="I16" i="7"/>
  <c r="K16" i="7" s="1"/>
  <c r="W16" i="7" s="1"/>
  <c r="I17" i="7"/>
  <c r="I18" i="7"/>
  <c r="I19" i="7"/>
  <c r="I20" i="7"/>
  <c r="I21" i="7"/>
  <c r="I22" i="7"/>
  <c r="I23" i="7"/>
  <c r="I24" i="7"/>
  <c r="I25" i="7"/>
  <c r="I26" i="7"/>
  <c r="I27" i="7"/>
  <c r="K27" i="7" s="1"/>
  <c r="W27" i="7" s="1"/>
  <c r="I28" i="7"/>
  <c r="I29" i="7"/>
  <c r="I30" i="7"/>
  <c r="I31" i="7"/>
  <c r="I32" i="7"/>
  <c r="K32" i="7" s="1"/>
  <c r="W32" i="7" s="1"/>
  <c r="I33" i="7"/>
  <c r="I34" i="7"/>
  <c r="I35" i="7"/>
  <c r="I36" i="7"/>
  <c r="I37" i="7"/>
  <c r="I38" i="7"/>
  <c r="K38" i="7" s="1"/>
  <c r="X38" i="7" s="1"/>
  <c r="I39" i="7"/>
  <c r="I40" i="7"/>
  <c r="I41" i="7"/>
  <c r="I42" i="7"/>
  <c r="K42" i="7" s="1"/>
  <c r="X42" i="7" s="1"/>
  <c r="I43" i="7"/>
  <c r="I44" i="7"/>
  <c r="I45" i="7"/>
  <c r="I46" i="7"/>
  <c r="K46" i="7" s="1"/>
  <c r="X46" i="7" s="1"/>
  <c r="I47" i="7"/>
  <c r="K47" i="7" s="1"/>
  <c r="W47" i="7" s="1"/>
  <c r="I48" i="7"/>
  <c r="I49" i="7"/>
  <c r="I50" i="7"/>
  <c r="K50" i="7" s="1"/>
  <c r="X50" i="7" s="1"/>
  <c r="I51" i="7"/>
  <c r="I52" i="7"/>
  <c r="I53" i="7"/>
  <c r="I54" i="7"/>
  <c r="K54" i="7" s="1"/>
  <c r="X54" i="7" s="1"/>
  <c r="I55" i="7"/>
  <c r="I56" i="7"/>
  <c r="I57" i="7"/>
  <c r="I58" i="7"/>
  <c r="K58" i="7" s="1"/>
  <c r="X58" i="7" s="1"/>
  <c r="I59" i="7"/>
  <c r="I60" i="7"/>
  <c r="I61" i="7"/>
  <c r="I62" i="7"/>
  <c r="K62" i="7" s="1"/>
  <c r="X62" i="7" s="1"/>
  <c r="I63" i="7"/>
  <c r="I64" i="7"/>
  <c r="K64" i="7" s="1"/>
  <c r="W64" i="7" s="1"/>
  <c r="I65" i="7"/>
  <c r="I66" i="7"/>
  <c r="K66" i="7" s="1"/>
  <c r="X66" i="7" s="1"/>
  <c r="I67" i="7"/>
  <c r="I68" i="7"/>
  <c r="I69" i="7"/>
  <c r="I70" i="7"/>
  <c r="K70" i="7" s="1"/>
  <c r="X70" i="7" s="1"/>
  <c r="I71" i="7"/>
  <c r="I72" i="7"/>
  <c r="K72" i="7" s="1"/>
  <c r="W72" i="7" s="1"/>
  <c r="I73" i="7"/>
  <c r="I74" i="7"/>
  <c r="K74" i="7" s="1"/>
  <c r="X74" i="7" s="1"/>
  <c r="I75" i="7"/>
  <c r="I76" i="7"/>
  <c r="I77" i="7"/>
  <c r="I78" i="7"/>
  <c r="K78" i="7" s="1"/>
  <c r="X78" i="7" s="1"/>
  <c r="I79" i="7"/>
  <c r="I80" i="7"/>
  <c r="I81" i="7"/>
  <c r="I82" i="7"/>
  <c r="K82" i="7" s="1"/>
  <c r="X82" i="7" s="1"/>
  <c r="I83" i="7"/>
  <c r="I84" i="7"/>
  <c r="I85" i="7"/>
  <c r="I86" i="7"/>
  <c r="K86" i="7" s="1"/>
  <c r="X86" i="7" s="1"/>
  <c r="I87" i="7"/>
  <c r="K87" i="7" s="1"/>
  <c r="W87" i="7" s="1"/>
  <c r="I88" i="7"/>
  <c r="K88" i="7" s="1"/>
  <c r="W88" i="7" s="1"/>
  <c r="I89" i="7"/>
  <c r="I90" i="7"/>
  <c r="I91" i="7"/>
  <c r="I92" i="7"/>
  <c r="K92" i="7" s="1"/>
  <c r="W92" i="7" s="1"/>
  <c r="I93" i="7"/>
  <c r="I94" i="7"/>
  <c r="I95" i="7"/>
  <c r="I96" i="7"/>
  <c r="I97" i="7"/>
  <c r="I98" i="7"/>
  <c r="I99" i="7"/>
  <c r="I100" i="7"/>
  <c r="I101" i="7"/>
  <c r="I102" i="7"/>
  <c r="K102" i="7" s="1"/>
  <c r="X102" i="7" s="1"/>
  <c r="I103" i="7"/>
  <c r="I104" i="7"/>
  <c r="I105" i="7"/>
  <c r="I106" i="7"/>
  <c r="K106" i="7" s="1"/>
  <c r="X106" i="7" s="1"/>
  <c r="I107" i="7"/>
  <c r="I108" i="7"/>
  <c r="I109" i="7"/>
  <c r="I110" i="7"/>
  <c r="K110" i="7" s="1"/>
  <c r="X110" i="7" s="1"/>
  <c r="I111" i="7"/>
  <c r="I112" i="7"/>
  <c r="K112" i="7" s="1"/>
  <c r="W112" i="7" s="1"/>
  <c r="I113" i="7"/>
  <c r="I114" i="7"/>
  <c r="K114" i="7" s="1"/>
  <c r="X114" i="7" s="1"/>
  <c r="I115" i="7"/>
  <c r="I116" i="7"/>
  <c r="I117" i="7"/>
  <c r="I118" i="7"/>
  <c r="K118" i="7" s="1"/>
  <c r="X118" i="7" s="1"/>
  <c r="I119" i="7"/>
  <c r="I120" i="7"/>
  <c r="I121" i="7"/>
  <c r="I122" i="7"/>
  <c r="K122" i="7" s="1"/>
  <c r="X122" i="7" s="1"/>
  <c r="I123" i="7"/>
  <c r="I124" i="7"/>
  <c r="I125" i="7"/>
  <c r="I126" i="7"/>
  <c r="K126" i="7" s="1"/>
  <c r="X126" i="7" s="1"/>
  <c r="I127" i="7"/>
  <c r="I128" i="7"/>
  <c r="I129" i="7"/>
  <c r="I130" i="7"/>
  <c r="K130" i="7" s="1"/>
  <c r="X130" i="7" s="1"/>
  <c r="I131" i="7"/>
  <c r="I132" i="7"/>
  <c r="I133" i="7"/>
  <c r="I134" i="7"/>
  <c r="K134" i="7" s="1"/>
  <c r="X134" i="7" s="1"/>
  <c r="I135" i="7"/>
  <c r="I136" i="7"/>
  <c r="I137" i="7"/>
  <c r="I138" i="7"/>
  <c r="K138" i="7" s="1"/>
  <c r="X138" i="7" s="1"/>
  <c r="I139" i="7"/>
  <c r="I140" i="7"/>
  <c r="I141" i="7"/>
  <c r="I142" i="7"/>
  <c r="K142" i="7" s="1"/>
  <c r="X142" i="7" s="1"/>
  <c r="I143" i="7"/>
  <c r="I144" i="7"/>
  <c r="K144" i="7" s="1"/>
  <c r="W144" i="7" s="1"/>
  <c r="I145" i="7"/>
  <c r="I146" i="7"/>
  <c r="K146" i="7" s="1"/>
  <c r="X146" i="7" s="1"/>
  <c r="I147" i="7"/>
  <c r="I148" i="7"/>
  <c r="I149" i="7"/>
  <c r="I150" i="7"/>
  <c r="K150" i="7" s="1"/>
  <c r="X150" i="7" s="1"/>
  <c r="I151" i="7"/>
  <c r="I152" i="7"/>
  <c r="K152" i="7" s="1"/>
  <c r="W152" i="7" s="1"/>
  <c r="I153" i="7"/>
  <c r="I154" i="7"/>
  <c r="K154" i="7" s="1"/>
  <c r="X154" i="7" s="1"/>
  <c r="I155" i="7"/>
  <c r="I156" i="7"/>
  <c r="I157" i="7"/>
  <c r="I158" i="7"/>
  <c r="K158" i="7" s="1"/>
  <c r="X158" i="7" s="1"/>
  <c r="I159" i="7"/>
  <c r="I160" i="7"/>
  <c r="I161" i="7"/>
  <c r="I162" i="7"/>
  <c r="K162" i="7" s="1"/>
  <c r="X162" i="7" s="1"/>
  <c r="I163" i="7"/>
  <c r="I164" i="7"/>
  <c r="I165" i="7"/>
  <c r="I166" i="7"/>
  <c r="K166" i="7" s="1"/>
  <c r="X166" i="7" s="1"/>
  <c r="I167" i="7"/>
  <c r="I168" i="7"/>
  <c r="K9" i="7"/>
  <c r="W9" i="7" s="1"/>
  <c r="K11" i="7"/>
  <c r="W11" i="7" s="1"/>
  <c r="K12" i="7"/>
  <c r="W12" i="7" s="1"/>
  <c r="K13" i="7"/>
  <c r="W13" i="7" s="1"/>
  <c r="K20" i="7"/>
  <c r="W20" i="7" s="1"/>
  <c r="K21" i="7"/>
  <c r="W21" i="7" s="1"/>
  <c r="K24" i="7"/>
  <c r="W24" i="7" s="1"/>
  <c r="K28" i="7"/>
  <c r="W28" i="7" s="1"/>
  <c r="K33" i="7"/>
  <c r="W33" i="7" s="1"/>
  <c r="K63" i="7"/>
  <c r="W63" i="7" s="1"/>
  <c r="K76" i="7"/>
  <c r="W76" i="7" s="1"/>
  <c r="K79" i="7"/>
  <c r="W79" i="7" s="1"/>
  <c r="K84" i="7"/>
  <c r="W84" i="7" s="1"/>
  <c r="K93" i="7"/>
  <c r="W93" i="7" s="1"/>
  <c r="K96" i="7"/>
  <c r="W96" i="7" s="1"/>
  <c r="K97" i="7"/>
  <c r="W97" i="7" s="1"/>
  <c r="K109" i="7"/>
  <c r="W109" i="7" s="1"/>
  <c r="K116" i="7"/>
  <c r="W116" i="7" s="1"/>
  <c r="K121" i="7"/>
  <c r="W121" i="7" s="1"/>
  <c r="K128" i="7"/>
  <c r="W128" i="7" s="1"/>
  <c r="K129" i="7"/>
  <c r="W129" i="7" s="1"/>
  <c r="K141" i="7"/>
  <c r="W141" i="7" s="1"/>
  <c r="K149" i="7"/>
  <c r="W149" i="7" s="1"/>
  <c r="K157" i="7"/>
  <c r="W157" i="7" s="1"/>
  <c r="K169" i="7"/>
  <c r="W169" i="7" s="1"/>
  <c r="K170" i="7"/>
  <c r="W170" i="7" s="1"/>
  <c r="K171" i="7"/>
  <c r="X171" i="7" s="1"/>
  <c r="K172" i="7"/>
  <c r="W172" i="7" s="1"/>
  <c r="K173" i="7"/>
  <c r="X173" i="7" s="1"/>
  <c r="K174" i="7"/>
  <c r="W174" i="7" s="1"/>
  <c r="K175" i="7"/>
  <c r="X175" i="7" s="1"/>
  <c r="K176" i="7"/>
  <c r="W176" i="7" s="1"/>
  <c r="K177" i="7"/>
  <c r="W177" i="7" s="1"/>
  <c r="K178" i="7"/>
  <c r="W178" i="7" s="1"/>
  <c r="K179" i="7"/>
  <c r="X179" i="7" s="1"/>
  <c r="K180" i="7"/>
  <c r="W180" i="7" s="1"/>
  <c r="K181" i="7"/>
  <c r="W181" i="7" s="1"/>
  <c r="K182" i="7"/>
  <c r="W182" i="7" s="1"/>
  <c r="K183" i="7"/>
  <c r="X183" i="7" s="1"/>
  <c r="K184" i="7"/>
  <c r="W184" i="7" s="1"/>
  <c r="K185" i="7"/>
  <c r="W185" i="7" s="1"/>
  <c r="K186" i="7"/>
  <c r="W186" i="7" s="1"/>
  <c r="K187" i="7"/>
  <c r="X187" i="7" s="1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6" i="7"/>
  <c r="I55" i="8"/>
  <c r="I56" i="8"/>
  <c r="I57" i="8"/>
  <c r="I58" i="8"/>
  <c r="I59" i="8"/>
  <c r="I60" i="8"/>
  <c r="I61" i="8"/>
  <c r="I62" i="8"/>
  <c r="K62" i="8" s="1"/>
  <c r="W62" i="8" s="1"/>
  <c r="I63" i="8"/>
  <c r="I64" i="8"/>
  <c r="I65" i="8"/>
  <c r="I66" i="8"/>
  <c r="K66" i="8" s="1"/>
  <c r="I67" i="8"/>
  <c r="I68" i="8"/>
  <c r="I69" i="8"/>
  <c r="I70" i="8"/>
  <c r="I71" i="8"/>
  <c r="I72" i="8"/>
  <c r="I73" i="8"/>
  <c r="I74" i="8"/>
  <c r="I75" i="8"/>
  <c r="I76" i="8"/>
  <c r="I77" i="8"/>
  <c r="I78" i="8"/>
  <c r="H8" i="8"/>
  <c r="H10" i="8"/>
  <c r="H11" i="8"/>
  <c r="H12" i="8"/>
  <c r="H13" i="8"/>
  <c r="H14" i="8"/>
  <c r="H15" i="8"/>
  <c r="H16" i="8"/>
  <c r="H17" i="8"/>
  <c r="H18" i="8"/>
  <c r="H19" i="8"/>
  <c r="H21" i="8"/>
  <c r="H22" i="8"/>
  <c r="H23" i="8"/>
  <c r="H24" i="8"/>
  <c r="H25" i="8"/>
  <c r="H26" i="8"/>
  <c r="H27" i="8"/>
  <c r="H28" i="8"/>
  <c r="H30" i="8"/>
  <c r="H31" i="8"/>
  <c r="H32" i="8"/>
  <c r="H37" i="8"/>
  <c r="H38" i="8"/>
  <c r="H39" i="8"/>
  <c r="H40" i="8"/>
  <c r="H41" i="8"/>
  <c r="H42" i="8"/>
  <c r="H43" i="8"/>
  <c r="H44" i="8"/>
  <c r="H45" i="8"/>
  <c r="H46" i="8"/>
  <c r="H48" i="8"/>
  <c r="H49" i="8"/>
  <c r="H50" i="8"/>
  <c r="H51" i="8"/>
  <c r="H53" i="8"/>
  <c r="H55" i="8"/>
  <c r="H56" i="8"/>
  <c r="H57" i="8"/>
  <c r="H58" i="8"/>
  <c r="H59" i="8"/>
  <c r="H60" i="8"/>
  <c r="H61" i="8"/>
  <c r="H63" i="8"/>
  <c r="H64" i="8"/>
  <c r="H65" i="8"/>
  <c r="H67" i="8"/>
  <c r="H68" i="8"/>
  <c r="H69" i="8"/>
  <c r="H70" i="8"/>
  <c r="H71" i="8"/>
  <c r="H72" i="8"/>
  <c r="H73" i="8"/>
  <c r="H74" i="8"/>
  <c r="H75" i="8"/>
  <c r="H76" i="8"/>
  <c r="H77" i="8"/>
  <c r="H79" i="8"/>
  <c r="H80" i="8"/>
  <c r="H81" i="8"/>
  <c r="H82" i="8"/>
  <c r="H83" i="8"/>
  <c r="H84" i="8"/>
  <c r="H86" i="8"/>
  <c r="H8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K91" i="8"/>
  <c r="X91" i="8" s="1"/>
  <c r="J92" i="8"/>
  <c r="J93" i="8"/>
  <c r="J94" i="8"/>
  <c r="J95" i="8"/>
  <c r="J96" i="8"/>
  <c r="K96" i="8"/>
  <c r="X96" i="8" s="1"/>
  <c r="J97" i="8"/>
  <c r="J98" i="8"/>
  <c r="K98" i="8"/>
  <c r="X98" i="8" s="1"/>
  <c r="J99" i="8"/>
  <c r="K99" i="8"/>
  <c r="X99" i="8" s="1"/>
  <c r="J100" i="8"/>
  <c r="K100" i="8"/>
  <c r="W100" i="8" s="1"/>
  <c r="J101" i="8"/>
  <c r="K101" i="8"/>
  <c r="W101" i="8" s="1"/>
  <c r="J102" i="8"/>
  <c r="K102" i="8"/>
  <c r="W102" i="8" s="1"/>
  <c r="J103" i="8"/>
  <c r="K103" i="8"/>
  <c r="X103" i="8" s="1"/>
  <c r="J104" i="8"/>
  <c r="K104" i="8"/>
  <c r="W104" i="8" s="1"/>
  <c r="J105" i="8"/>
  <c r="K105" i="8"/>
  <c r="W105" i="8" s="1"/>
  <c r="J106" i="8"/>
  <c r="K106" i="8"/>
  <c r="X106" i="8" s="1"/>
  <c r="J107" i="8"/>
  <c r="K107" i="8"/>
  <c r="W107" i="8" s="1"/>
  <c r="J108" i="8"/>
  <c r="K108" i="8"/>
  <c r="X108" i="8" s="1"/>
  <c r="J109" i="8"/>
  <c r="K109" i="8"/>
  <c r="X109" i="8" s="1"/>
  <c r="J110" i="8"/>
  <c r="K110" i="8"/>
  <c r="W110" i="8" s="1"/>
  <c r="J111" i="8"/>
  <c r="K111" i="8"/>
  <c r="X111" i="8" s="1"/>
  <c r="J112" i="8"/>
  <c r="K112" i="8"/>
  <c r="X112" i="8" s="1"/>
  <c r="J113" i="8"/>
  <c r="K113" i="8"/>
  <c r="W113" i="8" s="1"/>
  <c r="J114" i="8"/>
  <c r="K114" i="8"/>
  <c r="X114" i="8" s="1"/>
  <c r="J115" i="8"/>
  <c r="K115" i="8"/>
  <c r="X115" i="8" s="1"/>
  <c r="J116" i="8"/>
  <c r="K116" i="8"/>
  <c r="X116" i="8" s="1"/>
  <c r="J117" i="8"/>
  <c r="K117" i="8"/>
  <c r="X117" i="8" s="1"/>
  <c r="J118" i="8"/>
  <c r="K118" i="8"/>
  <c r="W118" i="8" s="1"/>
  <c r="J119" i="8"/>
  <c r="K119" i="8"/>
  <c r="X119" i="8" s="1"/>
  <c r="J120" i="8"/>
  <c r="K120" i="8"/>
  <c r="X120" i="8" s="1"/>
  <c r="J121" i="8"/>
  <c r="K121" i="8"/>
  <c r="X121" i="8" s="1"/>
  <c r="J122" i="8"/>
  <c r="K122" i="8"/>
  <c r="X122" i="8" s="1"/>
  <c r="J123" i="8"/>
  <c r="K123" i="8"/>
  <c r="X123" i="8" s="1"/>
  <c r="J124" i="8"/>
  <c r="K124" i="8"/>
  <c r="X124" i="8" s="1"/>
  <c r="J125" i="8"/>
  <c r="K125" i="8"/>
  <c r="X125" i="8" s="1"/>
  <c r="J126" i="8"/>
  <c r="K126" i="8"/>
  <c r="X126" i="8" s="1"/>
  <c r="J127" i="8"/>
  <c r="K127" i="8"/>
  <c r="X127" i="8" s="1"/>
  <c r="J128" i="8"/>
  <c r="K128" i="8"/>
  <c r="W128" i="8" s="1"/>
  <c r="J129" i="8"/>
  <c r="K129" i="8"/>
  <c r="X129" i="8" s="1"/>
  <c r="J130" i="8"/>
  <c r="K130" i="8"/>
  <c r="X130" i="8" s="1"/>
  <c r="J131" i="8"/>
  <c r="K131" i="8"/>
  <c r="W131" i="8" s="1"/>
  <c r="J132" i="8"/>
  <c r="K132" i="8"/>
  <c r="W132" i="8" s="1"/>
  <c r="J133" i="8"/>
  <c r="K133" i="8"/>
  <c r="X133" i="8" s="1"/>
  <c r="J134" i="8"/>
  <c r="K134" i="8"/>
  <c r="X134" i="8" s="1"/>
  <c r="J135" i="8"/>
  <c r="K135" i="8"/>
  <c r="X135" i="8" s="1"/>
  <c r="J136" i="8"/>
  <c r="K136" i="8"/>
  <c r="W136" i="8" s="1"/>
  <c r="J137" i="8"/>
  <c r="K137" i="8"/>
  <c r="W137" i="8" s="1"/>
  <c r="J138" i="8"/>
  <c r="K138" i="8"/>
  <c r="X138" i="8" s="1"/>
  <c r="J139" i="8"/>
  <c r="K139" i="8"/>
  <c r="W139" i="8" s="1"/>
  <c r="J140" i="8"/>
  <c r="K140" i="8"/>
  <c r="W140" i="8" s="1"/>
  <c r="J141" i="8"/>
  <c r="K141" i="8"/>
  <c r="W141" i="8" s="1"/>
  <c r="J142" i="8"/>
  <c r="K142" i="8"/>
  <c r="X142" i="8" s="1"/>
  <c r="J143" i="8"/>
  <c r="K143" i="8"/>
  <c r="W143" i="8" s="1"/>
  <c r="J144" i="8"/>
  <c r="K144" i="8"/>
  <c r="W144" i="8" s="1"/>
  <c r="J145" i="8"/>
  <c r="K145" i="8"/>
  <c r="W145" i="8" s="1"/>
  <c r="J146" i="8"/>
  <c r="K146" i="8"/>
  <c r="X146" i="8" s="1"/>
  <c r="J147" i="8"/>
  <c r="K147" i="8"/>
  <c r="W147" i="8" s="1"/>
  <c r="J148" i="8"/>
  <c r="K148" i="8"/>
  <c r="W148" i="8" s="1"/>
  <c r="J149" i="8"/>
  <c r="K149" i="8"/>
  <c r="W149" i="8" s="1"/>
  <c r="J150" i="8"/>
  <c r="K150" i="8"/>
  <c r="X150" i="8" s="1"/>
  <c r="J151" i="8"/>
  <c r="K151" i="8"/>
  <c r="W151" i="8" s="1"/>
  <c r="J152" i="8"/>
  <c r="K152" i="8"/>
  <c r="W152" i="8" s="1"/>
  <c r="J153" i="8"/>
  <c r="K153" i="8"/>
  <c r="W153" i="8" s="1"/>
  <c r="J154" i="8"/>
  <c r="K154" i="8"/>
  <c r="X154" i="8" s="1"/>
  <c r="J155" i="8"/>
  <c r="K155" i="8"/>
  <c r="W155" i="8" s="1"/>
  <c r="J156" i="8"/>
  <c r="K156" i="8"/>
  <c r="W156" i="8" s="1"/>
  <c r="J157" i="8"/>
  <c r="K157" i="8"/>
  <c r="W157" i="8" s="1"/>
  <c r="J158" i="8"/>
  <c r="K158" i="8"/>
  <c r="X158" i="8" s="1"/>
  <c r="J159" i="8"/>
  <c r="K159" i="8"/>
  <c r="W159" i="8" s="1"/>
  <c r="J160" i="8"/>
  <c r="K160" i="8"/>
  <c r="W160" i="8" s="1"/>
  <c r="J161" i="8"/>
  <c r="K161" i="8"/>
  <c r="W161" i="8" s="1"/>
  <c r="J162" i="8"/>
  <c r="K162" i="8"/>
  <c r="X162" i="8" s="1"/>
  <c r="J163" i="8"/>
  <c r="K163" i="8"/>
  <c r="W163" i="8" s="1"/>
  <c r="J164" i="8"/>
  <c r="K164" i="8"/>
  <c r="W164" i="8" s="1"/>
  <c r="J165" i="8"/>
  <c r="K165" i="8"/>
  <c r="W165" i="8" s="1"/>
  <c r="J166" i="8"/>
  <c r="K166" i="8"/>
  <c r="X166" i="8" s="1"/>
  <c r="J167" i="8"/>
  <c r="K167" i="8"/>
  <c r="W167" i="8" s="1"/>
  <c r="J168" i="8"/>
  <c r="K168" i="8"/>
  <c r="W168" i="8" s="1"/>
  <c r="J169" i="8"/>
  <c r="K169" i="8"/>
  <c r="W169" i="8" s="1"/>
  <c r="J170" i="8"/>
  <c r="K170" i="8"/>
  <c r="X170" i="8" s="1"/>
  <c r="J171" i="8"/>
  <c r="K171" i="8"/>
  <c r="W171" i="8" s="1"/>
  <c r="J172" i="8"/>
  <c r="K172" i="8"/>
  <c r="W172" i="8" s="1"/>
  <c r="J173" i="8"/>
  <c r="K173" i="8"/>
  <c r="W173" i="8" s="1"/>
  <c r="J174" i="8"/>
  <c r="K174" i="8"/>
  <c r="X174" i="8" s="1"/>
  <c r="J175" i="8"/>
  <c r="K175" i="8"/>
  <c r="W175" i="8" s="1"/>
  <c r="J176" i="8"/>
  <c r="K176" i="8"/>
  <c r="W176" i="8" s="1"/>
  <c r="J177" i="8"/>
  <c r="K177" i="8"/>
  <c r="W177" i="8" s="1"/>
  <c r="J178" i="8"/>
  <c r="K178" i="8"/>
  <c r="X178" i="8" s="1"/>
  <c r="J179" i="8"/>
  <c r="K179" i="8"/>
  <c r="W179" i="8" s="1"/>
  <c r="J180" i="8"/>
  <c r="K180" i="8"/>
  <c r="W180" i="8" s="1"/>
  <c r="J181" i="8"/>
  <c r="K181" i="8"/>
  <c r="W181" i="8" s="1"/>
  <c r="J182" i="8"/>
  <c r="K182" i="8"/>
  <c r="X182" i="8" s="1"/>
  <c r="J183" i="8"/>
  <c r="K183" i="8"/>
  <c r="W183" i="8" s="1"/>
  <c r="J184" i="8"/>
  <c r="K184" i="8"/>
  <c r="W184" i="8" s="1"/>
  <c r="J185" i="8"/>
  <c r="K185" i="8"/>
  <c r="W185" i="8" s="1"/>
  <c r="J186" i="8"/>
  <c r="K186" i="8"/>
  <c r="X186" i="8" s="1"/>
  <c r="J187" i="8"/>
  <c r="K187" i="8"/>
  <c r="W187" i="8" s="1"/>
  <c r="J188" i="8"/>
  <c r="K188" i="8"/>
  <c r="W188" i="8" s="1"/>
  <c r="J189" i="8"/>
  <c r="K189" i="8"/>
  <c r="W189" i="8" s="1"/>
  <c r="J190" i="8"/>
  <c r="K190" i="8"/>
  <c r="X190" i="8" s="1"/>
  <c r="J191" i="8"/>
  <c r="K191" i="8"/>
  <c r="W191" i="8" s="1"/>
  <c r="J192" i="8"/>
  <c r="K192" i="8"/>
  <c r="X192" i="8" s="1"/>
  <c r="I54" i="8"/>
  <c r="I52" i="8"/>
  <c r="I47" i="8"/>
  <c r="K47" i="8" s="1"/>
  <c r="I9" i="8"/>
  <c r="K9" i="8" s="1"/>
  <c r="J7" i="8"/>
  <c r="J6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W108" i="8"/>
  <c r="Y108" i="8"/>
  <c r="Y109" i="8"/>
  <c r="Y110" i="8"/>
  <c r="Y111" i="8"/>
  <c r="Y112" i="8"/>
  <c r="Y113" i="8"/>
  <c r="Y114" i="8"/>
  <c r="Y115" i="8"/>
  <c r="Y116" i="8"/>
  <c r="Y117" i="8"/>
  <c r="X118" i="8"/>
  <c r="Y118" i="8"/>
  <c r="Y119" i="8"/>
  <c r="W120" i="8"/>
  <c r="Y120" i="8"/>
  <c r="Y121" i="8"/>
  <c r="Y122" i="8"/>
  <c r="Y123" i="8"/>
  <c r="Y124" i="8"/>
  <c r="Y125" i="8"/>
  <c r="Y126" i="8"/>
  <c r="Y127" i="8"/>
  <c r="X128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5" i="8"/>
  <c r="Y14" i="8"/>
  <c r="Y13" i="8"/>
  <c r="K161" i="7" l="1"/>
  <c r="W161" i="7" s="1"/>
  <c r="K153" i="7"/>
  <c r="W153" i="7" s="1"/>
  <c r="K145" i="7"/>
  <c r="W145" i="7" s="1"/>
  <c r="K137" i="7"/>
  <c r="W137" i="7" s="1"/>
  <c r="K133" i="7"/>
  <c r="W133" i="7" s="1"/>
  <c r="K125" i="7"/>
  <c r="W125" i="7" s="1"/>
  <c r="K117" i="7"/>
  <c r="W117" i="7" s="1"/>
  <c r="K113" i="7"/>
  <c r="W113" i="7" s="1"/>
  <c r="K105" i="7"/>
  <c r="W105" i="7" s="1"/>
  <c r="K101" i="7"/>
  <c r="W101" i="7" s="1"/>
  <c r="K37" i="7"/>
  <c r="W37" i="7" s="1"/>
  <c r="K83" i="7"/>
  <c r="W83" i="7" s="1"/>
  <c r="K75" i="7"/>
  <c r="W75" i="7" s="1"/>
  <c r="K71" i="7"/>
  <c r="W71" i="7" s="1"/>
  <c r="K67" i="7"/>
  <c r="W67" i="7" s="1"/>
  <c r="K164" i="7"/>
  <c r="W164" i="7" s="1"/>
  <c r="K160" i="7"/>
  <c r="W160" i="7" s="1"/>
  <c r="K148" i="7"/>
  <c r="W148" i="7" s="1"/>
  <c r="K132" i="7"/>
  <c r="W132" i="7" s="1"/>
  <c r="K100" i="7"/>
  <c r="W100" i="7" s="1"/>
  <c r="K95" i="7"/>
  <c r="W95" i="7" s="1"/>
  <c r="K45" i="7"/>
  <c r="W45" i="7" s="1"/>
  <c r="K31" i="7"/>
  <c r="W31" i="7" s="1"/>
  <c r="K53" i="7"/>
  <c r="W53" i="7" s="1"/>
  <c r="K89" i="7"/>
  <c r="W89" i="7" s="1"/>
  <c r="K80" i="7"/>
  <c r="W80" i="7" s="1"/>
  <c r="K68" i="7"/>
  <c r="W68" i="7" s="1"/>
  <c r="K55" i="7"/>
  <c r="W55" i="7" s="1"/>
  <c r="K29" i="7"/>
  <c r="W29" i="7" s="1"/>
  <c r="K25" i="7"/>
  <c r="W25" i="7" s="1"/>
  <c r="K17" i="7"/>
  <c r="W17" i="7" s="1"/>
  <c r="K39" i="7"/>
  <c r="W39" i="7" s="1"/>
  <c r="W111" i="8"/>
  <c r="K59" i="7"/>
  <c r="W59" i="7" s="1"/>
  <c r="K51" i="7"/>
  <c r="W51" i="7" s="1"/>
  <c r="K43" i="7"/>
  <c r="W43" i="7" s="1"/>
  <c r="K167" i="7"/>
  <c r="W167" i="7" s="1"/>
  <c r="K163" i="7"/>
  <c r="W163" i="7" s="1"/>
  <c r="K159" i="7"/>
  <c r="W159" i="7" s="1"/>
  <c r="K155" i="7"/>
  <c r="W155" i="7" s="1"/>
  <c r="K151" i="7"/>
  <c r="W151" i="7" s="1"/>
  <c r="K147" i="7"/>
  <c r="W147" i="7" s="1"/>
  <c r="K143" i="7"/>
  <c r="W143" i="7" s="1"/>
  <c r="K139" i="7"/>
  <c r="W139" i="7" s="1"/>
  <c r="K135" i="7"/>
  <c r="W135" i="7" s="1"/>
  <c r="K131" i="7"/>
  <c r="W131" i="7" s="1"/>
  <c r="K127" i="7"/>
  <c r="W127" i="7" s="1"/>
  <c r="K123" i="7"/>
  <c r="W123" i="7" s="1"/>
  <c r="K119" i="7"/>
  <c r="W119" i="7" s="1"/>
  <c r="K115" i="7"/>
  <c r="W115" i="7" s="1"/>
  <c r="K111" i="7"/>
  <c r="W111" i="7" s="1"/>
  <c r="K107" i="7"/>
  <c r="W107" i="7" s="1"/>
  <c r="K103" i="7"/>
  <c r="W103" i="7" s="1"/>
  <c r="K85" i="7"/>
  <c r="W85" i="7" s="1"/>
  <c r="K81" i="7"/>
  <c r="W81" i="7" s="1"/>
  <c r="K77" i="7"/>
  <c r="W77" i="7" s="1"/>
  <c r="K73" i="7"/>
  <c r="W73" i="7" s="1"/>
  <c r="K69" i="7"/>
  <c r="W69" i="7" s="1"/>
  <c r="K65" i="7"/>
  <c r="W65" i="7" s="1"/>
  <c r="K60" i="7"/>
  <c r="W60" i="7" s="1"/>
  <c r="K56" i="7"/>
  <c r="W56" i="7" s="1"/>
  <c r="K52" i="7"/>
  <c r="W52" i="7" s="1"/>
  <c r="K48" i="7"/>
  <c r="W48" i="7" s="1"/>
  <c r="K44" i="7"/>
  <c r="W44" i="7" s="1"/>
  <c r="K40" i="7"/>
  <c r="W40" i="7" s="1"/>
  <c r="K61" i="7"/>
  <c r="W61" i="7" s="1"/>
  <c r="K36" i="7"/>
  <c r="W36" i="7" s="1"/>
  <c r="K156" i="7"/>
  <c r="W156" i="7" s="1"/>
  <c r="K140" i="7"/>
  <c r="W140" i="7" s="1"/>
  <c r="K136" i="7"/>
  <c r="W136" i="7" s="1"/>
  <c r="K124" i="7"/>
  <c r="W124" i="7" s="1"/>
  <c r="K120" i="7"/>
  <c r="W120" i="7" s="1"/>
  <c r="K108" i="7"/>
  <c r="W108" i="7" s="1"/>
  <c r="K104" i="7"/>
  <c r="W104" i="7" s="1"/>
  <c r="K91" i="7"/>
  <c r="W91" i="7" s="1"/>
  <c r="K57" i="7"/>
  <c r="W57" i="7" s="1"/>
  <c r="K49" i="7"/>
  <c r="W49" i="7" s="1"/>
  <c r="K41" i="7"/>
  <c r="W41" i="7" s="1"/>
  <c r="K35" i="7"/>
  <c r="W35" i="7" s="1"/>
  <c r="K23" i="7"/>
  <c r="W23" i="7" s="1"/>
  <c r="K19" i="7"/>
  <c r="W19" i="7" s="1"/>
  <c r="X66" i="8"/>
  <c r="W66" i="8"/>
  <c r="K30" i="7"/>
  <c r="X30" i="7" s="1"/>
  <c r="K18" i="7"/>
  <c r="X18" i="7" s="1"/>
  <c r="W96" i="8"/>
  <c r="K94" i="7"/>
  <c r="X94" i="7" s="1"/>
  <c r="K34" i="7"/>
  <c r="X34" i="7" s="1"/>
  <c r="K26" i="7"/>
  <c r="X26" i="7" s="1"/>
  <c r="K14" i="7"/>
  <c r="X14" i="7" s="1"/>
  <c r="K98" i="7"/>
  <c r="X98" i="7" s="1"/>
  <c r="K90" i="7"/>
  <c r="X90" i="7" s="1"/>
  <c r="K22" i="7"/>
  <c r="X22" i="7" s="1"/>
  <c r="K10" i="7"/>
  <c r="X10" i="7" s="1"/>
  <c r="K54" i="8"/>
  <c r="W54" i="8" s="1"/>
  <c r="W103" i="8"/>
  <c r="X191" i="8"/>
  <c r="X189" i="8"/>
  <c r="X187" i="8"/>
  <c r="X185" i="8"/>
  <c r="X183" i="8"/>
  <c r="X181" i="8"/>
  <c r="X179" i="8"/>
  <c r="X177" i="8"/>
  <c r="X175" i="8"/>
  <c r="X173" i="8"/>
  <c r="X171" i="8"/>
  <c r="X169" i="8"/>
  <c r="X167" i="8"/>
  <c r="X165" i="8"/>
  <c r="X163" i="8"/>
  <c r="X161" i="8"/>
  <c r="X159" i="8"/>
  <c r="X157" i="8"/>
  <c r="X155" i="8"/>
  <c r="X153" i="8"/>
  <c r="X151" i="8"/>
  <c r="X149" i="8"/>
  <c r="X147" i="8"/>
  <c r="X145" i="8"/>
  <c r="X143" i="8"/>
  <c r="X141" i="8"/>
  <c r="X139" i="8"/>
  <c r="X137" i="8"/>
  <c r="W125" i="8"/>
  <c r="W119" i="8"/>
  <c r="X105" i="8"/>
  <c r="W127" i="8"/>
  <c r="W109" i="8"/>
  <c r="X107" i="8"/>
  <c r="W91" i="8"/>
  <c r="X186" i="7"/>
  <c r="X177" i="7"/>
  <c r="W173" i="7"/>
  <c r="X170" i="7"/>
  <c r="W166" i="7"/>
  <c r="X163" i="7"/>
  <c r="W162" i="7"/>
  <c r="W158" i="7"/>
  <c r="W154" i="7"/>
  <c r="X151" i="7"/>
  <c r="W150" i="7"/>
  <c r="W146" i="7"/>
  <c r="W142" i="7"/>
  <c r="W138" i="7"/>
  <c r="W134" i="7"/>
  <c r="X131" i="7"/>
  <c r="W130" i="7"/>
  <c r="W126" i="7"/>
  <c r="W122" i="7"/>
  <c r="X119" i="7"/>
  <c r="W118" i="7"/>
  <c r="W114" i="7"/>
  <c r="W110" i="7"/>
  <c r="W106" i="7"/>
  <c r="W102" i="7"/>
  <c r="X95" i="7"/>
  <c r="X87" i="7"/>
  <c r="W86" i="7"/>
  <c r="X83" i="7"/>
  <c r="W82" i="7"/>
  <c r="X79" i="7"/>
  <c r="W78" i="7"/>
  <c r="X75" i="7"/>
  <c r="W74" i="7"/>
  <c r="X71" i="7"/>
  <c r="W70" i="7"/>
  <c r="X67" i="7"/>
  <c r="W66" i="7"/>
  <c r="X63" i="7"/>
  <c r="W62" i="7"/>
  <c r="W58" i="7"/>
  <c r="W54" i="7"/>
  <c r="W50" i="7"/>
  <c r="X47" i="7"/>
  <c r="W46" i="7"/>
  <c r="W42" i="7"/>
  <c r="W38" i="7"/>
  <c r="X27" i="7"/>
  <c r="X19" i="7"/>
  <c r="X15" i="7"/>
  <c r="X11" i="7"/>
  <c r="W10" i="7"/>
  <c r="X181" i="7"/>
  <c r="X174" i="7"/>
  <c r="X168" i="7"/>
  <c r="X164" i="7"/>
  <c r="X152" i="7"/>
  <c r="X148" i="7"/>
  <c r="X144" i="7"/>
  <c r="X128" i="7"/>
  <c r="X116" i="7"/>
  <c r="X112" i="7"/>
  <c r="X108" i="7"/>
  <c r="X104" i="7"/>
  <c r="X96" i="7"/>
  <c r="X92" i="7"/>
  <c r="X88" i="7"/>
  <c r="X84" i="7"/>
  <c r="X76" i="7"/>
  <c r="X72" i="7"/>
  <c r="X64" i="7"/>
  <c r="X40" i="7"/>
  <c r="X32" i="7"/>
  <c r="X28" i="7"/>
  <c r="X24" i="7"/>
  <c r="X20" i="7"/>
  <c r="X16" i="7"/>
  <c r="X12" i="7"/>
  <c r="X8" i="7"/>
  <c r="K99" i="7"/>
  <c r="X185" i="7"/>
  <c r="X178" i="7"/>
  <c r="X169" i="7"/>
  <c r="X165" i="7"/>
  <c r="X161" i="7"/>
  <c r="X157" i="7"/>
  <c r="X153" i="7"/>
  <c r="X149" i="7"/>
  <c r="X141" i="7"/>
  <c r="X137" i="7"/>
  <c r="X133" i="7"/>
  <c r="X129" i="7"/>
  <c r="X125" i="7"/>
  <c r="X121" i="7"/>
  <c r="X109" i="7"/>
  <c r="X105" i="7"/>
  <c r="X101" i="7"/>
  <c r="X97" i="7"/>
  <c r="X93" i="7"/>
  <c r="X89" i="7"/>
  <c r="X85" i="7"/>
  <c r="X73" i="7"/>
  <c r="X49" i="7"/>
  <c r="X33" i="7"/>
  <c r="X21" i="7"/>
  <c r="X13" i="7"/>
  <c r="X9" i="7"/>
  <c r="X182" i="7"/>
  <c r="K90" i="8"/>
  <c r="W90" i="8" s="1"/>
  <c r="X113" i="8"/>
  <c r="W187" i="7"/>
  <c r="X184" i="7"/>
  <c r="W183" i="7"/>
  <c r="X180" i="7"/>
  <c r="W179" i="7"/>
  <c r="X176" i="7"/>
  <c r="W175" i="7"/>
  <c r="X172" i="7"/>
  <c r="W171" i="7"/>
  <c r="W133" i="8"/>
  <c r="W99" i="8"/>
  <c r="W135" i="8"/>
  <c r="X101" i="8"/>
  <c r="W94" i="8"/>
  <c r="X131" i="8"/>
  <c r="W129" i="8"/>
  <c r="W123" i="8"/>
  <c r="W121" i="8"/>
  <c r="X90" i="8"/>
  <c r="W192" i="8"/>
  <c r="X144" i="8"/>
  <c r="X160" i="8"/>
  <c r="X176" i="8"/>
  <c r="X180" i="8"/>
  <c r="X164" i="8"/>
  <c r="X148" i="8"/>
  <c r="X132" i="8"/>
  <c r="X184" i="8"/>
  <c r="X168" i="8"/>
  <c r="X152" i="8"/>
  <c r="X136" i="8"/>
  <c r="X188" i="8"/>
  <c r="X172" i="8"/>
  <c r="X156" i="8"/>
  <c r="X140" i="8"/>
  <c r="X104" i="8"/>
  <c r="W178" i="8"/>
  <c r="W166" i="8"/>
  <c r="W162" i="8"/>
  <c r="W158" i="8"/>
  <c r="W150" i="8"/>
  <c r="W146" i="8"/>
  <c r="W190" i="8"/>
  <c r="W186" i="8"/>
  <c r="W182" i="8"/>
  <c r="W174" i="8"/>
  <c r="W170" i="8"/>
  <c r="W154" i="8"/>
  <c r="W142" i="8"/>
  <c r="W138" i="8"/>
  <c r="W134" i="8"/>
  <c r="W130" i="8"/>
  <c r="W126" i="8"/>
  <c r="W124" i="8"/>
  <c r="W122" i="8"/>
  <c r="W117" i="8"/>
  <c r="W116" i="8"/>
  <c r="W106" i="8"/>
  <c r="W115" i="8"/>
  <c r="W114" i="8"/>
  <c r="W112" i="8"/>
  <c r="X110" i="8"/>
  <c r="X102" i="8"/>
  <c r="X100" i="8"/>
  <c r="W98" i="8"/>
  <c r="X62" i="8"/>
  <c r="W93" i="8"/>
  <c r="W97" i="8"/>
  <c r="X97" i="8"/>
  <c r="W95" i="8"/>
  <c r="X95" i="8"/>
  <c r="W92" i="8"/>
  <c r="X92" i="8"/>
  <c r="W89" i="8"/>
  <c r="W59" i="6"/>
  <c r="K52" i="8"/>
  <c r="X52" i="8" s="1"/>
  <c r="X47" i="8"/>
  <c r="W47" i="8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K78" i="8"/>
  <c r="K77" i="8"/>
  <c r="K76" i="8"/>
  <c r="K63" i="8"/>
  <c r="K75" i="8"/>
  <c r="K74" i="8"/>
  <c r="K73" i="8"/>
  <c r="K72" i="8"/>
  <c r="X53" i="7" l="1"/>
  <c r="X113" i="7"/>
  <c r="X145" i="7"/>
  <c r="X37" i="7"/>
  <c r="X117" i="7"/>
  <c r="X100" i="7"/>
  <c r="X55" i="7"/>
  <c r="X25" i="7"/>
  <c r="X41" i="7"/>
  <c r="X61" i="7"/>
  <c r="X52" i="7"/>
  <c r="X136" i="7"/>
  <c r="W14" i="7"/>
  <c r="X59" i="7"/>
  <c r="X29" i="7"/>
  <c r="X45" i="7"/>
  <c r="X69" i="7"/>
  <c r="X56" i="7"/>
  <c r="X80" i="7"/>
  <c r="X140" i="7"/>
  <c r="X160" i="7"/>
  <c r="X103" i="7"/>
  <c r="X115" i="7"/>
  <c r="X135" i="7"/>
  <c r="X147" i="7"/>
  <c r="X167" i="7"/>
  <c r="X143" i="7"/>
  <c r="X65" i="7"/>
  <c r="X132" i="7"/>
  <c r="X31" i="7"/>
  <c r="W94" i="7"/>
  <c r="X17" i="7"/>
  <c r="X48" i="7"/>
  <c r="X68" i="7"/>
  <c r="X127" i="7"/>
  <c r="X111" i="7"/>
  <c r="X81" i="7"/>
  <c r="X159" i="7"/>
  <c r="X44" i="7"/>
  <c r="X60" i="7"/>
  <c r="X39" i="7"/>
  <c r="X77" i="7"/>
  <c r="W30" i="7"/>
  <c r="X36" i="7"/>
  <c r="X23" i="7"/>
  <c r="X35" i="7"/>
  <c r="X43" i="7"/>
  <c r="X51" i="7"/>
  <c r="X107" i="7"/>
  <c r="X123" i="7"/>
  <c r="X139" i="7"/>
  <c r="X155" i="7"/>
  <c r="X54" i="8"/>
  <c r="X57" i="7"/>
  <c r="X120" i="7"/>
  <c r="X156" i="7"/>
  <c r="X124" i="7"/>
  <c r="X91" i="7"/>
  <c r="W22" i="7"/>
  <c r="W18" i="7"/>
  <c r="W26" i="7"/>
  <c r="W34" i="7"/>
  <c r="W90" i="7"/>
  <c r="W98" i="7"/>
  <c r="W99" i="7"/>
  <c r="X99" i="7"/>
  <c r="W52" i="8"/>
  <c r="W78" i="8"/>
  <c r="X78" i="8"/>
  <c r="X85" i="8"/>
  <c r="W85" i="8"/>
  <c r="X88" i="8"/>
  <c r="W88" i="8"/>
  <c r="W72" i="8"/>
  <c r="X75" i="8"/>
  <c r="X81" i="8"/>
  <c r="W81" i="8"/>
  <c r="W79" i="8"/>
  <c r="X79" i="8"/>
  <c r="X84" i="8"/>
  <c r="W84" i="8"/>
  <c r="X82" i="8"/>
  <c r="W82" i="8"/>
  <c r="W87" i="8"/>
  <c r="X87" i="8"/>
  <c r="X80" i="8"/>
  <c r="W80" i="8"/>
  <c r="X86" i="8"/>
  <c r="W86" i="8"/>
  <c r="W83" i="8"/>
  <c r="X83" i="8"/>
  <c r="X73" i="8"/>
  <c r="W73" i="8"/>
  <c r="K71" i="8"/>
  <c r="K70" i="8"/>
  <c r="K69" i="8"/>
  <c r="I53" i="8"/>
  <c r="K53" i="8" s="1"/>
  <c r="I51" i="8"/>
  <c r="K51" i="8" s="1"/>
  <c r="I50" i="8"/>
  <c r="K50" i="8" s="1"/>
  <c r="I49" i="8"/>
  <c r="K49" i="8" s="1"/>
  <c r="I48" i="8"/>
  <c r="K48" i="8" s="1"/>
  <c r="K68" i="8"/>
  <c r="K67" i="8"/>
  <c r="K65" i="8"/>
  <c r="K64" i="8"/>
  <c r="K57" i="8"/>
  <c r="K58" i="8"/>
  <c r="K59" i="8"/>
  <c r="K60" i="8"/>
  <c r="K61" i="8"/>
  <c r="K56" i="8"/>
  <c r="K55" i="8"/>
  <c r="X72" i="8" l="1"/>
  <c r="W60" i="8"/>
  <c r="W58" i="8"/>
  <c r="X65" i="8"/>
  <c r="X49" i="8"/>
  <c r="W75" i="8"/>
  <c r="W68" i="8"/>
  <c r="X77" i="8"/>
  <c r="W77" i="8"/>
  <c r="W61" i="8"/>
  <c r="X61" i="8"/>
  <c r="X59" i="8"/>
  <c r="W59" i="8"/>
  <c r="W57" i="8"/>
  <c r="X57" i="8"/>
  <c r="W69" i="8"/>
  <c r="X69" i="8"/>
  <c r="X74" i="8"/>
  <c r="W74" i="8"/>
  <c r="X63" i="8"/>
  <c r="W63" i="8"/>
  <c r="X76" i="8"/>
  <c r="W76" i="8"/>
  <c r="W70" i="8"/>
  <c r="X68" i="8" l="1"/>
  <c r="X58" i="8"/>
  <c r="X60" i="8"/>
  <c r="W49" i="8"/>
  <c r="W65" i="8"/>
  <c r="X55" i="8"/>
  <c r="W55" i="8"/>
  <c r="W71" i="8"/>
  <c r="X71" i="8"/>
  <c r="X67" i="8"/>
  <c r="W67" i="8"/>
  <c r="X50" i="8"/>
  <c r="W50" i="8"/>
  <c r="W53" i="8"/>
  <c r="X53" i="8"/>
  <c r="X64" i="8"/>
  <c r="W64" i="8"/>
  <c r="X56" i="8"/>
  <c r="W56" i="8"/>
  <c r="X51" i="8"/>
  <c r="W51" i="8"/>
  <c r="X48" i="8"/>
  <c r="W48" i="8"/>
  <c r="X70" i="8"/>
  <c r="I42" i="8"/>
  <c r="K42" i="8" s="1"/>
  <c r="I43" i="8"/>
  <c r="K43" i="8" s="1"/>
  <c r="I44" i="8"/>
  <c r="K44" i="8" s="1"/>
  <c r="I45" i="8"/>
  <c r="K45" i="8" s="1"/>
  <c r="I46" i="8"/>
  <c r="K46" i="8" s="1"/>
  <c r="I41" i="8"/>
  <c r="K41" i="8" s="1"/>
  <c r="I40" i="8"/>
  <c r="K40" i="8" s="1"/>
  <c r="I39" i="8"/>
  <c r="K39" i="8" s="1"/>
  <c r="I38" i="8"/>
  <c r="K38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21" i="8"/>
  <c r="K21" i="8" s="1"/>
  <c r="I20" i="8"/>
  <c r="K20" i="8" s="1"/>
  <c r="I19" i="8"/>
  <c r="K19" i="8" s="1"/>
  <c r="I18" i="8"/>
  <c r="K18" i="8" s="1"/>
  <c r="I17" i="8"/>
  <c r="K17" i="8" s="1"/>
  <c r="I22" i="8"/>
  <c r="K22" i="8" s="1"/>
  <c r="W34" i="8" l="1"/>
  <c r="X34" i="8"/>
  <c r="X36" i="8"/>
  <c r="W36" i="8"/>
  <c r="X33" i="8"/>
  <c r="W33" i="8"/>
  <c r="X35" i="8"/>
  <c r="W35" i="8"/>
  <c r="X40" i="8"/>
  <c r="W40" i="8"/>
  <c r="X45" i="8"/>
  <c r="X20" i="8"/>
  <c r="W20" i="8"/>
  <c r="X32" i="8"/>
  <c r="W32" i="8"/>
  <c r="X39" i="8"/>
  <c r="W39" i="8"/>
  <c r="X19" i="8"/>
  <c r="W19" i="8"/>
  <c r="X43" i="8"/>
  <c r="W43" i="8"/>
  <c r="X18" i="8"/>
  <c r="W18" i="8"/>
  <c r="X38" i="8"/>
  <c r="W38" i="8"/>
  <c r="W17" i="8"/>
  <c r="X17" i="8"/>
  <c r="W21" i="8"/>
  <c r="X21" i="8"/>
  <c r="W37" i="8"/>
  <c r="X37" i="8"/>
  <c r="I31" i="8"/>
  <c r="K31" i="8" s="1"/>
  <c r="I30" i="8"/>
  <c r="K30" i="8" s="1"/>
  <c r="I16" i="8"/>
  <c r="K16" i="8" s="1"/>
  <c r="I29" i="8"/>
  <c r="K29" i="8" s="1"/>
  <c r="I28" i="8"/>
  <c r="K28" i="8" s="1"/>
  <c r="I27" i="8"/>
  <c r="K27" i="8" s="1"/>
  <c r="I26" i="8"/>
  <c r="K26" i="8" s="1"/>
  <c r="I25" i="8"/>
  <c r="K25" i="8" s="1"/>
  <c r="I24" i="8"/>
  <c r="K24" i="8" s="1"/>
  <c r="I23" i="8"/>
  <c r="K23" i="8" s="1"/>
  <c r="I11" i="8"/>
  <c r="K11" i="8" s="1"/>
  <c r="I12" i="8"/>
  <c r="K12" i="8" s="1"/>
  <c r="I13" i="8"/>
  <c r="K13" i="8" s="1"/>
  <c r="I14" i="8"/>
  <c r="K14" i="8" s="1"/>
  <c r="I15" i="8"/>
  <c r="K15" i="8" s="1"/>
  <c r="I10" i="8"/>
  <c r="K10" i="8" s="1"/>
  <c r="H7" i="8"/>
  <c r="I7" i="8"/>
  <c r="I8" i="8"/>
  <c r="K8" i="8" s="1"/>
  <c r="I114" i="6"/>
  <c r="H114" i="6"/>
  <c r="I113" i="6"/>
  <c r="H113" i="6"/>
  <c r="I111" i="6"/>
  <c r="H111" i="6"/>
  <c r="I98" i="6"/>
  <c r="H98" i="6"/>
  <c r="I94" i="6"/>
  <c r="H94" i="6"/>
  <c r="I91" i="6"/>
  <c r="H91" i="6"/>
  <c r="I83" i="6"/>
  <c r="H83" i="6"/>
  <c r="I72" i="6"/>
  <c r="H72" i="6"/>
  <c r="I71" i="6"/>
  <c r="H71" i="6"/>
  <c r="I66" i="6"/>
  <c r="H66" i="6"/>
  <c r="I63" i="6"/>
  <c r="H63" i="6"/>
  <c r="I61" i="6"/>
  <c r="H61" i="6"/>
  <c r="I58" i="6"/>
  <c r="H58" i="6"/>
  <c r="H130" i="4"/>
  <c r="H129" i="4"/>
  <c r="H117" i="4"/>
  <c r="H111" i="4"/>
  <c r="K63" i="6" l="1"/>
  <c r="K61" i="6"/>
  <c r="X61" i="6" s="1"/>
  <c r="K66" i="6"/>
  <c r="X66" i="6" s="1"/>
  <c r="K72" i="6"/>
  <c r="W72" i="6" s="1"/>
  <c r="K91" i="6"/>
  <c r="K98" i="6"/>
  <c r="X98" i="6" s="1"/>
  <c r="K113" i="6"/>
  <c r="W113" i="6" s="1"/>
  <c r="K71" i="6"/>
  <c r="W71" i="6" s="1"/>
  <c r="K83" i="6"/>
  <c r="K94" i="6"/>
  <c r="W94" i="6" s="1"/>
  <c r="K111" i="6"/>
  <c r="W111" i="6" s="1"/>
  <c r="K114" i="6"/>
  <c r="W114" i="6" s="1"/>
  <c r="K58" i="6"/>
  <c r="W58" i="6" s="1"/>
  <c r="X63" i="6"/>
  <c r="W63" i="6"/>
  <c r="X111" i="6"/>
  <c r="X91" i="6"/>
  <c r="W91" i="6"/>
  <c r="X113" i="6"/>
  <c r="X83" i="6"/>
  <c r="W83" i="6"/>
  <c r="W29" i="8"/>
  <c r="X29" i="8"/>
  <c r="W13" i="8"/>
  <c r="W14" i="8"/>
  <c r="W45" i="8"/>
  <c r="K7" i="8"/>
  <c r="X27" i="8"/>
  <c r="W27" i="8"/>
  <c r="X16" i="8"/>
  <c r="W16" i="8"/>
  <c r="X42" i="8"/>
  <c r="W42" i="8"/>
  <c r="X22" i="8"/>
  <c r="W22" i="8"/>
  <c r="X44" i="8"/>
  <c r="W44" i="8"/>
  <c r="X24" i="8"/>
  <c r="W24" i="8"/>
  <c r="W41" i="8"/>
  <c r="X41" i="8"/>
  <c r="X28" i="8"/>
  <c r="W28" i="8"/>
  <c r="X46" i="8"/>
  <c r="W46" i="8"/>
  <c r="I62" i="6"/>
  <c r="H62" i="6"/>
  <c r="W66" i="6" l="1"/>
  <c r="W98" i="6"/>
  <c r="W61" i="6"/>
  <c r="X114" i="6"/>
  <c r="X72" i="6"/>
  <c r="X94" i="6"/>
  <c r="X58" i="6"/>
  <c r="X71" i="6"/>
  <c r="K62" i="6"/>
  <c r="W62" i="6" s="1"/>
  <c r="X13" i="8"/>
  <c r="X14" i="8"/>
  <c r="X30" i="8"/>
  <c r="W30" i="8"/>
  <c r="W25" i="8"/>
  <c r="X25" i="8"/>
  <c r="X23" i="8"/>
  <c r="W23" i="8"/>
  <c r="W15" i="8"/>
  <c r="X15" i="8"/>
  <c r="X26" i="8"/>
  <c r="W26" i="8"/>
  <c r="X31" i="8"/>
  <c r="W31" i="8"/>
  <c r="Y12" i="8"/>
  <c r="Y11" i="8"/>
  <c r="O11" i="8"/>
  <c r="Y10" i="8"/>
  <c r="Y9" i="8"/>
  <c r="X9" i="8"/>
  <c r="Y8" i="8"/>
  <c r="X8" i="8"/>
  <c r="Y7" i="8"/>
  <c r="B7" i="8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Y6" i="8"/>
  <c r="I6" i="8"/>
  <c r="H6" i="8"/>
  <c r="I52" i="6"/>
  <c r="H52" i="6"/>
  <c r="X62" i="6" l="1"/>
  <c r="K52" i="6"/>
  <c r="X52" i="6" s="1"/>
  <c r="Y193" i="8"/>
  <c r="R11" i="8" s="1"/>
  <c r="W9" i="8"/>
  <c r="K6" i="8"/>
  <c r="W7" i="8"/>
  <c r="X11" i="8"/>
  <c r="W12" i="8"/>
  <c r="X7" i="8"/>
  <c r="W10" i="8"/>
  <c r="X10" i="8"/>
  <c r="X12" i="8"/>
  <c r="W8" i="8"/>
  <c r="W52" i="6" l="1"/>
  <c r="W6" i="8"/>
  <c r="K193" i="8"/>
  <c r="W11" i="8"/>
  <c r="X6" i="8"/>
  <c r="X193" i="8" s="1"/>
  <c r="W193" i="8" l="1"/>
  <c r="P11" i="8" s="1"/>
  <c r="S11" i="8" s="1"/>
  <c r="Q13" i="8" s="1"/>
  <c r="Q11" i="8"/>
  <c r="H7" i="7"/>
  <c r="H6" i="7"/>
  <c r="B19" i="7" l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O11" i="7"/>
  <c r="Y7" i="7"/>
  <c r="I7" i="7"/>
  <c r="K7" i="7" s="1"/>
  <c r="W7" i="7" s="1"/>
  <c r="B7" i="7"/>
  <c r="B8" i="7" s="1"/>
  <c r="B9" i="7" s="1"/>
  <c r="B10" i="7" s="1"/>
  <c r="B11" i="7" s="1"/>
  <c r="B12" i="7" s="1"/>
  <c r="B13" i="7" s="1"/>
  <c r="B14" i="7" s="1"/>
  <c r="B15" i="7" s="1"/>
  <c r="Y6" i="7"/>
  <c r="I6" i="7"/>
  <c r="K6" i="7" s="1"/>
  <c r="I54" i="6"/>
  <c r="H54" i="6"/>
  <c r="I48" i="6"/>
  <c r="H48" i="6"/>
  <c r="I19" i="6"/>
  <c r="H19" i="6"/>
  <c r="I16" i="6"/>
  <c r="H16" i="6"/>
  <c r="I115" i="6"/>
  <c r="H115" i="6"/>
  <c r="I112" i="6"/>
  <c r="H112" i="6"/>
  <c r="I100" i="6"/>
  <c r="I101" i="6"/>
  <c r="I102" i="6"/>
  <c r="I103" i="6"/>
  <c r="I104" i="6"/>
  <c r="I105" i="6"/>
  <c r="I106" i="6"/>
  <c r="I107" i="6"/>
  <c r="I108" i="6"/>
  <c r="I109" i="6"/>
  <c r="I110" i="6"/>
  <c r="H100" i="6"/>
  <c r="H101" i="6"/>
  <c r="H102" i="6"/>
  <c r="K102" i="6" s="1"/>
  <c r="H103" i="6"/>
  <c r="H104" i="6"/>
  <c r="H105" i="6"/>
  <c r="H106" i="6"/>
  <c r="H107" i="6"/>
  <c r="H108" i="6"/>
  <c r="H109" i="6"/>
  <c r="H110" i="6"/>
  <c r="I99" i="6"/>
  <c r="H99" i="6"/>
  <c r="I97" i="6"/>
  <c r="H97" i="6"/>
  <c r="I92" i="6"/>
  <c r="H92" i="6"/>
  <c r="I73" i="6"/>
  <c r="H73" i="6"/>
  <c r="I96" i="6"/>
  <c r="H96" i="6"/>
  <c r="I95" i="6"/>
  <c r="H95" i="6"/>
  <c r="I93" i="6"/>
  <c r="H93" i="6"/>
  <c r="H85" i="6"/>
  <c r="I85" i="6"/>
  <c r="H86" i="6"/>
  <c r="I86" i="6"/>
  <c r="H87" i="6"/>
  <c r="I87" i="6"/>
  <c r="H88" i="6"/>
  <c r="I88" i="6"/>
  <c r="H89" i="6"/>
  <c r="I89" i="6"/>
  <c r="H90" i="6"/>
  <c r="I90" i="6"/>
  <c r="I84" i="6"/>
  <c r="H84" i="6"/>
  <c r="H75" i="6"/>
  <c r="I75" i="6"/>
  <c r="H76" i="6"/>
  <c r="I76" i="6"/>
  <c r="H77" i="6"/>
  <c r="I77" i="6"/>
  <c r="H78" i="6"/>
  <c r="I78" i="6"/>
  <c r="H79" i="6"/>
  <c r="I79" i="6"/>
  <c r="H80" i="6"/>
  <c r="I80" i="6"/>
  <c r="H81" i="6"/>
  <c r="I81" i="6"/>
  <c r="H82" i="6"/>
  <c r="I82" i="6"/>
  <c r="I74" i="6"/>
  <c r="H74" i="6"/>
  <c r="H13" i="6"/>
  <c r="K77" i="6" l="1"/>
  <c r="K99" i="6"/>
  <c r="K115" i="6"/>
  <c r="X115" i="6" s="1"/>
  <c r="K82" i="6"/>
  <c r="W82" i="6" s="1"/>
  <c r="K89" i="6"/>
  <c r="K109" i="6"/>
  <c r="X109" i="6" s="1"/>
  <c r="K105" i="6"/>
  <c r="W105" i="6" s="1"/>
  <c r="K101" i="6"/>
  <c r="X101" i="6" s="1"/>
  <c r="K19" i="6"/>
  <c r="W19" i="6" s="1"/>
  <c r="K81" i="6"/>
  <c r="W81" i="6" s="1"/>
  <c r="K78" i="6"/>
  <c r="X78" i="6" s="1"/>
  <c r="K74" i="6"/>
  <c r="X74" i="6" s="1"/>
  <c r="K75" i="6"/>
  <c r="X75" i="6" s="1"/>
  <c r="K88" i="6"/>
  <c r="X88" i="6" s="1"/>
  <c r="K107" i="6"/>
  <c r="W107" i="6" s="1"/>
  <c r="K103" i="6"/>
  <c r="X103" i="6" s="1"/>
  <c r="X77" i="6"/>
  <c r="W77" i="6"/>
  <c r="X89" i="6"/>
  <c r="W89" i="6"/>
  <c r="X102" i="6"/>
  <c r="W102" i="6"/>
  <c r="K112" i="6"/>
  <c r="W75" i="6"/>
  <c r="K87" i="6"/>
  <c r="K93" i="6"/>
  <c r="K96" i="6"/>
  <c r="K110" i="6"/>
  <c r="K106" i="6"/>
  <c r="X99" i="6"/>
  <c r="W99" i="6"/>
  <c r="K95" i="6"/>
  <c r="K108" i="6"/>
  <c r="K104" i="6"/>
  <c r="K100" i="6"/>
  <c r="K16" i="6"/>
  <c r="K48" i="6"/>
  <c r="B74" i="7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Y188" i="7"/>
  <c r="R11" i="7" s="1"/>
  <c r="K188" i="7"/>
  <c r="X6" i="7"/>
  <c r="W6" i="7"/>
  <c r="X7" i="7"/>
  <c r="K84" i="6"/>
  <c r="K80" i="6"/>
  <c r="K54" i="6"/>
  <c r="K76" i="6"/>
  <c r="K92" i="6"/>
  <c r="K79" i="6"/>
  <c r="K90" i="6"/>
  <c r="K85" i="6"/>
  <c r="K73" i="6"/>
  <c r="K97" i="6"/>
  <c r="K86" i="6"/>
  <c r="I70" i="6"/>
  <c r="H70" i="6"/>
  <c r="I69" i="6"/>
  <c r="H69" i="6"/>
  <c r="I68" i="6"/>
  <c r="H68" i="6"/>
  <c r="I67" i="6"/>
  <c r="H67" i="6"/>
  <c r="I65" i="6"/>
  <c r="I64" i="6"/>
  <c r="H65" i="6"/>
  <c r="H64" i="6"/>
  <c r="I60" i="6"/>
  <c r="H60" i="6"/>
  <c r="I57" i="6"/>
  <c r="I56" i="6"/>
  <c r="H57" i="6"/>
  <c r="H56" i="6"/>
  <c r="I55" i="6"/>
  <c r="H55" i="6"/>
  <c r="H20" i="6"/>
  <c r="H40" i="6"/>
  <c r="I40" i="6"/>
  <c r="H26" i="6"/>
  <c r="H23" i="6"/>
  <c r="H22" i="6"/>
  <c r="H21" i="6"/>
  <c r="H17" i="6"/>
  <c r="H15" i="6"/>
  <c r="I53" i="6"/>
  <c r="I51" i="6"/>
  <c r="I50" i="6"/>
  <c r="I49" i="6"/>
  <c r="H53" i="6"/>
  <c r="H50" i="6"/>
  <c r="H51" i="6"/>
  <c r="H49" i="6"/>
  <c r="I41" i="6"/>
  <c r="I42" i="6"/>
  <c r="I43" i="6"/>
  <c r="I44" i="6"/>
  <c r="I45" i="6"/>
  <c r="I46" i="6"/>
  <c r="I47" i="6"/>
  <c r="H41" i="6"/>
  <c r="H42" i="6"/>
  <c r="H43" i="6"/>
  <c r="H44" i="6"/>
  <c r="H45" i="6"/>
  <c r="H46" i="6"/>
  <c r="H47" i="6"/>
  <c r="K49" i="6" l="1"/>
  <c r="W109" i="6"/>
  <c r="W115" i="6"/>
  <c r="X82" i="6"/>
  <c r="X105" i="6"/>
  <c r="W101" i="6"/>
  <c r="W103" i="6"/>
  <c r="K69" i="6"/>
  <c r="X69" i="6" s="1"/>
  <c r="X19" i="6"/>
  <c r="W78" i="6"/>
  <c r="W88" i="6"/>
  <c r="W74" i="6"/>
  <c r="K67" i="6"/>
  <c r="X67" i="6" s="1"/>
  <c r="X107" i="6"/>
  <c r="X81" i="6"/>
  <c r="K60" i="6"/>
  <c r="X60" i="6" s="1"/>
  <c r="K68" i="6"/>
  <c r="X68" i="6" s="1"/>
  <c r="K70" i="6"/>
  <c r="X70" i="6" s="1"/>
  <c r="W84" i="6"/>
  <c r="X84" i="6"/>
  <c r="X95" i="6"/>
  <c r="W95" i="6"/>
  <c r="X79" i="6"/>
  <c r="W79" i="6"/>
  <c r="W80" i="6"/>
  <c r="X80" i="6"/>
  <c r="W48" i="6"/>
  <c r="X48" i="6"/>
  <c r="W108" i="6"/>
  <c r="X108" i="6"/>
  <c r="W96" i="6"/>
  <c r="X96" i="6"/>
  <c r="X49" i="6"/>
  <c r="W49" i="6"/>
  <c r="X73" i="6"/>
  <c r="W73" i="6"/>
  <c r="X93" i="6"/>
  <c r="W93" i="6"/>
  <c r="X86" i="6"/>
  <c r="W86" i="6"/>
  <c r="X90" i="6"/>
  <c r="W90" i="6"/>
  <c r="X54" i="6"/>
  <c r="W54" i="6"/>
  <c r="W104" i="6"/>
  <c r="X104" i="6"/>
  <c r="X110" i="6"/>
  <c r="W110" i="6"/>
  <c r="W112" i="6"/>
  <c r="X112" i="6"/>
  <c r="K51" i="6"/>
  <c r="K55" i="6"/>
  <c r="K57" i="6"/>
  <c r="W92" i="6"/>
  <c r="X92" i="6"/>
  <c r="W16" i="6"/>
  <c r="X16" i="6"/>
  <c r="X97" i="6"/>
  <c r="W97" i="6"/>
  <c r="X85" i="6"/>
  <c r="W85" i="6"/>
  <c r="W76" i="6"/>
  <c r="X76" i="6"/>
  <c r="W100" i="6"/>
  <c r="X100" i="6"/>
  <c r="X106" i="6"/>
  <c r="W106" i="6"/>
  <c r="X87" i="6"/>
  <c r="W87" i="6"/>
  <c r="K56" i="6"/>
  <c r="B105" i="7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X188" i="7"/>
  <c r="Q11" i="7" s="1"/>
  <c r="W188" i="7"/>
  <c r="P11" i="7" s="1"/>
  <c r="S11" i="7" s="1"/>
  <c r="Q13" i="7" s="1"/>
  <c r="K41" i="6"/>
  <c r="K40" i="6"/>
  <c r="K64" i="6"/>
  <c r="K65" i="6"/>
  <c r="K53" i="6"/>
  <c r="K47" i="6"/>
  <c r="K43" i="6"/>
  <c r="K44" i="6"/>
  <c r="K45" i="6"/>
  <c r="K42" i="6"/>
  <c r="K46" i="6"/>
  <c r="K50" i="6"/>
  <c r="H124" i="4"/>
  <c r="H127" i="4"/>
  <c r="H29" i="6"/>
  <c r="I29" i="6"/>
  <c r="I26" i="6"/>
  <c r="K26" i="6" s="1"/>
  <c r="I27" i="6"/>
  <c r="H27" i="6"/>
  <c r="I35" i="6"/>
  <c r="I36" i="6"/>
  <c r="I37" i="6"/>
  <c r="I38" i="6"/>
  <c r="I39" i="6"/>
  <c r="H36" i="6"/>
  <c r="H37" i="6"/>
  <c r="H38" i="6"/>
  <c r="H39" i="6"/>
  <c r="H35" i="6"/>
  <c r="W67" i="6" l="1"/>
  <c r="W69" i="6"/>
  <c r="B125" i="7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W70" i="6"/>
  <c r="W60" i="6"/>
  <c r="W68" i="6"/>
  <c r="K35" i="6"/>
  <c r="X35" i="6" s="1"/>
  <c r="W64" i="6"/>
  <c r="X64" i="6"/>
  <c r="W44" i="6"/>
  <c r="X44" i="6"/>
  <c r="X65" i="6"/>
  <c r="W65" i="6"/>
  <c r="W56" i="6"/>
  <c r="X56" i="6"/>
  <c r="X46" i="6"/>
  <c r="W46" i="6"/>
  <c r="X57" i="6"/>
  <c r="W57" i="6"/>
  <c r="X26" i="6"/>
  <c r="W26" i="6"/>
  <c r="X45" i="6"/>
  <c r="W45" i="6"/>
  <c r="X53" i="6"/>
  <c r="W53" i="6"/>
  <c r="X41" i="6"/>
  <c r="W41" i="6"/>
  <c r="X51" i="6"/>
  <c r="W51" i="6"/>
  <c r="X43" i="6"/>
  <c r="W43" i="6"/>
  <c r="X50" i="6"/>
  <c r="W50" i="6"/>
  <c r="X42" i="6"/>
  <c r="W42" i="6"/>
  <c r="X47" i="6"/>
  <c r="W47" i="6"/>
  <c r="W40" i="6"/>
  <c r="X40" i="6"/>
  <c r="X55" i="6"/>
  <c r="W55" i="6"/>
  <c r="K27" i="6"/>
  <c r="K37" i="6"/>
  <c r="K36" i="6"/>
  <c r="K38" i="6"/>
  <c r="K39" i="6"/>
  <c r="K29" i="6"/>
  <c r="I31" i="6"/>
  <c r="I32" i="6"/>
  <c r="I33" i="6"/>
  <c r="I34" i="6"/>
  <c r="I30" i="6"/>
  <c r="H31" i="6"/>
  <c r="H32" i="6"/>
  <c r="H33" i="6"/>
  <c r="H34" i="6"/>
  <c r="H30" i="6"/>
  <c r="I28" i="6"/>
  <c r="H28" i="6"/>
  <c r="I25" i="6"/>
  <c r="H101" i="4"/>
  <c r="I21" i="6"/>
  <c r="I22" i="6"/>
  <c r="K22" i="6" s="1"/>
  <c r="I23" i="6"/>
  <c r="K23" i="6" s="1"/>
  <c r="I24" i="6"/>
  <c r="H25" i="6"/>
  <c r="H24" i="6"/>
  <c r="H18" i="6"/>
  <c r="H14" i="6"/>
  <c r="H12" i="6"/>
  <c r="H11" i="6"/>
  <c r="H9" i="6"/>
  <c r="H7" i="6"/>
  <c r="I9" i="6"/>
  <c r="I10" i="6"/>
  <c r="K10" i="6" s="1"/>
  <c r="I11" i="6"/>
  <c r="I12" i="6"/>
  <c r="I13" i="6"/>
  <c r="K13" i="6" s="1"/>
  <c r="I14" i="6"/>
  <c r="I15" i="6"/>
  <c r="K15" i="6" s="1"/>
  <c r="I17" i="6"/>
  <c r="K17" i="6" s="1"/>
  <c r="I18" i="6"/>
  <c r="I20" i="6"/>
  <c r="K20" i="6" s="1"/>
  <c r="I8" i="6"/>
  <c r="K8" i="6" s="1"/>
  <c r="I57" i="4"/>
  <c r="H128" i="4"/>
  <c r="H126" i="4"/>
  <c r="H125" i="4"/>
  <c r="H120" i="4"/>
  <c r="H121" i="4"/>
  <c r="H122" i="4"/>
  <c r="H123" i="4"/>
  <c r="B19" i="6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O11" i="6"/>
  <c r="I7" i="6"/>
  <c r="B7" i="6"/>
  <c r="B8" i="6" s="1"/>
  <c r="B9" i="6" s="1"/>
  <c r="B10" i="6" s="1"/>
  <c r="B11" i="6" s="1"/>
  <c r="B12" i="6" s="1"/>
  <c r="B13" i="6" s="1"/>
  <c r="B14" i="6" s="1"/>
  <c r="B15" i="6" s="1"/>
  <c r="Y6" i="6"/>
  <c r="I6" i="6"/>
  <c r="H6" i="6"/>
  <c r="I130" i="4"/>
  <c r="J130" i="4" s="1"/>
  <c r="H115" i="4"/>
  <c r="W35" i="6" l="1"/>
  <c r="K32" i="6"/>
  <c r="W32" i="6" s="1"/>
  <c r="B162" i="7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X13" i="6"/>
  <c r="W13" i="6"/>
  <c r="X27" i="6"/>
  <c r="W27" i="6"/>
  <c r="X22" i="6"/>
  <c r="W22" i="6"/>
  <c r="X29" i="6"/>
  <c r="W29" i="6"/>
  <c r="X37" i="6"/>
  <c r="W37" i="6"/>
  <c r="W8" i="6"/>
  <c r="X8" i="6"/>
  <c r="X15" i="6"/>
  <c r="W15" i="6"/>
  <c r="X23" i="6"/>
  <c r="W23" i="6"/>
  <c r="W36" i="6"/>
  <c r="X36" i="6"/>
  <c r="X39" i="6"/>
  <c r="W39" i="6"/>
  <c r="W20" i="6"/>
  <c r="X20" i="6"/>
  <c r="X10" i="6"/>
  <c r="W10" i="6"/>
  <c r="X17" i="6"/>
  <c r="W17" i="6"/>
  <c r="X38" i="6"/>
  <c r="W38" i="6"/>
  <c r="K34" i="6"/>
  <c r="B40" i="6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K30" i="6"/>
  <c r="K31" i="6"/>
  <c r="K24" i="6"/>
  <c r="K28" i="6"/>
  <c r="K33" i="6"/>
  <c r="K25" i="6"/>
  <c r="K21" i="6"/>
  <c r="K18" i="6"/>
  <c r="K14" i="6"/>
  <c r="K12" i="6"/>
  <c r="K11" i="6"/>
  <c r="K9" i="6"/>
  <c r="K7" i="6"/>
  <c r="K6" i="6"/>
  <c r="X6" i="6" s="1"/>
  <c r="Y186" i="6"/>
  <c r="R11" i="6" s="1"/>
  <c r="I129" i="4"/>
  <c r="J129" i="4" s="1"/>
  <c r="I128" i="4"/>
  <c r="J128" i="4" s="1"/>
  <c r="I127" i="4"/>
  <c r="J127" i="4" s="1"/>
  <c r="I126" i="4"/>
  <c r="J126" i="4" s="1"/>
  <c r="I125" i="4"/>
  <c r="J125" i="4" s="1"/>
  <c r="X32" i="6" l="1"/>
  <c r="X7" i="6"/>
  <c r="W7" i="6"/>
  <c r="X33" i="6"/>
  <c r="W33" i="6"/>
  <c r="W12" i="6"/>
  <c r="X12" i="6"/>
  <c r="X31" i="6"/>
  <c r="W31" i="6"/>
  <c r="X14" i="6"/>
  <c r="W14" i="6"/>
  <c r="X30" i="6"/>
  <c r="W30" i="6"/>
  <c r="X11" i="6"/>
  <c r="W11" i="6"/>
  <c r="X21" i="6"/>
  <c r="W21" i="6"/>
  <c r="W24" i="6"/>
  <c r="X24" i="6"/>
  <c r="X34" i="6"/>
  <c r="W34" i="6"/>
  <c r="X25" i="6"/>
  <c r="W25" i="6"/>
  <c r="X9" i="6"/>
  <c r="W9" i="6"/>
  <c r="X18" i="6"/>
  <c r="W18" i="6"/>
  <c r="W28" i="6"/>
  <c r="X28" i="6"/>
  <c r="B56" i="6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K186" i="6"/>
  <c r="W6" i="6"/>
  <c r="I124" i="4"/>
  <c r="J124" i="4" s="1"/>
  <c r="I123" i="4"/>
  <c r="J123" i="4" s="1"/>
  <c r="I122" i="4"/>
  <c r="J122" i="4" s="1"/>
  <c r="I121" i="4"/>
  <c r="J121" i="4" s="1"/>
  <c r="I120" i="4"/>
  <c r="J120" i="4" s="1"/>
  <c r="X186" i="6" l="1"/>
  <c r="Q11" i="6" s="1"/>
  <c r="W186" i="6"/>
  <c r="H119" i="4"/>
  <c r="H118" i="4"/>
  <c r="H116" i="4"/>
  <c r="I119" i="4"/>
  <c r="P11" i="6" l="1"/>
  <c r="S11" i="6" s="1"/>
  <c r="Q13" i="6" s="1"/>
  <c r="J119" i="4"/>
  <c r="I118" i="4"/>
  <c r="J118" i="4"/>
  <c r="H114" i="4"/>
  <c r="H113" i="4"/>
  <c r="H112" i="4"/>
  <c r="I117" i="4"/>
  <c r="J117" i="4" s="1"/>
  <c r="I116" i="4"/>
  <c r="J116" i="4" s="1"/>
  <c r="I115" i="4"/>
  <c r="J115" i="4" s="1"/>
  <c r="I114" i="4"/>
  <c r="H100" i="4"/>
  <c r="J114" i="4" l="1"/>
  <c r="W114" i="4" s="1"/>
  <c r="H11" i="2"/>
  <c r="I113" i="4"/>
  <c r="J113" i="4" s="1"/>
  <c r="W113" i="4" s="1"/>
  <c r="I112" i="4"/>
  <c r="J112" i="4" s="1"/>
  <c r="H110" i="4"/>
  <c r="X164" i="4"/>
  <c r="W164" i="4"/>
  <c r="V164" i="4"/>
  <c r="X163" i="4"/>
  <c r="W163" i="4"/>
  <c r="V163" i="4"/>
  <c r="X162" i="4"/>
  <c r="W162" i="4"/>
  <c r="V162" i="4"/>
  <c r="X161" i="4"/>
  <c r="W161" i="4"/>
  <c r="V161" i="4"/>
  <c r="X160" i="4"/>
  <c r="W160" i="4"/>
  <c r="V160" i="4"/>
  <c r="X159" i="4"/>
  <c r="W159" i="4"/>
  <c r="V159" i="4"/>
  <c r="X158" i="4"/>
  <c r="W158" i="4"/>
  <c r="V158" i="4"/>
  <c r="X157" i="4"/>
  <c r="W157" i="4"/>
  <c r="V157" i="4"/>
  <c r="X156" i="4"/>
  <c r="W156" i="4"/>
  <c r="V156" i="4"/>
  <c r="X155" i="4"/>
  <c r="W155" i="4"/>
  <c r="V155" i="4"/>
  <c r="X154" i="4"/>
  <c r="W154" i="4"/>
  <c r="V154" i="4"/>
  <c r="X153" i="4"/>
  <c r="W153" i="4"/>
  <c r="V153" i="4"/>
  <c r="X152" i="4"/>
  <c r="W152" i="4"/>
  <c r="V152" i="4"/>
  <c r="X151" i="4"/>
  <c r="W151" i="4"/>
  <c r="V151" i="4"/>
  <c r="X150" i="4"/>
  <c r="W150" i="4"/>
  <c r="V150" i="4"/>
  <c r="X149" i="4"/>
  <c r="W149" i="4"/>
  <c r="V149" i="4"/>
  <c r="X148" i="4"/>
  <c r="W148" i="4"/>
  <c r="V148" i="4"/>
  <c r="X147" i="4"/>
  <c r="W147" i="4"/>
  <c r="V147" i="4"/>
  <c r="X146" i="4"/>
  <c r="W146" i="4"/>
  <c r="V146" i="4"/>
  <c r="X145" i="4"/>
  <c r="W145" i="4"/>
  <c r="V145" i="4"/>
  <c r="X144" i="4"/>
  <c r="W144" i="4"/>
  <c r="V144" i="4"/>
  <c r="X143" i="4"/>
  <c r="W143" i="4"/>
  <c r="V143" i="4"/>
  <c r="X142" i="4"/>
  <c r="W142" i="4"/>
  <c r="V142" i="4"/>
  <c r="X141" i="4"/>
  <c r="W141" i="4"/>
  <c r="V141" i="4"/>
  <c r="X140" i="4"/>
  <c r="W140" i="4"/>
  <c r="V140" i="4"/>
  <c r="X139" i="4"/>
  <c r="W139" i="4"/>
  <c r="V139" i="4"/>
  <c r="X138" i="4"/>
  <c r="W138" i="4"/>
  <c r="V138" i="4"/>
  <c r="X137" i="4"/>
  <c r="W137" i="4"/>
  <c r="V137" i="4"/>
  <c r="X136" i="4"/>
  <c r="W136" i="4"/>
  <c r="V136" i="4"/>
  <c r="X135" i="4"/>
  <c r="W135" i="4"/>
  <c r="V135" i="4"/>
  <c r="X134" i="4"/>
  <c r="W134" i="4"/>
  <c r="V134" i="4"/>
  <c r="X133" i="4"/>
  <c r="W133" i="4"/>
  <c r="V133" i="4"/>
  <c r="X132" i="4"/>
  <c r="W132" i="4"/>
  <c r="V132" i="4"/>
  <c r="X131" i="4"/>
  <c r="W131" i="4"/>
  <c r="V131" i="4"/>
  <c r="X130" i="4"/>
  <c r="W130" i="4"/>
  <c r="V130" i="4"/>
  <c r="X129" i="4"/>
  <c r="W129" i="4"/>
  <c r="V129" i="4"/>
  <c r="X128" i="4"/>
  <c r="W128" i="4"/>
  <c r="V128" i="4"/>
  <c r="X127" i="4"/>
  <c r="W127" i="4"/>
  <c r="V127" i="4"/>
  <c r="X126" i="4"/>
  <c r="W126" i="4"/>
  <c r="V126" i="4"/>
  <c r="X125" i="4"/>
  <c r="W125" i="4"/>
  <c r="V125" i="4"/>
  <c r="X124" i="4"/>
  <c r="W124" i="4"/>
  <c r="V124" i="4"/>
  <c r="X123" i="4"/>
  <c r="W123" i="4"/>
  <c r="V123" i="4"/>
  <c r="X113" i="4"/>
  <c r="X114" i="4"/>
  <c r="V115" i="4"/>
  <c r="W115" i="4"/>
  <c r="X115" i="4"/>
  <c r="V116" i="4"/>
  <c r="W116" i="4"/>
  <c r="X116" i="4"/>
  <c r="V117" i="4"/>
  <c r="W117" i="4"/>
  <c r="X117" i="4"/>
  <c r="V118" i="4"/>
  <c r="W118" i="4"/>
  <c r="X118" i="4"/>
  <c r="V119" i="4"/>
  <c r="W119" i="4"/>
  <c r="X119" i="4"/>
  <c r="V120" i="4"/>
  <c r="W120" i="4"/>
  <c r="X120" i="4"/>
  <c r="V121" i="4"/>
  <c r="W121" i="4"/>
  <c r="X121" i="4"/>
  <c r="V122" i="4"/>
  <c r="W122" i="4"/>
  <c r="X122" i="4"/>
  <c r="V165" i="4"/>
  <c r="W165" i="4"/>
  <c r="X165" i="4"/>
  <c r="V166" i="4"/>
  <c r="W166" i="4"/>
  <c r="X166" i="4"/>
  <c r="V167" i="4"/>
  <c r="W167" i="4"/>
  <c r="X167" i="4"/>
  <c r="V168" i="4"/>
  <c r="W168" i="4"/>
  <c r="X168" i="4"/>
  <c r="V169" i="4"/>
  <c r="W169" i="4"/>
  <c r="X169" i="4"/>
  <c r="V170" i="4"/>
  <c r="W170" i="4"/>
  <c r="X170" i="4"/>
  <c r="V171" i="4"/>
  <c r="W171" i="4"/>
  <c r="X171" i="4"/>
  <c r="V172" i="4"/>
  <c r="W172" i="4"/>
  <c r="X172" i="4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V114" i="4" l="1"/>
  <c r="V113" i="4"/>
  <c r="X54" i="2"/>
  <c r="Q11" i="2" s="1"/>
  <c r="X185" i="4" l="1"/>
  <c r="X184" i="4"/>
  <c r="X183" i="4"/>
  <c r="X182" i="4"/>
  <c r="X181" i="4"/>
  <c r="X180" i="4"/>
  <c r="X179" i="4"/>
  <c r="X178" i="4"/>
  <c r="X176" i="4"/>
  <c r="X175" i="4"/>
  <c r="X174" i="4"/>
  <c r="X17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177" i="4"/>
  <c r="H109" i="4"/>
  <c r="H108" i="4"/>
  <c r="H107" i="4"/>
  <c r="H106" i="4"/>
  <c r="H105" i="4"/>
  <c r="H104" i="4"/>
  <c r="H103" i="4"/>
  <c r="H102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J10" i="4" l="1"/>
  <c r="W10" i="4" s="1"/>
  <c r="J14" i="4"/>
  <c r="W14" i="4" s="1"/>
  <c r="J18" i="4"/>
  <c r="W18" i="4" s="1"/>
  <c r="J22" i="4"/>
  <c r="W22" i="4" s="1"/>
  <c r="J26" i="4"/>
  <c r="W26" i="4" s="1"/>
  <c r="J9" i="4"/>
  <c r="W9" i="4" s="1"/>
  <c r="J17" i="4"/>
  <c r="W17" i="4" s="1"/>
  <c r="J25" i="4"/>
  <c r="W25" i="4" s="1"/>
  <c r="J33" i="4"/>
  <c r="W33" i="4" s="1"/>
  <c r="J41" i="4"/>
  <c r="W41" i="4" s="1"/>
  <c r="J13" i="4"/>
  <c r="W13" i="4" s="1"/>
  <c r="J21" i="4"/>
  <c r="W21" i="4" s="1"/>
  <c r="J29" i="4"/>
  <c r="W29" i="4" s="1"/>
  <c r="J37" i="4"/>
  <c r="W37" i="4" s="1"/>
  <c r="J7" i="4"/>
  <c r="J11" i="4"/>
  <c r="J15" i="4"/>
  <c r="J19" i="4"/>
  <c r="J23" i="4"/>
  <c r="J27" i="4"/>
  <c r="J31" i="4"/>
  <c r="J35" i="4"/>
  <c r="J39" i="4"/>
  <c r="J43" i="4"/>
  <c r="J47" i="4"/>
  <c r="J51" i="4"/>
  <c r="J55" i="4"/>
  <c r="J59" i="4"/>
  <c r="J63" i="4"/>
  <c r="J67" i="4"/>
  <c r="J71" i="4"/>
  <c r="J75" i="4"/>
  <c r="J79" i="4"/>
  <c r="J83" i="4"/>
  <c r="J87" i="4"/>
  <c r="J91" i="4"/>
  <c r="J95" i="4"/>
  <c r="J99" i="4"/>
  <c r="J103" i="4"/>
  <c r="J107" i="4"/>
  <c r="J111" i="4"/>
  <c r="V41" i="4"/>
  <c r="V9" i="4"/>
  <c r="J30" i="4"/>
  <c r="J34" i="4"/>
  <c r="J38" i="4"/>
  <c r="J42" i="4"/>
  <c r="J46" i="4"/>
  <c r="J50" i="4"/>
  <c r="J54" i="4"/>
  <c r="J58" i="4"/>
  <c r="J62" i="4"/>
  <c r="J66" i="4"/>
  <c r="J70" i="4"/>
  <c r="J74" i="4"/>
  <c r="J78" i="4"/>
  <c r="J82" i="4"/>
  <c r="J86" i="4"/>
  <c r="J90" i="4"/>
  <c r="J94" i="4"/>
  <c r="J98" i="4"/>
  <c r="J102" i="4"/>
  <c r="J106" i="4"/>
  <c r="J110" i="4"/>
  <c r="J45" i="4"/>
  <c r="J49" i="4"/>
  <c r="J53" i="4"/>
  <c r="J61" i="4"/>
  <c r="J65" i="4"/>
  <c r="J69" i="4"/>
  <c r="J73" i="4"/>
  <c r="J77" i="4"/>
  <c r="J81" i="4"/>
  <c r="J85" i="4"/>
  <c r="J89" i="4"/>
  <c r="J93" i="4"/>
  <c r="J97" i="4"/>
  <c r="J101" i="4"/>
  <c r="J105" i="4"/>
  <c r="J109" i="4"/>
  <c r="V26" i="4"/>
  <c r="V14" i="4"/>
  <c r="V10" i="4"/>
  <c r="J8" i="4"/>
  <c r="J12" i="4"/>
  <c r="J16" i="4"/>
  <c r="J20" i="4"/>
  <c r="J24" i="4"/>
  <c r="J28" i="4"/>
  <c r="J32" i="4"/>
  <c r="J36" i="4"/>
  <c r="J40" i="4"/>
  <c r="J44" i="4"/>
  <c r="J48" i="4"/>
  <c r="J52" i="4"/>
  <c r="J56" i="4"/>
  <c r="J60" i="4"/>
  <c r="J64" i="4"/>
  <c r="J68" i="4"/>
  <c r="J72" i="4"/>
  <c r="J76" i="4"/>
  <c r="J80" i="4"/>
  <c r="J84" i="4"/>
  <c r="J88" i="4"/>
  <c r="J92" i="4"/>
  <c r="J96" i="4"/>
  <c r="J100" i="4"/>
  <c r="J104" i="4"/>
  <c r="J108" i="4"/>
  <c r="X186" i="4"/>
  <c r="Q11" i="4" s="1"/>
  <c r="W184" i="4"/>
  <c r="V184" i="4"/>
  <c r="W180" i="4"/>
  <c r="V180" i="4"/>
  <c r="W176" i="4"/>
  <c r="V176" i="4"/>
  <c r="W112" i="4"/>
  <c r="V112" i="4"/>
  <c r="W185" i="4"/>
  <c r="V185" i="4"/>
  <c r="W181" i="4"/>
  <c r="V181" i="4"/>
  <c r="W177" i="4"/>
  <c r="V177" i="4"/>
  <c r="W173" i="4"/>
  <c r="V173" i="4"/>
  <c r="W182" i="4"/>
  <c r="V182" i="4"/>
  <c r="W178" i="4"/>
  <c r="V178" i="4"/>
  <c r="W174" i="4"/>
  <c r="V174" i="4"/>
  <c r="W183" i="4"/>
  <c r="V183" i="4"/>
  <c r="W179" i="4"/>
  <c r="V179" i="4"/>
  <c r="W175" i="4"/>
  <c r="V175" i="4"/>
  <c r="J57" i="4"/>
  <c r="H6" i="2"/>
  <c r="V18" i="4" l="1"/>
  <c r="V22" i="4"/>
  <c r="V33" i="4"/>
  <c r="V29" i="4"/>
  <c r="V37" i="4"/>
  <c r="V21" i="4"/>
  <c r="V17" i="4"/>
  <c r="V25" i="4"/>
  <c r="V13" i="4"/>
  <c r="W96" i="4"/>
  <c r="V96" i="4"/>
  <c r="W80" i="4"/>
  <c r="V80" i="4"/>
  <c r="W32" i="4"/>
  <c r="V32" i="4"/>
  <c r="W93" i="4"/>
  <c r="V93" i="4"/>
  <c r="W61" i="4"/>
  <c r="V61" i="4"/>
  <c r="W94" i="4"/>
  <c r="V94" i="4"/>
  <c r="W46" i="4"/>
  <c r="V46" i="4"/>
  <c r="W87" i="4"/>
  <c r="V87" i="4"/>
  <c r="W71" i="4"/>
  <c r="V71" i="4"/>
  <c r="W55" i="4"/>
  <c r="V55" i="4"/>
  <c r="W23" i="4"/>
  <c r="V23" i="4"/>
  <c r="W84" i="4"/>
  <c r="V84" i="4"/>
  <c r="W52" i="4"/>
  <c r="V52" i="4"/>
  <c r="W36" i="4"/>
  <c r="V36" i="4"/>
  <c r="W20" i="4"/>
  <c r="V20" i="4"/>
  <c r="W97" i="4"/>
  <c r="V97" i="4"/>
  <c r="W81" i="4"/>
  <c r="V81" i="4"/>
  <c r="W65" i="4"/>
  <c r="V65" i="4"/>
  <c r="W45" i="4"/>
  <c r="V45" i="4"/>
  <c r="W98" i="4"/>
  <c r="V98" i="4"/>
  <c r="W82" i="4"/>
  <c r="V82" i="4"/>
  <c r="W66" i="4"/>
  <c r="V66" i="4"/>
  <c r="W50" i="4"/>
  <c r="V50" i="4"/>
  <c r="W34" i="4"/>
  <c r="V34" i="4"/>
  <c r="W107" i="4"/>
  <c r="V107" i="4"/>
  <c r="W91" i="4"/>
  <c r="V91" i="4"/>
  <c r="W75" i="4"/>
  <c r="V75" i="4"/>
  <c r="W59" i="4"/>
  <c r="V59" i="4"/>
  <c r="W43" i="4"/>
  <c r="V43" i="4"/>
  <c r="W27" i="4"/>
  <c r="V27" i="4"/>
  <c r="W11" i="4"/>
  <c r="V11" i="4"/>
  <c r="W48" i="4"/>
  <c r="V48" i="4"/>
  <c r="W16" i="4"/>
  <c r="V16" i="4"/>
  <c r="W109" i="4"/>
  <c r="V109" i="4"/>
  <c r="W110" i="4"/>
  <c r="V110" i="4"/>
  <c r="W62" i="4"/>
  <c r="V62" i="4"/>
  <c r="W30" i="4"/>
  <c r="V30" i="4"/>
  <c r="W103" i="4"/>
  <c r="V103" i="4"/>
  <c r="W39" i="4"/>
  <c r="V39" i="4"/>
  <c r="W57" i="4"/>
  <c r="V57" i="4"/>
  <c r="W100" i="4"/>
  <c r="V100" i="4"/>
  <c r="W68" i="4"/>
  <c r="V68" i="4"/>
  <c r="W104" i="4"/>
  <c r="V104" i="4"/>
  <c r="W88" i="4"/>
  <c r="V88" i="4"/>
  <c r="W72" i="4"/>
  <c r="V72" i="4"/>
  <c r="W56" i="4"/>
  <c r="V56" i="4"/>
  <c r="W40" i="4"/>
  <c r="V40" i="4"/>
  <c r="W24" i="4"/>
  <c r="V24" i="4"/>
  <c r="W8" i="4"/>
  <c r="V8" i="4"/>
  <c r="W101" i="4"/>
  <c r="V101" i="4"/>
  <c r="W85" i="4"/>
  <c r="V85" i="4"/>
  <c r="W69" i="4"/>
  <c r="V69" i="4"/>
  <c r="W49" i="4"/>
  <c r="V49" i="4"/>
  <c r="W102" i="4"/>
  <c r="V102" i="4"/>
  <c r="W86" i="4"/>
  <c r="V86" i="4"/>
  <c r="W70" i="4"/>
  <c r="V70" i="4"/>
  <c r="W54" i="4"/>
  <c r="V54" i="4"/>
  <c r="W38" i="4"/>
  <c r="V38" i="4"/>
  <c r="W111" i="4"/>
  <c r="V111" i="4"/>
  <c r="W95" i="4"/>
  <c r="V95" i="4"/>
  <c r="W79" i="4"/>
  <c r="V79" i="4"/>
  <c r="W63" i="4"/>
  <c r="V63" i="4"/>
  <c r="W47" i="4"/>
  <c r="V47" i="4"/>
  <c r="W31" i="4"/>
  <c r="V31" i="4"/>
  <c r="W15" i="4"/>
  <c r="V15" i="4"/>
  <c r="W64" i="4"/>
  <c r="V64" i="4"/>
  <c r="W77" i="4"/>
  <c r="V77" i="4"/>
  <c r="W78" i="4"/>
  <c r="V78" i="4"/>
  <c r="W108" i="4"/>
  <c r="V108" i="4"/>
  <c r="W92" i="4"/>
  <c r="V92" i="4"/>
  <c r="W76" i="4"/>
  <c r="V76" i="4"/>
  <c r="W60" i="4"/>
  <c r="V60" i="4"/>
  <c r="W44" i="4"/>
  <c r="V44" i="4"/>
  <c r="W28" i="4"/>
  <c r="V28" i="4"/>
  <c r="W12" i="4"/>
  <c r="V12" i="4"/>
  <c r="W105" i="4"/>
  <c r="V105" i="4"/>
  <c r="W89" i="4"/>
  <c r="V89" i="4"/>
  <c r="W73" i="4"/>
  <c r="V73" i="4"/>
  <c r="W53" i="4"/>
  <c r="V53" i="4"/>
  <c r="W106" i="4"/>
  <c r="V106" i="4"/>
  <c r="W90" i="4"/>
  <c r="V90" i="4"/>
  <c r="W74" i="4"/>
  <c r="V74" i="4"/>
  <c r="W58" i="4"/>
  <c r="V58" i="4"/>
  <c r="W42" i="4"/>
  <c r="V42" i="4"/>
  <c r="W99" i="4"/>
  <c r="V99" i="4"/>
  <c r="W83" i="4"/>
  <c r="V83" i="4"/>
  <c r="W67" i="4"/>
  <c r="V67" i="4"/>
  <c r="W51" i="4"/>
  <c r="V51" i="4"/>
  <c r="W35" i="4"/>
  <c r="V35" i="4"/>
  <c r="W19" i="4"/>
  <c r="V19" i="4"/>
  <c r="B19" i="4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7" i="4"/>
  <c r="B8" i="4" s="1"/>
  <c r="B9" i="4" s="1"/>
  <c r="B10" i="4" s="1"/>
  <c r="B11" i="4" s="1"/>
  <c r="B12" i="4" s="1"/>
  <c r="B13" i="4" s="1"/>
  <c r="B14" i="4" s="1"/>
  <c r="B15" i="4" s="1"/>
  <c r="J6" i="4"/>
  <c r="W6" i="4" s="1"/>
  <c r="N11" i="4"/>
  <c r="H45" i="2"/>
  <c r="I45" i="2"/>
  <c r="H7" i="2"/>
  <c r="H8" i="2"/>
  <c r="H9" i="2"/>
  <c r="H10" i="2"/>
  <c r="H12" i="2"/>
  <c r="H13" i="2"/>
  <c r="H14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I7" i="2"/>
  <c r="J7" i="2" s="1"/>
  <c r="I8" i="2"/>
  <c r="J8" i="2" s="1"/>
  <c r="I9" i="2"/>
  <c r="I10" i="2"/>
  <c r="J10" i="2" s="1"/>
  <c r="I11" i="2"/>
  <c r="I12" i="2"/>
  <c r="I13" i="2"/>
  <c r="I14" i="2"/>
  <c r="I15" i="2"/>
  <c r="J15" i="2" s="1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6" i="2"/>
  <c r="J33" i="2" l="1"/>
  <c r="J41" i="2"/>
  <c r="J37" i="2"/>
  <c r="W37" i="2" s="1"/>
  <c r="J29" i="2"/>
  <c r="W29" i="2" s="1"/>
  <c r="J17" i="2"/>
  <c r="J43" i="2"/>
  <c r="J39" i="2"/>
  <c r="J35" i="2"/>
  <c r="J31" i="2"/>
  <c r="J23" i="2"/>
  <c r="J36" i="2"/>
  <c r="W36" i="2" s="1"/>
  <c r="J24" i="2"/>
  <c r="J16" i="2"/>
  <c r="J22" i="2"/>
  <c r="J14" i="2"/>
  <c r="J42" i="2"/>
  <c r="J38" i="2"/>
  <c r="J34" i="2"/>
  <c r="J30" i="2"/>
  <c r="J26" i="2"/>
  <c r="J18" i="2"/>
  <c r="J13" i="2"/>
  <c r="W13" i="2" s="1"/>
  <c r="J19" i="2"/>
  <c r="W19" i="2" s="1"/>
  <c r="J9" i="2"/>
  <c r="J45" i="2"/>
  <c r="J27" i="2"/>
  <c r="J11" i="2"/>
  <c r="J44" i="2"/>
  <c r="V44" i="2" s="1"/>
  <c r="J40" i="2"/>
  <c r="J32" i="2"/>
  <c r="J28" i="2"/>
  <c r="W28" i="2" s="1"/>
  <c r="J20" i="2"/>
  <c r="J25" i="2"/>
  <c r="J21" i="2"/>
  <c r="W21" i="2" s="1"/>
  <c r="J12" i="2"/>
  <c r="V7" i="4"/>
  <c r="W7" i="4"/>
  <c r="V6" i="4"/>
  <c r="J186" i="4"/>
  <c r="V43" i="2"/>
  <c r="W16" i="2"/>
  <c r="W53" i="2"/>
  <c r="V53" i="2"/>
  <c r="W52" i="2"/>
  <c r="V52" i="2"/>
  <c r="W51" i="2"/>
  <c r="V51" i="2"/>
  <c r="W50" i="2"/>
  <c r="V50" i="2"/>
  <c r="W49" i="2"/>
  <c r="V49" i="2"/>
  <c r="W48" i="2"/>
  <c r="V48" i="2"/>
  <c r="W47" i="2"/>
  <c r="V47" i="2"/>
  <c r="W46" i="2"/>
  <c r="V46" i="2"/>
  <c r="W45" i="2"/>
  <c r="V45" i="2"/>
  <c r="W44" i="2"/>
  <c r="W33" i="2"/>
  <c r="W25" i="2"/>
  <c r="V22" i="2"/>
  <c r="V18" i="2"/>
  <c r="V8" i="2"/>
  <c r="B7" i="2"/>
  <c r="B8" i="2" s="1"/>
  <c r="B9" i="2" s="1"/>
  <c r="B10" i="2" s="1"/>
  <c r="B11" i="2" s="1"/>
  <c r="B12" i="2" s="1"/>
  <c r="B13" i="2" s="1"/>
  <c r="B14" i="2" s="1"/>
  <c r="B15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J6" i="2"/>
  <c r="N11" i="2"/>
  <c r="W186" i="4" l="1"/>
  <c r="P11" i="4" s="1"/>
  <c r="V186" i="4"/>
  <c r="O11" i="4" s="1"/>
  <c r="R11" i="4" s="1"/>
  <c r="W43" i="2"/>
  <c r="W42" i="2"/>
  <c r="V42" i="2"/>
  <c r="V41" i="2"/>
  <c r="W41" i="2"/>
  <c r="V40" i="2"/>
  <c r="W40" i="2"/>
  <c r="V39" i="2"/>
  <c r="W39" i="2"/>
  <c r="W38" i="2"/>
  <c r="V38" i="2"/>
  <c r="W17" i="2"/>
  <c r="V17" i="2"/>
  <c r="V16" i="2"/>
  <c r="W15" i="2"/>
  <c r="V15" i="2"/>
  <c r="V23" i="2"/>
  <c r="W23" i="2"/>
  <c r="W32" i="2"/>
  <c r="V32" i="2"/>
  <c r="V9" i="2"/>
  <c r="W9" i="2"/>
  <c r="W12" i="2"/>
  <c r="V12" i="2"/>
  <c r="W24" i="2"/>
  <c r="V24" i="2"/>
  <c r="V36" i="2"/>
  <c r="V21" i="2"/>
  <c r="V28" i="2"/>
  <c r="W10" i="2"/>
  <c r="V10" i="2"/>
  <c r="V34" i="2"/>
  <c r="W34" i="2"/>
  <c r="V27" i="2"/>
  <c r="W27" i="2"/>
  <c r="V11" i="2"/>
  <c r="W11" i="2"/>
  <c r="V26" i="2"/>
  <c r="W26" i="2"/>
  <c r="V31" i="2"/>
  <c r="W31" i="2"/>
  <c r="J54" i="2"/>
  <c r="V6" i="2"/>
  <c r="W6" i="2"/>
  <c r="V7" i="2"/>
  <c r="W7" i="2"/>
  <c r="V20" i="2"/>
  <c r="W20" i="2"/>
  <c r="V14" i="2"/>
  <c r="W14" i="2"/>
  <c r="V30" i="2"/>
  <c r="W30" i="2"/>
  <c r="V35" i="2"/>
  <c r="W35" i="2"/>
  <c r="V13" i="2"/>
  <c r="W18" i="2"/>
  <c r="V19" i="2"/>
  <c r="V25" i="2"/>
  <c r="V29" i="2"/>
  <c r="V33" i="2"/>
  <c r="V37" i="2"/>
  <c r="W8" i="2"/>
  <c r="W22" i="2"/>
  <c r="P13" i="4" l="1"/>
  <c r="V54" i="2"/>
  <c r="O11" i="2" s="1"/>
  <c r="R11" i="2" s="1"/>
  <c r="P13" i="2" s="1"/>
  <c r="W54" i="2"/>
  <c r="P11" i="2" s="1"/>
</calcChain>
</file>

<file path=xl/sharedStrings.xml><?xml version="1.0" encoding="utf-8"?>
<sst xmlns="http://schemas.openxmlformats.org/spreadsheetml/2006/main" count="19216" uniqueCount="1856">
  <si>
    <t>Back</t>
  </si>
  <si>
    <t xml:space="preserve">         </t>
  </si>
  <si>
    <t>Winnes Capital Line</t>
  </si>
  <si>
    <t>CALLS DETAILS</t>
  </si>
  <si>
    <t>TOTAL CALLS</t>
  </si>
  <si>
    <t>TGT HIT</t>
  </si>
  <si>
    <t>SL HIT</t>
  </si>
  <si>
    <t>ACCURACY</t>
  </si>
  <si>
    <t>PERFORMANCE OF EQUITY COMBO PACKAGE APRIL-2018</t>
  </si>
  <si>
    <t>CASH INTRADAY</t>
  </si>
  <si>
    <t>CASH</t>
  </si>
  <si>
    <t>Sr.</t>
  </si>
  <si>
    <t>DATE</t>
  </si>
  <si>
    <t>BUY/SELL</t>
  </si>
  <si>
    <t>SCRIPTS</t>
  </si>
  <si>
    <t>ENTRYLEVEL</t>
  </si>
  <si>
    <t>EXITLEVEL</t>
  </si>
  <si>
    <t>TOTALPOINTS</t>
  </si>
  <si>
    <t>PROFIT</t>
  </si>
  <si>
    <t>BUY</t>
  </si>
  <si>
    <t xml:space="preserve"> </t>
  </si>
  <si>
    <t>Accuracy of the Month</t>
  </si>
  <si>
    <t>www.winnerscapitalline.com</t>
  </si>
  <si>
    <t>Total</t>
  </si>
  <si>
    <t>L&amp;TFH</t>
  </si>
  <si>
    <t>DBREALTY</t>
  </si>
  <si>
    <t>SUNDRMFAST</t>
  </si>
  <si>
    <t>ASIAN GRANITO</t>
  </si>
  <si>
    <t>IIFL</t>
  </si>
  <si>
    <t>RELIANCE NAVAL</t>
  </si>
  <si>
    <t>IMFA</t>
  </si>
  <si>
    <t>PRATAAP SNACKS</t>
  </si>
  <si>
    <t>HINDUSTAN COPPER</t>
  </si>
  <si>
    <t>COROMANDEL INTERNATIONAL</t>
  </si>
  <si>
    <t>BLS</t>
  </si>
  <si>
    <t>TATA SPONGE</t>
  </si>
  <si>
    <t>SUPREME PETRO</t>
  </si>
  <si>
    <t xml:space="preserve">BASF </t>
  </si>
  <si>
    <t>MAHINDRA HOLIDAYS</t>
  </si>
  <si>
    <t>ZEN TECH</t>
  </si>
  <si>
    <t>JBF</t>
  </si>
  <si>
    <t>VA TECH WABAG</t>
  </si>
  <si>
    <t>BALRAMPUR CHINI</t>
  </si>
  <si>
    <t>GLAXOSMITHKLINE</t>
  </si>
  <si>
    <t>ALL CARGO LOGISTICS</t>
  </si>
  <si>
    <t>JINDAL STAINLESS STEEL</t>
  </si>
  <si>
    <t>KSB  PUMPS</t>
  </si>
  <si>
    <t>BUY ON MOBILE</t>
  </si>
  <si>
    <t>WALCHANDNAGAR</t>
  </si>
  <si>
    <t xml:space="preserve">L&amp;T  </t>
  </si>
  <si>
    <t>SOMANY CERAMICS</t>
  </si>
  <si>
    <t>INFIBEAM</t>
  </si>
  <si>
    <t xml:space="preserve"> BUY</t>
  </si>
  <si>
    <t>DB CORP</t>
  </si>
  <si>
    <t>PRABHAT DAIRY</t>
  </si>
  <si>
    <t xml:space="preserve">BAJAJ ELECTRIC </t>
  </si>
  <si>
    <t>WIPRO</t>
  </si>
  <si>
    <t>ANDHRA SUGAR</t>
  </si>
  <si>
    <t>GATI</t>
  </si>
  <si>
    <t>MIDHANI</t>
  </si>
  <si>
    <t>GANESH HOUSING</t>
  </si>
  <si>
    <t>CG POWER</t>
  </si>
  <si>
    <t>BHUSHAN STEEL</t>
  </si>
  <si>
    <t>QTYPER1.5LACK</t>
  </si>
  <si>
    <t>SRIKALAHASTHI PIPES</t>
  </si>
  <si>
    <t>APEX FROZEN</t>
  </si>
  <si>
    <t>SREINFRA</t>
  </si>
  <si>
    <t>FUTURE ENTERPRISE</t>
  </si>
  <si>
    <t>BHANSALI EGG</t>
  </si>
  <si>
    <t>20 MICRON</t>
  </si>
  <si>
    <t>RANE MADRAS</t>
  </si>
  <si>
    <t>ESTER INDUSTRY</t>
  </si>
  <si>
    <t>KOITE PATIL</t>
  </si>
  <si>
    <t>DYNEMIC PRODUCT</t>
  </si>
  <si>
    <t>SURYA ROSHNI</t>
  </si>
  <si>
    <t>ELECON ENGG</t>
  </si>
  <si>
    <t>ADOR WELDING</t>
  </si>
  <si>
    <t>RELIANCE CAPITAL</t>
  </si>
  <si>
    <t>DEEPAK FERTILIZER</t>
  </si>
  <si>
    <t>BAJAJ CORP</t>
  </si>
  <si>
    <t>IG PETRO</t>
  </si>
  <si>
    <t>AUROBINDO PHARMA</t>
  </si>
  <si>
    <t>BODAL CHEMICAL</t>
  </si>
  <si>
    <t>TATA MOTORS DVR</t>
  </si>
  <si>
    <t xml:space="preserve">EMAMI </t>
  </si>
  <si>
    <t>PPAP AUTOMOTIVE</t>
  </si>
  <si>
    <t>LYKA LABS</t>
  </si>
  <si>
    <t>PROZONE INTU</t>
  </si>
  <si>
    <t>ALEMBIC PHARMA</t>
  </si>
  <si>
    <t>MAJESCO</t>
  </si>
  <si>
    <t xml:space="preserve">JAMNA AUTO </t>
  </si>
  <si>
    <t>ELECON ENG</t>
  </si>
  <si>
    <t>GLENMARK</t>
  </si>
  <si>
    <t>PHILIPS CARBON BLACK</t>
  </si>
  <si>
    <t>ARVIND SMART</t>
  </si>
  <si>
    <t>BPCL</t>
  </si>
  <si>
    <t>ORIENT CEMENT</t>
  </si>
  <si>
    <t>JINDAL POLY FILM</t>
  </si>
  <si>
    <t>TIDE WATER OIL</t>
  </si>
  <si>
    <t>LOKESH MACHINES</t>
  </si>
  <si>
    <t>COMPU SOFT</t>
  </si>
  <si>
    <t>PIONEER EMBROIDERY</t>
  </si>
  <si>
    <t>EROS MEDIA</t>
  </si>
  <si>
    <t>GEECEE VENTURE</t>
  </si>
  <si>
    <t>GSFC</t>
  </si>
  <si>
    <t>KARNATAKA BANK</t>
  </si>
  <si>
    <t>JBM AUTO</t>
  </si>
  <si>
    <t>CANARA BANK</t>
  </si>
  <si>
    <t>UNION BANK</t>
  </si>
  <si>
    <t>PETRONET ING</t>
  </si>
  <si>
    <t>GLOBAL SPIRIT</t>
  </si>
  <si>
    <t>RAIN INDUSTRIES</t>
  </si>
  <si>
    <t>NOCIL</t>
  </si>
  <si>
    <t>QUICK HEAL</t>
  </si>
  <si>
    <t>BHARTI AIRTEL</t>
  </si>
  <si>
    <t>RUSHIL DECOR</t>
  </si>
  <si>
    <t>SHRIRAM TRANSPORT</t>
  </si>
  <si>
    <t>DFM FOODS</t>
  </si>
  <si>
    <t>HIND COMPOSITES</t>
  </si>
  <si>
    <t>ADVANI HOTEL</t>
  </si>
  <si>
    <t>GNFC</t>
  </si>
  <si>
    <t>PURVANKARA</t>
  </si>
  <si>
    <t>FEDERAL BANK</t>
  </si>
  <si>
    <t>SUN PHARMA</t>
  </si>
  <si>
    <t>TAMIL NADU PETRO</t>
  </si>
  <si>
    <t>DALMIA BHARAT SUGER</t>
  </si>
  <si>
    <t>UTTAM SUGAR</t>
  </si>
  <si>
    <t>RCOM</t>
  </si>
  <si>
    <t>BRIDAGE ENTERPRISE</t>
  </si>
  <si>
    <t>GNA AXLES</t>
  </si>
  <si>
    <t>AVANTI FEED</t>
  </si>
  <si>
    <t>JHS SVENGARD</t>
  </si>
  <si>
    <t xml:space="preserve">ADANI TRANSMISSION </t>
  </si>
  <si>
    <t>THIRUMALIA CHEMICALS</t>
  </si>
  <si>
    <t xml:space="preserve">TATA MOTORS </t>
  </si>
  <si>
    <t>FORTIS</t>
  </si>
  <si>
    <t>ICICIBANK</t>
  </si>
  <si>
    <t>BANK OF BARODA</t>
  </si>
  <si>
    <t>PIRAMAL ENTERPRISE</t>
  </si>
  <si>
    <t>FILATEX INDIA</t>
  </si>
  <si>
    <t>GRAVITA INDIA</t>
  </si>
  <si>
    <t>SHIVAM AUTO</t>
  </si>
  <si>
    <t>STRIDES SASHUN</t>
  </si>
  <si>
    <t>KRBL</t>
  </si>
  <si>
    <t>MAHINDRA HOLIDAY</t>
  </si>
  <si>
    <t>OBEROI REALTY</t>
  </si>
  <si>
    <t>SOBHA LTD</t>
  </si>
  <si>
    <t>ALPHAGEO</t>
  </si>
  <si>
    <t>MAHAMAYA STEEL</t>
  </si>
  <si>
    <t>IOC</t>
  </si>
  <si>
    <t>FORTIS HEALTH</t>
  </si>
  <si>
    <t xml:space="preserve">CAPITAL FIRST </t>
  </si>
  <si>
    <t>ADANI POWER</t>
  </si>
  <si>
    <t>IBREAL</t>
  </si>
  <si>
    <t xml:space="preserve"> JAI CORP</t>
  </si>
  <si>
    <t>Hold</t>
  </si>
  <si>
    <t>HOLD</t>
  </si>
  <si>
    <t>↓↓↓↓↓</t>
  </si>
  <si>
    <t>Click any Month</t>
  </si>
  <si>
    <t>Year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</si>
  <si>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</si>
  <si>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</si>
  <si>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</si>
  <si>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</si>
  <si>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</si>
  <si>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</si>
  <si>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</si>
  <si>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</si>
  <si>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</si>
  <si>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</si>
  <si>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LT FOODS</t>
  </si>
  <si>
    <t>CUMMINS</t>
  </si>
  <si>
    <t xml:space="preserve">  </t>
  </si>
  <si>
    <t>CAMLIN FINE</t>
  </si>
  <si>
    <t>VRL LOGISTICS</t>
  </si>
  <si>
    <t>RAMCO SYSTEM</t>
  </si>
  <si>
    <t>GRANULES INDIA</t>
  </si>
  <si>
    <t>BPL LTD</t>
  </si>
  <si>
    <t>PC JWELLERS</t>
  </si>
  <si>
    <t>ZUARI AGRO</t>
  </si>
  <si>
    <t>TEJAS NETWORK</t>
  </si>
  <si>
    <t>SICAL LOGISTICS</t>
  </si>
  <si>
    <t>JYOTHY LABS</t>
  </si>
  <si>
    <t>ORIENT CARBON</t>
  </si>
  <si>
    <t>GUJARAT PIPAVA</t>
  </si>
  <si>
    <t>BHARAT BIJLEE</t>
  </si>
  <si>
    <t>GE SHIPPING</t>
  </si>
  <si>
    <t>TATA ELXI</t>
  </si>
  <si>
    <t>RELIANCE</t>
  </si>
  <si>
    <t xml:space="preserve">CYIENT </t>
  </si>
  <si>
    <t>DHFL</t>
  </si>
  <si>
    <t>HINDALCO</t>
  </si>
  <si>
    <t>OIL INDIA</t>
  </si>
  <si>
    <t>RAYMOND</t>
  </si>
  <si>
    <t>GMR INFRA</t>
  </si>
  <si>
    <t xml:space="preserve">AXICADES ENG </t>
  </si>
  <si>
    <t>JUBILANT LIFE SCIENCE</t>
  </si>
  <si>
    <t>MC DOWELL HOLDINGS</t>
  </si>
  <si>
    <t>TIL LTD</t>
  </si>
  <si>
    <t>GENERAL INSURANCE</t>
  </si>
  <si>
    <t>JINDAL STAINLESS</t>
  </si>
  <si>
    <t>SANGHVI FOR AND ENG</t>
  </si>
  <si>
    <t>VISAKA INDUSTRIES</t>
  </si>
  <si>
    <t>ROYAL ORCHID</t>
  </si>
  <si>
    <t>GIC HOUSING</t>
  </si>
  <si>
    <t>MARICO</t>
  </si>
  <si>
    <t>V GUARD</t>
  </si>
  <si>
    <t>VLS FINANCE</t>
  </si>
  <si>
    <t>DELTA CORP</t>
  </si>
  <si>
    <t>SREE LEATHERS LTD</t>
  </si>
  <si>
    <t>IDFC LTD</t>
  </si>
  <si>
    <t>KEC INTERNATIONAL</t>
  </si>
  <si>
    <t>SHAKTI PUMPS</t>
  </si>
  <si>
    <t>V MART</t>
  </si>
  <si>
    <t>EMKAY GLOBAL</t>
  </si>
  <si>
    <t>CAPLIN POINT</t>
  </si>
  <si>
    <t>ZUARI GLOBAL</t>
  </si>
  <si>
    <t>EMAMI INFRASTRUCTURE</t>
  </si>
  <si>
    <t>KEI</t>
  </si>
  <si>
    <t>ABAN OFFSHORE</t>
  </si>
  <si>
    <t>AUTOLITE INDIA</t>
  </si>
  <si>
    <t xml:space="preserve">ARVIND SMART </t>
  </si>
  <si>
    <t>SINTEX INDUSTRIES</t>
  </si>
  <si>
    <t>GOCL CORP</t>
  </si>
  <si>
    <t>BIOCON</t>
  </si>
  <si>
    <t>JAI CORP</t>
  </si>
  <si>
    <t>VETO SWITCH GEAR</t>
  </si>
  <si>
    <t>AEGIS LOGISTICS</t>
  </si>
  <si>
    <t>MONNET ISPAT</t>
  </si>
  <si>
    <t>AJEMRA REALTY</t>
  </si>
  <si>
    <t>IGARASHI MOTORS</t>
  </si>
  <si>
    <t>CDSL</t>
  </si>
  <si>
    <t>VIP</t>
  </si>
  <si>
    <t>KOLTE PATIL</t>
  </si>
  <si>
    <t>INDIAN BANK</t>
  </si>
  <si>
    <t>GRAPHITE INDIA</t>
  </si>
  <si>
    <t>TINPLATE</t>
  </si>
  <si>
    <t>MANPASAND BEVERAGES</t>
  </si>
  <si>
    <t>TV TODAY</t>
  </si>
  <si>
    <t>GURH FINANCE</t>
  </si>
  <si>
    <t>ADANI ENTERPRISE</t>
  </si>
  <si>
    <t>SELAN EXPLORATION</t>
  </si>
  <si>
    <t>CAPITAL TRUST</t>
  </si>
  <si>
    <t>APOLLO HOSPITAL</t>
  </si>
  <si>
    <t>KAMAT HOTEL</t>
  </si>
  <si>
    <t>SUNDARAM FINANCE</t>
  </si>
  <si>
    <t>OMAXE</t>
  </si>
  <si>
    <t>VIMTA LADS</t>
  </si>
  <si>
    <t>ITD CEMENTATION</t>
  </si>
  <si>
    <t>UFLEX</t>
  </si>
  <si>
    <t>TNPL</t>
  </si>
  <si>
    <t>BLUE STAR</t>
  </si>
  <si>
    <t>SIEMENS</t>
  </si>
  <si>
    <t>VAKRANGEE</t>
  </si>
  <si>
    <t>VEDANTA</t>
  </si>
  <si>
    <t>JSW STEEL</t>
  </si>
  <si>
    <t>SAREGAMA</t>
  </si>
  <si>
    <t>RADICO KHAITAN</t>
  </si>
  <si>
    <t>NALCO</t>
  </si>
  <si>
    <t>JUBILANT INDUSTRIES</t>
  </si>
  <si>
    <t>ASTEC LIFE</t>
  </si>
  <si>
    <t>ASIAN HOTEL EAST</t>
  </si>
  <si>
    <t>SHILPA MEDICARE</t>
  </si>
  <si>
    <t>BEPL</t>
  </si>
  <si>
    <t>SUDARSHAN CHEMICALS</t>
  </si>
  <si>
    <t>PERSISTENT SYSTEMS</t>
  </si>
  <si>
    <t>MINDTREE</t>
  </si>
  <si>
    <t>TITAN COMPANY</t>
  </si>
  <si>
    <t>QUESS CORP</t>
  </si>
  <si>
    <t>UJJIVAN FINANCE</t>
  </si>
  <si>
    <t>MANALI PETRO</t>
  </si>
  <si>
    <t>SUMEET INDUSTRIES</t>
  </si>
  <si>
    <t>SPARC</t>
  </si>
  <si>
    <t>CENTRAL BANK</t>
  </si>
  <si>
    <t>DAMLIA BHARAT</t>
  </si>
  <si>
    <t xml:space="preserve">NCC </t>
  </si>
  <si>
    <t>JKUMAR INFRA</t>
  </si>
  <si>
    <t>NDTV</t>
  </si>
  <si>
    <t>ASTER DM HEALTHCARE</t>
  </si>
  <si>
    <t>DUCON INFRA TECHNOLOGY</t>
  </si>
  <si>
    <t>ADORE WELDING</t>
  </si>
  <si>
    <t xml:space="preserve">BAJAJ </t>
  </si>
  <si>
    <t>HIMATSINGKA</t>
  </si>
  <si>
    <t>HINDUSTAN AERONAUTICS</t>
  </si>
  <si>
    <t>SPECIALITY RESTAURANT</t>
  </si>
  <si>
    <t>KARNATAKA</t>
  </si>
  <si>
    <t>CENTURY ENKA</t>
  </si>
  <si>
    <t xml:space="preserve"> CEAT</t>
  </si>
  <si>
    <t>TECH MAHINDRA</t>
  </si>
  <si>
    <t>RAMCO INDUSTRIES</t>
  </si>
  <si>
    <t>AJMERA REALTY</t>
  </si>
  <si>
    <t>IDFC BANK</t>
  </si>
  <si>
    <t>DILIP BUILDCON</t>
  </si>
  <si>
    <t>VENKYS</t>
  </si>
  <si>
    <t>AMBER ENTERPRISE</t>
  </si>
  <si>
    <t>CAPITAL FIRST</t>
  </si>
  <si>
    <t>JAIN IRRIGATION</t>
  </si>
  <si>
    <t xml:space="preserve">IND SWIFT LABS </t>
  </si>
  <si>
    <t>KOHINOOR FOOD</t>
  </si>
  <si>
    <t>AVANTI FEEDS</t>
  </si>
  <si>
    <t>KAVERI SEEDS</t>
  </si>
  <si>
    <t>LOKESH MACHINE</t>
  </si>
  <si>
    <t xml:space="preserve">SHRIRAM TRANSPORT FINANCE </t>
  </si>
  <si>
    <t>LG BALAKRISHNA</t>
  </si>
  <si>
    <t>ICICI SECURITY</t>
  </si>
  <si>
    <t>OPTO CIRCUIT</t>
  </si>
  <si>
    <t>SINTEX PLASTICS</t>
  </si>
  <si>
    <t>GE</t>
  </si>
  <si>
    <t xml:space="preserve">CAPLIN POINT </t>
  </si>
  <si>
    <t>UTTAM GALVA</t>
  </si>
  <si>
    <t>MANPASAND BEVERRAGES</t>
  </si>
  <si>
    <t>IDBI BANK</t>
  </si>
  <si>
    <t>MCNALLY</t>
  </si>
  <si>
    <t>JOHNSON CONTROLS</t>
  </si>
  <si>
    <t>TRIVENI TURBINE</t>
  </si>
  <si>
    <t>ZEEL</t>
  </si>
  <si>
    <t>VINATI ORGANICS</t>
  </si>
  <si>
    <t>JMC PROJECTS</t>
  </si>
  <si>
    <t>DR.LAL PATH LAB</t>
  </si>
  <si>
    <t>BHAGERIA INDUSTRIES</t>
  </si>
  <si>
    <t>KAKATIYA CEMENT</t>
  </si>
  <si>
    <t>CITY UNION BANK</t>
  </si>
  <si>
    <t>GET&amp;D</t>
  </si>
  <si>
    <t>RAMKY INFRA</t>
  </si>
  <si>
    <t>INTRASOFT</t>
  </si>
  <si>
    <t>NR AGRAWAL</t>
  </si>
  <si>
    <t>HEXAWARE</t>
  </si>
  <si>
    <t>8K MILES</t>
  </si>
  <si>
    <t>RAJESH EXPORTS</t>
  </si>
  <si>
    <t>UPL</t>
  </si>
  <si>
    <t>BSE LTD</t>
  </si>
  <si>
    <t>JAY BHARAT MARUTI</t>
  </si>
  <si>
    <t>ICICI BANK</t>
  </si>
  <si>
    <t>INDIA GLYCOLS</t>
  </si>
  <si>
    <t>KIRI INDUSTRIES</t>
  </si>
  <si>
    <t>FINOLEX CABLES</t>
  </si>
  <si>
    <t xml:space="preserve">GLENMARK </t>
  </si>
  <si>
    <t>FEDRAL BANK</t>
  </si>
  <si>
    <t>GM BREWERIES</t>
  </si>
  <si>
    <t>ASHOKA BUILCON</t>
  </si>
  <si>
    <t>AJANTA PHARMA</t>
  </si>
  <si>
    <t>NBCC</t>
  </si>
  <si>
    <t>NCL INDUSTRIES</t>
  </si>
  <si>
    <t>DEN NETWORK</t>
  </si>
  <si>
    <t>APOLLOHOSPITAL</t>
  </si>
  <si>
    <t>BHARAT DYNAMICS</t>
  </si>
  <si>
    <t xml:space="preserve">ZEE ENTERTAINMENT </t>
  </si>
  <si>
    <t>GENERAL INSURANCE CORP</t>
  </si>
  <si>
    <t>COLGATE</t>
  </si>
  <si>
    <t xml:space="preserve">SPARC </t>
  </si>
  <si>
    <t>WOCKHARD</t>
  </si>
  <si>
    <t>FUTURE CONSUMER</t>
  </si>
  <si>
    <t>AXISCADES EGG</t>
  </si>
  <si>
    <t>IFB INDUSTRIES</t>
  </si>
  <si>
    <t>DISH TV</t>
  </si>
  <si>
    <t>UFO MOVIES</t>
  </si>
  <si>
    <t>ASHOK LEYLAND</t>
  </si>
  <si>
    <t>LGARASHI MOTORS</t>
  </si>
  <si>
    <t>GUJARAT ALKALIES</t>
  </si>
  <si>
    <t>COSMO</t>
  </si>
  <si>
    <t>AMBUJA CEMENT</t>
  </si>
  <si>
    <t>BF UTILITIES</t>
  </si>
  <si>
    <t>MBL INFRA</t>
  </si>
  <si>
    <t>NANDAN DEMIN</t>
  </si>
  <si>
    <t>SHOPPER STOP</t>
  </si>
  <si>
    <t>RUCHI SOYA</t>
  </si>
  <si>
    <t>HINDUJA VENTURES</t>
  </si>
  <si>
    <t>GODAWARI POWER</t>
  </si>
  <si>
    <t>TATA STEEL</t>
  </si>
  <si>
    <t>CUPID</t>
  </si>
  <si>
    <t>FACT</t>
  </si>
  <si>
    <t>DLF</t>
  </si>
  <si>
    <t>TAKE SOLUTIONS</t>
  </si>
  <si>
    <t>ABB</t>
  </si>
  <si>
    <t>TITAGARGH WAGON</t>
  </si>
  <si>
    <t>LOABLE LINGERIE</t>
  </si>
  <si>
    <t>LEEL</t>
  </si>
  <si>
    <t>HPL ELECTRIC</t>
  </si>
  <si>
    <t>NECLEUS SOFTWARE</t>
  </si>
  <si>
    <t>HAVELLS</t>
  </si>
  <si>
    <t>INDOSTAR CAPITAL</t>
  </si>
  <si>
    <t>KOTAK MAHINDRA BANK</t>
  </si>
  <si>
    <t>SYMPHONY</t>
  </si>
  <si>
    <t xml:space="preserve">SAREGAMA </t>
  </si>
  <si>
    <t>PL INDUSTRIES</t>
  </si>
  <si>
    <t>PARAG MILK</t>
  </si>
  <si>
    <t>KWALITY</t>
  </si>
  <si>
    <t>SHARDA MOTORS</t>
  </si>
  <si>
    <t>PIONEER DISTILLERIES</t>
  </si>
  <si>
    <t>SOM DISTILLERIES</t>
  </si>
  <si>
    <t>OMAX AUTO</t>
  </si>
  <si>
    <t>SHREE RAMA NEWS</t>
  </si>
  <si>
    <t>ADANI TRANSMISSION</t>
  </si>
  <si>
    <t>JAMNA AUTO</t>
  </si>
  <si>
    <t>INOX LEISURE</t>
  </si>
  <si>
    <t>PIRAMAL ENTERPRISES</t>
  </si>
  <si>
    <t>PITTI ENGINEERING</t>
  </si>
  <si>
    <t>CHOLAMANDAL</t>
  </si>
  <si>
    <t>TALWARKAR</t>
  </si>
  <si>
    <t>HUTAMAKI PPL</t>
  </si>
  <si>
    <t>RUCHIRA PAPER</t>
  </si>
  <si>
    <t>SRIKALAHASTI PIPES</t>
  </si>
  <si>
    <t>ELECON ENGINEERING</t>
  </si>
  <si>
    <t>TAJ GVK</t>
  </si>
  <si>
    <t>MASTEK</t>
  </si>
  <si>
    <t>KAYA</t>
  </si>
  <si>
    <t>SANGAM INDIA</t>
  </si>
  <si>
    <t>BLISS GVK</t>
  </si>
  <si>
    <t>VST TILLERS TRACTORS</t>
  </si>
  <si>
    <t>AMRUTANJAN HEALTH</t>
  </si>
  <si>
    <t>LNT INFOTECH</t>
  </si>
  <si>
    <t>GEOJIT FINANCIAL</t>
  </si>
  <si>
    <t>HDFCBANK</t>
  </si>
  <si>
    <t>PERSISTENT SYSTEM</t>
  </si>
  <si>
    <t>AUTOMOTIVE STAMPINGS</t>
  </si>
  <si>
    <t>FINE ORGANICS</t>
  </si>
  <si>
    <t>KIOCL</t>
  </si>
  <si>
    <t>JBF INDUSTRIES</t>
  </si>
  <si>
    <t>ASIAN PAINTS</t>
  </si>
  <si>
    <t>INDO COUNT</t>
  </si>
  <si>
    <t>UMANG DAIRY</t>
  </si>
  <si>
    <t>RETAIL</t>
  </si>
  <si>
    <t>MAX VENTURE AND INDS</t>
  </si>
  <si>
    <t>PFIZER</t>
  </si>
  <si>
    <t>HUHTAMAKI</t>
  </si>
  <si>
    <t>WELSPUN ENTERPRISE</t>
  </si>
  <si>
    <t>MAX FINANCIAL</t>
  </si>
  <si>
    <t>TRIL</t>
  </si>
  <si>
    <t>LASA SUPERGENERICS</t>
  </si>
  <si>
    <t>ZENSAR TECH</t>
  </si>
  <si>
    <t>WEBSOLAR</t>
  </si>
  <si>
    <t>JINDAL POLY</t>
  </si>
  <si>
    <t>ORIENT PAPER</t>
  </si>
  <si>
    <t>V2 RETAIL</t>
  </si>
  <si>
    <t>CYIENT</t>
  </si>
  <si>
    <t>TRIDENT</t>
  </si>
  <si>
    <t xml:space="preserve">DRREDDY </t>
  </si>
  <si>
    <t>FSL</t>
  </si>
  <si>
    <t>GRASIM</t>
  </si>
  <si>
    <t>VIP INDUSTRIES</t>
  </si>
  <si>
    <t>ZEE ENTERTAINMENT</t>
  </si>
  <si>
    <t>BAJAJ ELECTRIC</t>
  </si>
  <si>
    <t>DIXON TECHNOLOGY</t>
  </si>
  <si>
    <t>DMART</t>
  </si>
  <si>
    <t>BHARAT FORG</t>
  </si>
  <si>
    <t>CAPACITE INFRA</t>
  </si>
  <si>
    <t>MOTHERSON SUMI</t>
  </si>
  <si>
    <t>GUJRAT GAS</t>
  </si>
  <si>
    <t>CADILA HEALTHCARE</t>
  </si>
  <si>
    <t xml:space="preserve">POKARNA </t>
  </si>
  <si>
    <t>INTRASOFT TECH</t>
  </si>
  <si>
    <t>DFM FOOD</t>
  </si>
  <si>
    <t>L&amp;LFS TRANS</t>
  </si>
  <si>
    <t>HDFC</t>
  </si>
  <si>
    <t>ICICI PRU</t>
  </si>
  <si>
    <t>ALLAHBAD BANK</t>
  </si>
  <si>
    <t>CENTURY PLYBOARDS</t>
  </si>
  <si>
    <t>BGR ENERGY</t>
  </si>
  <si>
    <t xml:space="preserve">MUKAND </t>
  </si>
  <si>
    <t>ARVIND</t>
  </si>
  <si>
    <t>RAMA STEEL</t>
  </si>
  <si>
    <t>SICAGEN INDIA</t>
  </si>
  <si>
    <t>GUJRAT APOLLO</t>
  </si>
  <si>
    <t>IPCA LABS</t>
  </si>
  <si>
    <t>SOBHA</t>
  </si>
  <si>
    <t>Percentage</t>
  </si>
  <si>
    <t>INDO RAMA SYNTHETICS</t>
  </si>
  <si>
    <t>JINDAL SAW</t>
  </si>
  <si>
    <t>MGL</t>
  </si>
  <si>
    <t>ZYDUS WELLNESS</t>
  </si>
  <si>
    <t>BANDHAN BANK</t>
  </si>
  <si>
    <t>DEEPAK FERTILIZER ..</t>
  </si>
  <si>
    <t>GMBREWERIES</t>
  </si>
  <si>
    <t>CEAT</t>
  </si>
  <si>
    <t>HERITAGE FOOD</t>
  </si>
  <si>
    <t>TIMKEN</t>
  </si>
  <si>
    <t>LUX INDUSTRIES</t>
  </si>
  <si>
    <t>HINDUSTAN COMPOSITES</t>
  </si>
  <si>
    <t xml:space="preserve">TRIDENT </t>
  </si>
  <si>
    <t>HDFC AMC</t>
  </si>
  <si>
    <t>NAVIN FLUORINE</t>
  </si>
  <si>
    <t>TANTIA CONSTRUCTION</t>
  </si>
  <si>
    <t>IFB AGRO</t>
  </si>
  <si>
    <t>RITES</t>
  </si>
  <si>
    <t>REPCO HOME FINANCE</t>
  </si>
  <si>
    <t>DILIP BUIDCON</t>
  </si>
  <si>
    <t xml:space="preserve"> BL KASHYAP</t>
  </si>
  <si>
    <t>INDUSIND BANK</t>
  </si>
  <si>
    <t>AMTEX AUTO</t>
  </si>
  <si>
    <t>HERO MOTOCROP</t>
  </si>
  <si>
    <t>UNION BANK OF INDIA</t>
  </si>
  <si>
    <t>RBL BANK</t>
  </si>
  <si>
    <t>M&amp;M</t>
  </si>
  <si>
    <t>MEGHMANI ORGANICS</t>
  </si>
  <si>
    <t>MAN INDUSTRIES</t>
  </si>
  <si>
    <t>DELTA MEGNETS</t>
  </si>
  <si>
    <t>DADUR (HOLDING)</t>
  </si>
  <si>
    <t>SUPERME PETRO</t>
  </si>
  <si>
    <t>SUPERME INFRA</t>
  </si>
  <si>
    <t>SHIRAM CITY</t>
  </si>
  <si>
    <t>HDFC BANK</t>
  </si>
  <si>
    <t>IRB INFRA</t>
  </si>
  <si>
    <t>MRF</t>
  </si>
  <si>
    <t>AMAR RAJA BATTERY</t>
  </si>
  <si>
    <t>BHARTI INFRATEL</t>
  </si>
  <si>
    <t>EDELWEISS</t>
  </si>
  <si>
    <t>LT FINANCE (HOLDING)</t>
  </si>
  <si>
    <t>IDEA</t>
  </si>
  <si>
    <t>JINDAL STAINLESS HISAR</t>
  </si>
  <si>
    <t xml:space="preserve">SUNTV </t>
  </si>
  <si>
    <t>V MART RETAIL</t>
  </si>
  <si>
    <t>MCX INDIA</t>
  </si>
  <si>
    <t>YES BANK</t>
  </si>
  <si>
    <t>INTERGLOBE AVIATION</t>
  </si>
  <si>
    <t>FUTURE MARKET</t>
  </si>
  <si>
    <t xml:space="preserve">ITC </t>
  </si>
  <si>
    <t>HDFC (HOLDING)</t>
  </si>
  <si>
    <t>MANAPPURAM FINANCE</t>
  </si>
  <si>
    <t>NCC</t>
  </si>
  <si>
    <t>L&amp;T FINANCE</t>
  </si>
  <si>
    <t xml:space="preserve">LUPIN </t>
  </si>
  <si>
    <t>PERFORMANCE OF EQUITY COMBO PACKAGE MAY-2018</t>
  </si>
  <si>
    <t>PERFORMANCE OF EQUITY COMBO PACKAGE  JUNE -2018</t>
  </si>
  <si>
    <t>PERFORMANCE OF EQUITY COMBO PACKAGE  JULY-2018</t>
  </si>
  <si>
    <t>PERFORMANCE OF EQUITY COMBO PACKAGE  AUGUST-2018</t>
  </si>
  <si>
    <t>PERFORMANCE OF EQUITY COMBO PACKAGE  SEPTEMBER-2018</t>
  </si>
  <si>
    <t>JP ASSOCIATES</t>
  </si>
  <si>
    <t>TVS ELECTRONIC</t>
  </si>
  <si>
    <t>SESHASAYEE PAPER</t>
  </si>
  <si>
    <t>ELGI RUBBER</t>
  </si>
  <si>
    <t>UNICHEM LABS</t>
  </si>
  <si>
    <t>COSMO FILM</t>
  </si>
  <si>
    <t>PHILIPS CARBON</t>
  </si>
  <si>
    <t>SHIRAM CITY FINANCE</t>
  </si>
  <si>
    <t>NELCO</t>
  </si>
  <si>
    <t>INDIGO</t>
  </si>
  <si>
    <t>APAR INDUSTRIES</t>
  </si>
  <si>
    <t>RADICO KHITAN</t>
  </si>
  <si>
    <t>AXIS BANK</t>
  </si>
  <si>
    <t>BHEL</t>
  </si>
  <si>
    <t>SPECIALITY RESTAURAT</t>
  </si>
  <si>
    <t>NITCO</t>
  </si>
  <si>
    <t>SBIN LIFE INSURANCE</t>
  </si>
  <si>
    <t>MINDA INDUSTRIES</t>
  </si>
  <si>
    <t xml:space="preserve">SBIN </t>
  </si>
  <si>
    <t>UJJIVAN FINANCAL</t>
  </si>
  <si>
    <t>IIFL HOLDINGS</t>
  </si>
  <si>
    <t>GVK</t>
  </si>
  <si>
    <t xml:space="preserve">GRAPHITE INDIA </t>
  </si>
  <si>
    <t>ESCORTS</t>
  </si>
  <si>
    <t>TARMANT</t>
  </si>
  <si>
    <t>MAS FINANCIAL</t>
  </si>
  <si>
    <t>WINDSOR MACHINE</t>
  </si>
  <si>
    <t>HSIL</t>
  </si>
  <si>
    <t>INDIABULLS HOUSING</t>
  </si>
  <si>
    <t>REPCO HOME</t>
  </si>
  <si>
    <t>BOMBAY BURMAH</t>
  </si>
  <si>
    <t>BANK OF INDIA</t>
  </si>
  <si>
    <t>RICO AUTO</t>
  </si>
  <si>
    <t>HINDUJA GLOBAL</t>
  </si>
  <si>
    <t>HEIDELBERG</t>
  </si>
  <si>
    <t>ROLTA INDIA</t>
  </si>
  <si>
    <t>GENUS PAPER</t>
  </si>
  <si>
    <t>IBDUSIND BANK</t>
  </si>
  <si>
    <t>ICICI PRUDENTIAL</t>
  </si>
  <si>
    <t>SBIN</t>
  </si>
  <si>
    <t>STRIDES PHARMA</t>
  </si>
  <si>
    <t>HOV SERVICES</t>
  </si>
  <si>
    <t>SUN PHARMA ADVANCE</t>
  </si>
  <si>
    <t>COX AND KINGS</t>
  </si>
  <si>
    <t>PRAKASH INDUSTRIES</t>
  </si>
  <si>
    <t>JAYSHREE TEA</t>
  </si>
  <si>
    <t>ULTRATECH CEMENT</t>
  </si>
  <si>
    <t>SWARAJ ENGINESS</t>
  </si>
  <si>
    <t>TVS  MOTORS</t>
  </si>
  <si>
    <t>APTECH</t>
  </si>
  <si>
    <t>BAJAJ FINSERV</t>
  </si>
  <si>
    <t>BANDHAN BANK (HOLDING)</t>
  </si>
  <si>
    <t>A2Z INFRA</t>
  </si>
  <si>
    <t>JUBILANT FOODS</t>
  </si>
  <si>
    <t>RCF</t>
  </si>
  <si>
    <t>SONATA SOFTWARE</t>
  </si>
  <si>
    <t>EMAMI</t>
  </si>
  <si>
    <t>SALASAR TECH ENGG</t>
  </si>
  <si>
    <t>AGRO TECH FOODS</t>
  </si>
  <si>
    <t>USHA MARTIN</t>
  </si>
  <si>
    <t>TATA MOTORS</t>
  </si>
  <si>
    <t xml:space="preserve">INDIGO </t>
  </si>
  <si>
    <t>UBL(HOLDING)</t>
  </si>
  <si>
    <t>BANCO PRODUCTS</t>
  </si>
  <si>
    <t>VST TILLERS</t>
  </si>
  <si>
    <t>ICICI SECURITIES</t>
  </si>
  <si>
    <t>APCOTEX</t>
  </si>
  <si>
    <t>TCS</t>
  </si>
  <si>
    <t>ACCELYA KALE SOLUTION</t>
  </si>
  <si>
    <t>HDFC LIFE</t>
  </si>
  <si>
    <t>TVS SRICHAKRA</t>
  </si>
  <si>
    <t>ENDURANCE TECHNOLOGY</t>
  </si>
  <si>
    <t>SUPERHOUSE</t>
  </si>
  <si>
    <t>ORIENTAL CARBON</t>
  </si>
  <si>
    <t>TRIVENI ENGG</t>
  </si>
  <si>
    <t>MAWANA SUGER</t>
  </si>
  <si>
    <t>BHART FORGE</t>
  </si>
  <si>
    <t>GE POWER</t>
  </si>
  <si>
    <t>BIRLA CABLES</t>
  </si>
  <si>
    <t>IOL CHEMICALS</t>
  </si>
  <si>
    <t xml:space="preserve">HIL </t>
  </si>
  <si>
    <t>ESAB INDIA</t>
  </si>
  <si>
    <t>PERSISTENT SYSTEM (HOLDING)</t>
  </si>
  <si>
    <t>INDUSIND BANK (HOLDING)</t>
  </si>
  <si>
    <t>TATA COMMUNICATION</t>
  </si>
  <si>
    <t>MAS FINANCIAL (HOLDING)</t>
  </si>
  <si>
    <t>DREDGING CROP</t>
  </si>
  <si>
    <t>JM FINANCIAL</t>
  </si>
  <si>
    <t>AVADH SUGAR</t>
  </si>
  <si>
    <t>ORIENT BELL</t>
  </si>
  <si>
    <t>CENTURY PLY</t>
  </si>
  <si>
    <t>ICRA</t>
  </si>
  <si>
    <t>TVS ELECTRICONICS</t>
  </si>
  <si>
    <t>GLAXOSMITH PHARMA</t>
  </si>
  <si>
    <t>MCLOEAD RUSSEL</t>
  </si>
  <si>
    <t xml:space="preserve">GRASIM </t>
  </si>
  <si>
    <t>HIKAL</t>
  </si>
  <si>
    <t>JIYOTHY LABS</t>
  </si>
  <si>
    <t>APL APOLLO TUBES</t>
  </si>
  <si>
    <t>GMDC</t>
  </si>
  <si>
    <t>LT FOOD</t>
  </si>
  <si>
    <t>BRIGADE ENTERPRISE</t>
  </si>
  <si>
    <t>TATA GLOBAL</t>
  </si>
  <si>
    <t>HISAR METAL</t>
  </si>
  <si>
    <t>NIIT TECHNOLOGY</t>
  </si>
  <si>
    <t>ADF FOODS</t>
  </si>
  <si>
    <t>PERFORMANCE OF EQUITY COMBO PACKAGE  NOVEMBER-2018</t>
  </si>
  <si>
    <t>PERFORMANCE OF EQUITY COMBO PACKAGE  OCTOBER-2018</t>
  </si>
  <si>
    <t>LUMAX INDUSTRIES</t>
  </si>
  <si>
    <t>GOA CARBON</t>
  </si>
  <si>
    <t>SYNDICATE BANK</t>
  </si>
  <si>
    <t>TVS MOTORS</t>
  </si>
  <si>
    <t>KOTAK MAHINDRA</t>
  </si>
  <si>
    <t>HCL TECH</t>
  </si>
  <si>
    <t>JUBILANT LIFE</t>
  </si>
  <si>
    <t>PRAPTAP SNACKS</t>
  </si>
  <si>
    <t>SAREGAMA INDIA</t>
  </si>
  <si>
    <t>VARDHMAN HOLDING</t>
  </si>
  <si>
    <t>PUNJAB CHEMICALS</t>
  </si>
  <si>
    <t>JK PAPER</t>
  </si>
  <si>
    <t>NRB BEARINGS</t>
  </si>
  <si>
    <t>JUST DIAL</t>
  </si>
  <si>
    <t>SAKSOFT</t>
  </si>
  <si>
    <t>VINDHYA TELE</t>
  </si>
  <si>
    <t>TORRENT PHARMA</t>
  </si>
  <si>
    <t>ORIENTAL BANK</t>
  </si>
  <si>
    <t>JSW ENERGY</t>
  </si>
  <si>
    <t>JK CEMENT</t>
  </si>
  <si>
    <t>RALLIS INDIA</t>
  </si>
  <si>
    <t xml:space="preserve">PURAVANKARA </t>
  </si>
  <si>
    <t>PVR</t>
  </si>
  <si>
    <t>REC</t>
  </si>
  <si>
    <t>RATNAMANI METALS (HOLDING)</t>
  </si>
  <si>
    <t>DEEPAK FERTILIZER (HOLDING)</t>
  </si>
  <si>
    <t>IRCON INTERNATIONAL</t>
  </si>
  <si>
    <t>BROOKS LABS</t>
  </si>
  <si>
    <t>DOLPHIN OFFSHORE</t>
  </si>
  <si>
    <t>SORIL INFRA</t>
  </si>
  <si>
    <t>STAR PAPER</t>
  </si>
  <si>
    <t>NEWGEN SOFTWARE</t>
  </si>
  <si>
    <t>ITC</t>
  </si>
  <si>
    <t>GULF OIL LUBRICANT</t>
  </si>
  <si>
    <t>BERGER PAINT</t>
  </si>
  <si>
    <t>COFFEE DAY</t>
  </si>
  <si>
    <t>VOLTAMP</t>
  </si>
  <si>
    <t>INDOCO REMEDIES</t>
  </si>
  <si>
    <t>AUTOMOTIVE AXLES</t>
  </si>
  <si>
    <t>MERCK</t>
  </si>
  <si>
    <t>VETO SWITCH</t>
  </si>
  <si>
    <t>JINDAL STEEL AND POWER</t>
  </si>
  <si>
    <t>YESBANK</t>
  </si>
  <si>
    <t>NIIT TECHNOLOGIES</t>
  </si>
  <si>
    <t>ADD INDIA</t>
  </si>
  <si>
    <t>PERFORMANCE OF EQUITY COMBO PACKAGE  DECEMBER-2018</t>
  </si>
  <si>
    <t>SAIL</t>
  </si>
  <si>
    <t>EVEREST INDUSTRIES</t>
  </si>
  <si>
    <t>L&amp;T INFOTECH</t>
  </si>
  <si>
    <t>VMART RETIAL</t>
  </si>
  <si>
    <t>PRESTIGE ESTATE</t>
  </si>
  <si>
    <t>SHANKARA BUILGING PRODUCT (HOLDING)</t>
  </si>
  <si>
    <t>SHREYANS INDUSTRIES</t>
  </si>
  <si>
    <t>MANPASAND</t>
  </si>
  <si>
    <t>PETRONET LNG</t>
  </si>
  <si>
    <t>VIP CLOTHING</t>
  </si>
  <si>
    <t>NIKMAL</t>
  </si>
  <si>
    <t>HEG (HOLDING)</t>
  </si>
  <si>
    <t>GRAPHITE INDIAB (HOLDING)</t>
  </si>
  <si>
    <t>UNITED SPIRIT</t>
  </si>
  <si>
    <t>RIIL</t>
  </si>
  <si>
    <t>TATA CHEMICALS</t>
  </si>
  <si>
    <t>SUNPHARMA (HOLDING)</t>
  </si>
  <si>
    <t>ESSEL PROPACK</t>
  </si>
  <si>
    <t>SELAX EXPLORATION</t>
  </si>
  <si>
    <t>TATA GIOBAL</t>
  </si>
  <si>
    <t>VST INDUSTRIES</t>
  </si>
  <si>
    <t>NIIT</t>
  </si>
  <si>
    <t>GULF OIL</t>
  </si>
  <si>
    <t>RELIANCE INDUSTRIES</t>
  </si>
  <si>
    <t>GULF OIL (HOLDING)</t>
  </si>
  <si>
    <t>LUPIN</t>
  </si>
  <si>
    <t>MANGALAM DRUGS</t>
  </si>
  <si>
    <t>MAX INDIA</t>
  </si>
  <si>
    <t>PRATAP SNACKS</t>
  </si>
  <si>
    <t>KERSORAM</t>
  </si>
  <si>
    <t>TATA STEEL BSL</t>
  </si>
  <si>
    <t>COFFEE</t>
  </si>
  <si>
    <t xml:space="preserve">ACC </t>
  </si>
  <si>
    <t>PNB HOUSING</t>
  </si>
  <si>
    <t>VOLTAS (HOLDING)</t>
  </si>
  <si>
    <t>TITAN</t>
  </si>
  <si>
    <t>TATA MOTORS (HOLDING)</t>
  </si>
  <si>
    <t>ADOR WEILDING</t>
  </si>
  <si>
    <t>LLBERTY SHOES (HOLDING )</t>
  </si>
  <si>
    <t>BALMER LAWRIE</t>
  </si>
  <si>
    <t>INFOSYS (HOLDING)</t>
  </si>
  <si>
    <t>AMARA RAJA BATTERIES</t>
  </si>
  <si>
    <t>BEML</t>
  </si>
  <si>
    <t>UBL</t>
  </si>
  <si>
    <t>IGL</t>
  </si>
  <si>
    <t>LOVABLE LINGERIE</t>
  </si>
  <si>
    <t>TGT</t>
  </si>
  <si>
    <t>SL</t>
  </si>
  <si>
    <t xml:space="preserve">ANANT RAJ </t>
  </si>
  <si>
    <t>January</t>
  </si>
  <si>
    <t>February</t>
  </si>
  <si>
    <t>March</t>
  </si>
  <si>
    <t>AGRO TECH FOOD</t>
  </si>
  <si>
    <t>JAIN IRRIGATION DVR</t>
  </si>
  <si>
    <t>ASAHI INDIA</t>
  </si>
  <si>
    <t>ESCROTS INDIA</t>
  </si>
  <si>
    <t>JBM AUTO (INVESTMENT CALL )</t>
  </si>
  <si>
    <t>ATUL AUTO</t>
  </si>
  <si>
    <t>MAHINDRA LIFE</t>
  </si>
  <si>
    <t>ONGC</t>
  </si>
  <si>
    <t>BUTTERFLY</t>
  </si>
  <si>
    <t>MARUTI SUZUKI (HOLDING )</t>
  </si>
  <si>
    <t>TATA STEEL (HOLDING)</t>
  </si>
  <si>
    <t>NILKMAL</t>
  </si>
  <si>
    <t>CML CABLES</t>
  </si>
  <si>
    <t xml:space="preserve">TITAN </t>
  </si>
  <si>
    <t>GNFC  (INVESTMENT CALL)</t>
  </si>
  <si>
    <t>WABCO</t>
  </si>
  <si>
    <t>GLAXO SMITH PHARMA</t>
  </si>
  <si>
    <t>HINDUJA GLOBAL SOL</t>
  </si>
  <si>
    <t>AARTI DRUGS (HOLDING)</t>
  </si>
  <si>
    <t>CENTURY PLYBOARD</t>
  </si>
  <si>
    <t>PEL</t>
  </si>
  <si>
    <t>FINEOTEX CHEMICAL</t>
  </si>
  <si>
    <t>TORRENT POWER</t>
  </si>
  <si>
    <t>TCS (HOLDING)</t>
  </si>
  <si>
    <t>TILAKNAGAR INDUSTRIES</t>
  </si>
  <si>
    <t>KALPATRU POWER</t>
  </si>
  <si>
    <t>SUPREME INDUSTRIES</t>
  </si>
  <si>
    <t>CUPID LTD(HOLDING)</t>
  </si>
  <si>
    <t>SUN TV</t>
  </si>
  <si>
    <t>PHILIPS CARBON (HOLDING)</t>
  </si>
  <si>
    <t>INDIABULLS REAL ESTATE</t>
  </si>
  <si>
    <t xml:space="preserve">IDBI BANK </t>
  </si>
  <si>
    <t>JUBILANT  FOODSWORKS (HOLDING)</t>
  </si>
  <si>
    <t>ITI</t>
  </si>
  <si>
    <t>HEG</t>
  </si>
  <si>
    <t>DEEPAK FERTILIZER(HOLDING)</t>
  </si>
  <si>
    <t>ERIS LIFE</t>
  </si>
  <si>
    <t>IGPL</t>
  </si>
  <si>
    <t>CENTURY TEXTILES</t>
  </si>
  <si>
    <t>VOLTAMP (HOLDING)</t>
  </si>
  <si>
    <t>EICHER MOTORS</t>
  </si>
  <si>
    <t>ZEE LEARN</t>
  </si>
  <si>
    <t>SAGAR CEMENT</t>
  </si>
  <si>
    <t>JSW TEEL</t>
  </si>
  <si>
    <t xml:space="preserve">HUL </t>
  </si>
  <si>
    <t>TATA GLOBAL BEVERAGES</t>
  </si>
  <si>
    <t>NILKAMAL</t>
  </si>
  <si>
    <t>LIC HOUSING FINANCE</t>
  </si>
  <si>
    <t>BLS INTERNATIONAL</t>
  </si>
  <si>
    <t>CUMMINS INDIA</t>
  </si>
  <si>
    <t>INDIABULLS VENTURES</t>
  </si>
  <si>
    <t xml:space="preserve">CANARA BANK </t>
  </si>
  <si>
    <t>SHAKTI PUMPS(POSITION)</t>
  </si>
  <si>
    <t>KEI INDUSTRIES</t>
  </si>
  <si>
    <t>DABUR</t>
  </si>
  <si>
    <t>NATCO PHARMA</t>
  </si>
  <si>
    <t>REDINGTON</t>
  </si>
  <si>
    <t>PRAJ INDUSTRIES (POSITION)</t>
  </si>
  <si>
    <t>SHARDA CORP</t>
  </si>
  <si>
    <t>DYNAMATIC TECHNOLOGIES (POSITION)</t>
  </si>
  <si>
    <t>JK CEMENT (POSITION)</t>
  </si>
  <si>
    <t>TATA MOTORS  (POSITION)</t>
  </si>
  <si>
    <t>GRAPHITE INDIA (POSITION)</t>
  </si>
  <si>
    <t>RELIANCE COMMUNICTION</t>
  </si>
  <si>
    <t>PERSISTENT SYSTEM (POSITION)</t>
  </si>
  <si>
    <t>JUSTDIAL</t>
  </si>
  <si>
    <t>ADANI PORTS</t>
  </si>
  <si>
    <t>BATA INDIA</t>
  </si>
  <si>
    <t>KOTAK BANK</t>
  </si>
  <si>
    <t>FINOLEX INDUSTRIES</t>
  </si>
  <si>
    <t>JBM AUTO (POSITION)</t>
  </si>
  <si>
    <t>JINDAL STEEL HISAR</t>
  </si>
  <si>
    <t>DEEPAK NITRITE (POSITION)</t>
  </si>
  <si>
    <t>M&amp;M (POSITION)</t>
  </si>
  <si>
    <t>BAJAJ AUTO</t>
  </si>
  <si>
    <t>HPCL</t>
  </si>
  <si>
    <t>BF INVESTMENT</t>
  </si>
  <si>
    <t>GODWARI POWER</t>
  </si>
  <si>
    <t xml:space="preserve">ARVIND </t>
  </si>
  <si>
    <t>TD POWER SYSTEM</t>
  </si>
  <si>
    <t>RELIANCE NIPPON</t>
  </si>
  <si>
    <t>INFOSYS</t>
  </si>
  <si>
    <t>ADIYA  BIRLA FASHION</t>
  </si>
  <si>
    <t>INDIABULLS HOUSING FINANCE(POSITION)</t>
  </si>
  <si>
    <t>SUVEN LIFE</t>
  </si>
  <si>
    <t>MISHRA DHATU</t>
  </si>
  <si>
    <t>NITESH ESTATE</t>
  </si>
  <si>
    <t>ASTRAL POLY</t>
  </si>
  <si>
    <t>ODISHA CEMENT</t>
  </si>
  <si>
    <t>NTPC</t>
  </si>
  <si>
    <t>JET AIRWAYS</t>
  </si>
  <si>
    <t>ADANI TRANS</t>
  </si>
  <si>
    <t>JK LAXMI CEMET</t>
  </si>
  <si>
    <t>PFC</t>
  </si>
  <si>
    <t>MARUTI</t>
  </si>
  <si>
    <t>CIPLA</t>
  </si>
  <si>
    <t>SHANKAR BLDG PRODUCT</t>
  </si>
  <si>
    <t>SHRIRAM CITY UNION</t>
  </si>
  <si>
    <t>BSE</t>
  </si>
  <si>
    <t>WHIRLPOOL</t>
  </si>
  <si>
    <t>EMAMI LTD</t>
  </si>
  <si>
    <t>ARVIND FASHION</t>
  </si>
  <si>
    <t>JBM AUTO (POSITION CALL )</t>
  </si>
  <si>
    <t>OBERIO REALTY</t>
  </si>
  <si>
    <t>TCNS CLOTHING</t>
  </si>
  <si>
    <t>PERFORMANCE OF EQUITY COMBO PACKAGE  MARCH-2019</t>
  </si>
  <si>
    <t>PERFORMANCE OF EQUITY COMBO PACKAGE  FEBRUARY-2019</t>
  </si>
  <si>
    <t>PERFORMANCE OF EQUITY COMBO PACKAGE  JANUARY-2019</t>
  </si>
  <si>
    <t>GOLREJ AGROVET (POSITION)</t>
  </si>
  <si>
    <t>SBI LIFE</t>
  </si>
  <si>
    <t>DHFL (POSITION)</t>
  </si>
  <si>
    <t>ICICI LOMBARD</t>
  </si>
  <si>
    <t>TTK PRESTIGE</t>
  </si>
  <si>
    <t>BAJAJ  HOLDING (POSITION)</t>
  </si>
  <si>
    <t>CROMPTON GREAVES</t>
  </si>
  <si>
    <t>GODREJ CONSUMER</t>
  </si>
  <si>
    <t>HERITAGE FOODS</t>
  </si>
  <si>
    <t>CYIENT LTD</t>
  </si>
  <si>
    <t>IEX</t>
  </si>
  <si>
    <t>APOLLO TYRE (POSITION)</t>
  </si>
  <si>
    <t>MM FORGING</t>
  </si>
  <si>
    <t>SHALBY</t>
  </si>
  <si>
    <t>SUNTV</t>
  </si>
  <si>
    <t>SH KELKAR</t>
  </si>
  <si>
    <t>VA TECH BAG</t>
  </si>
  <si>
    <t>JK PAPER (POSITION)</t>
  </si>
  <si>
    <t>MPHASIS</t>
  </si>
  <si>
    <t>BIRLAMONEY</t>
  </si>
  <si>
    <t>JAYANT AGRO</t>
  </si>
  <si>
    <t>ZEE MEDIA</t>
  </si>
  <si>
    <t>PIDILITE INDUSTRIES</t>
  </si>
  <si>
    <t>GAIL</t>
  </si>
  <si>
    <t>JUBILANT FOOD WORK</t>
  </si>
  <si>
    <t>YESBANK (POSITION)</t>
  </si>
  <si>
    <t>MUTHOOT CAPITAL</t>
  </si>
  <si>
    <t>INDIGO (POSITION)</t>
  </si>
  <si>
    <t>LIC HOUSING</t>
  </si>
  <si>
    <t>PERFORMANCE OF TREADING CALL  APRIL-2019</t>
  </si>
  <si>
    <t>GRAPHITE</t>
  </si>
  <si>
    <t>INDIABULLS HOUSING FINANCE (POSITION)</t>
  </si>
  <si>
    <t>YES BANK (POSITION)</t>
  </si>
  <si>
    <t>TV'S ELECTRIONS</t>
  </si>
  <si>
    <t>POLYLIEX</t>
  </si>
  <si>
    <t>PERFORMANCE OF TREADING CALL  MAY-2019</t>
  </si>
  <si>
    <t xml:space="preserve">ABB </t>
  </si>
  <si>
    <t>ASIAN PAINT</t>
  </si>
  <si>
    <t>IBREAL ESTATE</t>
  </si>
  <si>
    <t>DEEPAK NITRITE</t>
  </si>
  <si>
    <t>GODREJ INDUSTRIES</t>
  </si>
  <si>
    <t>PHILLIPS CARBON</t>
  </si>
  <si>
    <t>CHENAI PETRO</t>
  </si>
  <si>
    <t>COLGATE (POSITION)</t>
  </si>
  <si>
    <t>ORIENTAL BANK (POSITION)</t>
  </si>
  <si>
    <t>DRREDDY</t>
  </si>
  <si>
    <t>SUBROS</t>
  </si>
  <si>
    <t>ASHOKA BUILDCON</t>
  </si>
  <si>
    <t>LT</t>
  </si>
  <si>
    <t>M&amp;M FINANCIAL (POSITION)</t>
  </si>
  <si>
    <t>TD POWER</t>
  </si>
  <si>
    <t>SHREYAS SHIPPING (POSITION)</t>
  </si>
  <si>
    <t>PERFORMANCE OF TREADING CALL  JUN-2019</t>
  </si>
  <si>
    <t>DEEPAK FERTILZER</t>
  </si>
  <si>
    <t>KRIDHAN INFRA</t>
  </si>
  <si>
    <t>PC JEWELLERS</t>
  </si>
  <si>
    <t>CESE</t>
  </si>
  <si>
    <t>ADANI GAS</t>
  </si>
  <si>
    <t>ACC</t>
  </si>
  <si>
    <t>GAIL (POSITION)</t>
  </si>
  <si>
    <t>VARROC</t>
  </si>
  <si>
    <t>AARTI DRUGS (POSITION)</t>
  </si>
  <si>
    <t>QUESS CORP (POSITION)</t>
  </si>
  <si>
    <t>AVAVDH SUGAR</t>
  </si>
  <si>
    <t>DALMIA SUGAR</t>
  </si>
  <si>
    <t>BHARAT FINANCIAL (POSITION)</t>
  </si>
  <si>
    <t>TV'S MOTORS</t>
  </si>
  <si>
    <t>MIRZA INTERNATION (POSITION)</t>
  </si>
  <si>
    <t>NMDC (POSITION)</t>
  </si>
  <si>
    <t>GODREJ PROPERTIES</t>
  </si>
  <si>
    <t>HIL</t>
  </si>
  <si>
    <t>UJJIVAN</t>
  </si>
  <si>
    <t>TATA SPONG  (POSITION)</t>
  </si>
  <si>
    <t>TVS MOTOR</t>
  </si>
  <si>
    <t>RELAXO FOOT</t>
  </si>
  <si>
    <t>PERFORMANCE OF TREADING CALL  JULY-2019</t>
  </si>
  <si>
    <t>NAVIN FLURO</t>
  </si>
  <si>
    <t>CUMMMINS</t>
  </si>
  <si>
    <t xml:space="preserve">AXISBANK </t>
  </si>
  <si>
    <t>CASTROL</t>
  </si>
  <si>
    <t>LTTS</t>
  </si>
  <si>
    <t>GODFREY PHILLIPS</t>
  </si>
  <si>
    <t>REPCO HOMES</t>
  </si>
  <si>
    <t>SHAKI PUMPS</t>
  </si>
  <si>
    <t xml:space="preserve">BEML </t>
  </si>
  <si>
    <t>CRISIL</t>
  </si>
  <si>
    <t>BEL</t>
  </si>
  <si>
    <t xml:space="preserve">HDFC BANK </t>
  </si>
  <si>
    <t>AXISBANK</t>
  </si>
  <si>
    <t>HUL</t>
  </si>
  <si>
    <t>SUVEN LIFE(POSITION )</t>
  </si>
  <si>
    <t>MEGHAMI ORGANICS</t>
  </si>
  <si>
    <t>ECLERX SERVICES</t>
  </si>
  <si>
    <t>MOTILAL OSWAL (POSITION)</t>
  </si>
  <si>
    <t>BAJAJ ELECTRICAL</t>
  </si>
  <si>
    <t xml:space="preserve">UPL </t>
  </si>
  <si>
    <t>PERFORMANCE OF TREADING CALL  AUGUST-2019</t>
  </si>
  <si>
    <t>BAJAJ CONSUMER</t>
  </si>
  <si>
    <t>EQUITAS</t>
  </si>
  <si>
    <t>FCL</t>
  </si>
  <si>
    <t>WOCKHARD PHARMA</t>
  </si>
  <si>
    <t>OTHERSON SUMI</t>
  </si>
  <si>
    <t>AU SMALL FINANCE</t>
  </si>
  <si>
    <t>M&amp;M FINANCE</t>
  </si>
  <si>
    <t>DHAMPUR SUGAR</t>
  </si>
  <si>
    <t>LT INFOTECH</t>
  </si>
  <si>
    <t>EXIDEIND (POSITION)</t>
  </si>
  <si>
    <t>JINDAL DRILLING</t>
  </si>
  <si>
    <t>RIL</t>
  </si>
  <si>
    <t>CREDIT ACCESS</t>
  </si>
  <si>
    <t>CAPACITE INFA</t>
  </si>
  <si>
    <t>HEROMOTO CROP</t>
  </si>
  <si>
    <t xml:space="preserve">RBL BANK </t>
  </si>
  <si>
    <t>MINDA CORP</t>
  </si>
  <si>
    <t xml:space="preserve">HCL TECH </t>
  </si>
  <si>
    <t>BHANSALI ENG</t>
  </si>
  <si>
    <t>SARDAR ENERGY</t>
  </si>
  <si>
    <t>KARDA CONSTRUCTION</t>
  </si>
  <si>
    <t>STERLITE TECHNOLOGIES</t>
  </si>
  <si>
    <t>ESCORTS (POSITION)</t>
  </si>
  <si>
    <t xml:space="preserve">BANDHAN BANK </t>
  </si>
  <si>
    <t>APOLLO TYRE</t>
  </si>
  <si>
    <t xml:space="preserve">ULTRA TECH CEMENT </t>
  </si>
  <si>
    <t>HIND COPPER</t>
  </si>
  <si>
    <t>GUJARAT AMBUJA EXPORT</t>
  </si>
  <si>
    <t>IGRASASHIMOTORS</t>
  </si>
  <si>
    <t>MCX  (POSITION)</t>
  </si>
  <si>
    <t>ITC (POSITION)</t>
  </si>
  <si>
    <t>LT TECHNOLOGY</t>
  </si>
  <si>
    <t>ASTRON PAPER</t>
  </si>
  <si>
    <t>CONTROL PRINT</t>
  </si>
  <si>
    <t>TITAL (POSITION)</t>
  </si>
  <si>
    <t>BALKRISHNA INDUSTRIES</t>
  </si>
  <si>
    <t>VARUN BEVERAGES</t>
  </si>
  <si>
    <t>ELECTRO STEEL CASTING</t>
  </si>
  <si>
    <t>KHADIM</t>
  </si>
  <si>
    <t>CENTURY TEXTILE</t>
  </si>
  <si>
    <t>GAYATRI PROJECT</t>
  </si>
  <si>
    <t>KAVERI SEED</t>
  </si>
  <si>
    <t>COAL INDIA</t>
  </si>
  <si>
    <t>STERLITE TECH</t>
  </si>
  <si>
    <t>FIRST SOURCE SOLUTION</t>
  </si>
  <si>
    <t>APAR INDUSTRIES (POSITION)</t>
  </si>
  <si>
    <t>KEL INDUSTRIES</t>
  </si>
  <si>
    <t>DR LAL PATH LAB</t>
  </si>
  <si>
    <t>EQUITAS (POSITIONAL)</t>
  </si>
  <si>
    <t>ASHOK LEYLAND (POSITION)</t>
  </si>
  <si>
    <t>NIIT TECH</t>
  </si>
  <si>
    <t>INFY (POSITION)</t>
  </si>
  <si>
    <t>PERFORMANCE OF TRADING CALL  DECEMBER - 2019</t>
  </si>
  <si>
    <t>PERFORMANCE OF TRADING CALL  NOVEMBER - 2019</t>
  </si>
  <si>
    <t>PERFORMANCE OF TRADING CALL  OCTOBER - 2019</t>
  </si>
  <si>
    <t>PERFORMANCE OF TRADING CALL  SEPTEMBER -2019</t>
  </si>
  <si>
    <t>PERFORMANCE OF TRADING CALL  JANUARY - 2020</t>
  </si>
  <si>
    <t>JUST DIAN</t>
  </si>
  <si>
    <t>L&amp;T</t>
  </si>
  <si>
    <t>PETRONET (POSITION)</t>
  </si>
  <si>
    <t>IB VENTURE</t>
  </si>
  <si>
    <t>GODREJ CONSUMERS</t>
  </si>
  <si>
    <t>KRBL (POSITION)</t>
  </si>
  <si>
    <t>ELECON</t>
  </si>
  <si>
    <t>TATASTEEL</t>
  </si>
  <si>
    <t>HDFC BANK (POSITION)</t>
  </si>
  <si>
    <t>PERFORMANCE OF TRADING CALL  FEBRUARY - 2020</t>
  </si>
  <si>
    <t>INDUSAND BANK</t>
  </si>
  <si>
    <t>PIRAMAL ENTERPRISE (POSITION)</t>
  </si>
  <si>
    <t>ZEE ENTETAINMENT</t>
  </si>
  <si>
    <t>BASF</t>
  </si>
  <si>
    <t>HIMATSINGKA SEIDE</t>
  </si>
  <si>
    <t>LIC HOUSING FINANCE (POSITION)</t>
  </si>
  <si>
    <t>NAVIN FLOUR</t>
  </si>
  <si>
    <t xml:space="preserve">GLENMARK PHARMA </t>
  </si>
  <si>
    <t>PERFORMANCE OF TRADING CALL  MARCH - 2020</t>
  </si>
  <si>
    <t>BANKNOF BARODA</t>
  </si>
  <si>
    <t>AXISBANK (POSITION)</t>
  </si>
  <si>
    <t>RVNL</t>
  </si>
  <si>
    <t>THIRUMALAI CHEMICAL</t>
  </si>
  <si>
    <t>BRIGADE ENTERPRICE</t>
  </si>
  <si>
    <t>PERFORMANCE OF TRADING CALL  APRIL - 2020</t>
  </si>
  <si>
    <t>CENTURY TEXTILE(POSITION CALL)</t>
  </si>
  <si>
    <t>CHAMBAL FERTILISER</t>
  </si>
  <si>
    <t>DAAWAT</t>
  </si>
  <si>
    <t xml:space="preserve">KEC INTERNATIONAL </t>
  </si>
  <si>
    <t>SBI BANK</t>
  </si>
  <si>
    <t>ICIC PRUDENTIAL</t>
  </si>
  <si>
    <t>SYNGENE</t>
  </si>
  <si>
    <t>MINDTREE (POSITON)</t>
  </si>
  <si>
    <t>GUJARAT ALKALI</t>
  </si>
  <si>
    <t>HAL</t>
  </si>
  <si>
    <t>ENGINEERS INDIA(POSITION)</t>
  </si>
  <si>
    <t>SBI CARDS</t>
  </si>
  <si>
    <t>HUL (POSITION)</t>
  </si>
  <si>
    <t>APPOLO TYRE</t>
  </si>
  <si>
    <t>EXIDE</t>
  </si>
  <si>
    <t>AUTO AXLES</t>
  </si>
  <si>
    <t>SPENCERS</t>
  </si>
  <si>
    <t>LT (POSITION)</t>
  </si>
  <si>
    <t xml:space="preserve">MARICO </t>
  </si>
  <si>
    <t>NIPPON INDIA</t>
  </si>
  <si>
    <t>THERMAX</t>
  </si>
  <si>
    <t>IRCTC</t>
  </si>
  <si>
    <t>PERFORMANCE OF TRADING CALL  MAY - 2020</t>
  </si>
  <si>
    <t>JSWSTEEL</t>
  </si>
  <si>
    <t>CANBK</t>
  </si>
  <si>
    <t>APEX FROZEN FOOD</t>
  </si>
  <si>
    <t>PANACEABIO BIOTECH</t>
  </si>
  <si>
    <t>GUJARAT GAS</t>
  </si>
  <si>
    <t>GODREJ PROPERTIES (POSITION)</t>
  </si>
  <si>
    <t>LAURUS LABS</t>
  </si>
  <si>
    <t xml:space="preserve">ICICIBANK </t>
  </si>
  <si>
    <t>IFBUY AMRUTANJAN</t>
  </si>
  <si>
    <t>MCDOWELLS (POSITION)</t>
  </si>
  <si>
    <t>SRF</t>
  </si>
  <si>
    <t>GRASIM INDUSTRIES(POSITION)</t>
  </si>
  <si>
    <t>ASIANPAINT (INVESTMENT)</t>
  </si>
  <si>
    <t>MOLDTEK PACKAGING</t>
  </si>
  <si>
    <t>TCL EXPRESS</t>
  </si>
  <si>
    <t>KARDA</t>
  </si>
  <si>
    <t>BAJFINANCE (POSITION)</t>
  </si>
  <si>
    <t>SAIL (POSITION)</t>
  </si>
  <si>
    <t>ASIAN HOTEL</t>
  </si>
  <si>
    <t>PERFORMANCE OF TRADING CALL  JUNE - 2020</t>
  </si>
  <si>
    <t>LAL PATH LAB</t>
  </si>
  <si>
    <t>INDIGO (POSITIONCALL)</t>
  </si>
  <si>
    <t>TATA POWER (POSITION)</t>
  </si>
  <si>
    <t>AARTI INDUSTRIES (POSITION)</t>
  </si>
  <si>
    <t>THOMAS COOK</t>
  </si>
  <si>
    <t>CHOLA FINANCE</t>
  </si>
  <si>
    <t>JB CHEMICAL</t>
  </si>
  <si>
    <t>TATA METALIKS</t>
  </si>
  <si>
    <t>POLYCAB</t>
  </si>
  <si>
    <t>MARUTI SUZUKI</t>
  </si>
  <si>
    <t>NAM INDIA</t>
  </si>
  <si>
    <t xml:space="preserve">RAYMOND </t>
  </si>
  <si>
    <t>PANACEA BIOTECH</t>
  </si>
  <si>
    <t>ASHOKLEY (POSITION)</t>
  </si>
  <si>
    <t>CANARA BANK (POSITION)</t>
  </si>
  <si>
    <t>PNB (POSITION)</t>
  </si>
  <si>
    <t>JK LAXMI CEMENT</t>
  </si>
  <si>
    <t>CHENNAI PETRO</t>
  </si>
  <si>
    <t>INDIA CEMENTS</t>
  </si>
  <si>
    <t>ASHOK (POSITION)</t>
  </si>
  <si>
    <t>DHUNSERI VENTURES</t>
  </si>
  <si>
    <t>JINDAL STEEL</t>
  </si>
  <si>
    <t>SBIN (POSITION)</t>
  </si>
  <si>
    <t>JSWSTEEL (POSITION)</t>
  </si>
  <si>
    <t>BATA INDIA (POSITION)</t>
  </si>
  <si>
    <t>GSPL</t>
  </si>
  <si>
    <t>LT FINANCE</t>
  </si>
  <si>
    <t>SNOW MAN LOGISTICS</t>
  </si>
  <si>
    <t>RELIANCE INFRA</t>
  </si>
  <si>
    <t>WEST COST PAPER</t>
  </si>
  <si>
    <t>PNC INFRA</t>
  </si>
  <si>
    <t>ADANI GAS (POSITIONAL)</t>
  </si>
  <si>
    <t>CADILA HEALTH</t>
  </si>
  <si>
    <t>UJJIVAN FINANCIAL</t>
  </si>
  <si>
    <t>MOREPAN LABS</t>
  </si>
  <si>
    <t>PERFORMANCE OF TRADING CALL  JULY - 2020</t>
  </si>
  <si>
    <t>FAIRCHEM SPECIALITY</t>
  </si>
  <si>
    <t>ADANI GAS(POSITION)</t>
  </si>
  <si>
    <t>ADANI GREEN</t>
  </si>
  <si>
    <t>PERFORMANCE OF TRADING CALL  AUGUST - 2020</t>
  </si>
  <si>
    <t>RAMCO CEMENT</t>
  </si>
  <si>
    <t xml:space="preserve">TRENT </t>
  </si>
  <si>
    <t>SBI CARD</t>
  </si>
  <si>
    <t xml:space="preserve">APTECH </t>
  </si>
  <si>
    <t>BANKBARODA</t>
  </si>
  <si>
    <t>LIC HOUSING (POSITION)</t>
  </si>
  <si>
    <t>PIDILITE</t>
  </si>
  <si>
    <t>HESTER BIO (POSITION)</t>
  </si>
  <si>
    <t>WELSPUN CORP(POSITION)</t>
  </si>
  <si>
    <t>CADILAHC</t>
  </si>
  <si>
    <t>IOLCP</t>
  </si>
  <si>
    <t>HDFCAMC (POSITION)</t>
  </si>
  <si>
    <t>PRAJ INDUSTRIES</t>
  </si>
  <si>
    <t>SJVN(POSITION)</t>
  </si>
  <si>
    <t>COLPAL</t>
  </si>
  <si>
    <t>DR REDDY</t>
  </si>
  <si>
    <t>CHOLAFIN (POSITION)</t>
  </si>
  <si>
    <t>RELIANCE ONDUSTRIES</t>
  </si>
  <si>
    <t>VMART</t>
  </si>
  <si>
    <t>MUTHOOTFIN</t>
  </si>
  <si>
    <t>ONGC (POSITION)</t>
  </si>
  <si>
    <t>TATAPOWER (POSITION)</t>
  </si>
  <si>
    <t>SPECIALITY RESTURATS</t>
  </si>
  <si>
    <t>THYROCARE</t>
  </si>
  <si>
    <t>PERFORMANCE OF TRADING CALL  SEPTEMBER - 2020</t>
  </si>
  <si>
    <t>KOTAK MAHINDRA (POSITION )</t>
  </si>
  <si>
    <t>VODAFONE IDEA(POSITION)</t>
  </si>
  <si>
    <t xml:space="preserve">HAL </t>
  </si>
  <si>
    <t>ON MOBILE</t>
  </si>
  <si>
    <t xml:space="preserve">CEAT </t>
  </si>
  <si>
    <t>CCL PRODUCTS</t>
  </si>
  <si>
    <t>IDFCFRISTBK (POSITION)</t>
  </si>
  <si>
    <t>AUROPHARMA</t>
  </si>
  <si>
    <t>ORIENT REFRACTORY</t>
  </si>
  <si>
    <t>SHRIRAM TRANSPORT FINANCE</t>
  </si>
  <si>
    <t>GMR INFRASTRUCTURE (POAITION)</t>
  </si>
  <si>
    <t>CL EDUCATE</t>
  </si>
  <si>
    <t>HINDUSTAN OIL</t>
  </si>
  <si>
    <t>RELIANCE INUSTRIES</t>
  </si>
  <si>
    <t>ITDC</t>
  </si>
  <si>
    <t>DYNEMIC PRODUCTS</t>
  </si>
  <si>
    <t>PERFORMANCE OF TRADING CALL  OCTOBER - 2020</t>
  </si>
  <si>
    <t>ANJANI CEMENT</t>
  </si>
  <si>
    <t>LAKSHMI VILAS BANK</t>
  </si>
  <si>
    <t>L&amp;T (POSITION)</t>
  </si>
  <si>
    <t>KOKUYO CAMLIN</t>
  </si>
  <si>
    <t>SUVEN PHARMA</t>
  </si>
  <si>
    <t>HDFCBANK(POSITION)</t>
  </si>
  <si>
    <t>MAZGON DOCK</t>
  </si>
  <si>
    <t>FEL</t>
  </si>
  <si>
    <t>MGL (POSITION)</t>
  </si>
  <si>
    <t>JPASSOCIAT (POSITION)</t>
  </si>
  <si>
    <t>TATA MOTORS (POSITION)</t>
  </si>
  <si>
    <t>AARTI DRUGS</t>
  </si>
  <si>
    <t>M&amp;M FIMAMCE</t>
  </si>
  <si>
    <t>PERFORMANCE OF TRADING CALL  NOVEMBER - 2020</t>
  </si>
  <si>
    <t>GE POWER (POSITION)</t>
  </si>
  <si>
    <t>RELIANCE PP</t>
  </si>
  <si>
    <t>NBCC (POSITION)</t>
  </si>
  <si>
    <t>PHILIPS CARBON (POSITION)</t>
  </si>
  <si>
    <t xml:space="preserve">INFY </t>
  </si>
  <si>
    <t>SUZLON (POSITION)</t>
  </si>
  <si>
    <t>ALEMBIC PHARMA (POSITION)</t>
  </si>
  <si>
    <t>TRIDENT (POSITION)</t>
  </si>
  <si>
    <t>MARUTI (POSITION)</t>
  </si>
  <si>
    <t>HCG (POSITION)</t>
  </si>
  <si>
    <t>BHARAT DYNAMICS (POSITION)</t>
  </si>
  <si>
    <t>VA TECH WABAG (POSITION)</t>
  </si>
  <si>
    <t>PERFORMANCE OF TRADING CALL  DECEMBER - 2020</t>
  </si>
  <si>
    <t>KARNATAKA BANK (POSITION)</t>
  </si>
  <si>
    <t>RELIANCE (POSITION)</t>
  </si>
  <si>
    <t>ALL CARGO LOGISTICS (POSITION)</t>
  </si>
  <si>
    <t>TATA ELXSI</t>
  </si>
  <si>
    <t>SUVEN PHARMA (POSITION)</t>
  </si>
  <si>
    <t xml:space="preserve">VODAFONE </t>
  </si>
  <si>
    <t>BOMBAY DYEING (POSITION)</t>
  </si>
  <si>
    <t>LAURUS LABS (POSITION)</t>
  </si>
  <si>
    <t>TV18 (POSITION)</t>
  </si>
  <si>
    <t>NOCIL (POSITION)</t>
  </si>
  <si>
    <t>PERFORMANCE OF TRADING CALL  JANUARY - 2021</t>
  </si>
  <si>
    <t>RBL BANK (POSITION)</t>
  </si>
  <si>
    <t>GRANUELS INDIA (POSITION)</t>
  </si>
  <si>
    <t>IRCTC (POSITION)</t>
  </si>
  <si>
    <t>IDEA (POSITION)</t>
  </si>
  <si>
    <t>BANDHAN BANK (POSITION)</t>
  </si>
  <si>
    <t>HEMISHERE PROPERTIES (POSITION)</t>
  </si>
  <si>
    <t>DHFL  (POSITION)</t>
  </si>
  <si>
    <t>ABFRL (POSITION)</t>
  </si>
  <si>
    <t xml:space="preserve">BURGER KING </t>
  </si>
  <si>
    <t>BECTOR FOODS</t>
  </si>
  <si>
    <t>PARAG MILK (POSITION)</t>
  </si>
  <si>
    <t>HINDUSTAN ZINC</t>
  </si>
  <si>
    <t>MUTHOOT FINANCE</t>
  </si>
  <si>
    <t>APCOTEX (POSITION)</t>
  </si>
  <si>
    <t>VIDHI SPECIALITY (POSITION)</t>
  </si>
  <si>
    <t>PERFORMANCE OF TRADING CALL  FEBRUARY - 2021</t>
  </si>
  <si>
    <t>RENUKA SUGAR</t>
  </si>
  <si>
    <t>ZEE ENTERTAIMENT</t>
  </si>
  <si>
    <t>TITAGDRH WAGON</t>
  </si>
  <si>
    <t>BEL (POSITION)</t>
  </si>
  <si>
    <t>DALMIA BHARAT (POSITION)</t>
  </si>
  <si>
    <t>ZEE ENTERTAIMENT(POSITON)</t>
  </si>
  <si>
    <t>NRB BEARING (POSITION)</t>
  </si>
  <si>
    <t>IOL CHEMICAL (POSITION)</t>
  </si>
  <si>
    <t>INDRAPRASTHA MEDICAL(POSITION)</t>
  </si>
  <si>
    <t>GREENPLY</t>
  </si>
  <si>
    <t>ANUP ENGINEERING</t>
  </si>
  <si>
    <t>SANGHI INDUSTRIES</t>
  </si>
  <si>
    <t>BHARTIARTL</t>
  </si>
  <si>
    <t>WOCKHARDT</t>
  </si>
  <si>
    <t>MUTHOOTFIN(POSITION)</t>
  </si>
  <si>
    <t>BALKRISHNA INDUSTRIES (POSITION)</t>
  </si>
  <si>
    <t>MORPEAN LABS</t>
  </si>
  <si>
    <t>TATA POWER</t>
  </si>
  <si>
    <t>FORCE MOTORS</t>
  </si>
  <si>
    <t>GODREJPROP</t>
  </si>
  <si>
    <t>ABB POWER</t>
  </si>
  <si>
    <t>SADBHAV ENGINEERING</t>
  </si>
  <si>
    <t>NMDC</t>
  </si>
  <si>
    <t>RAYMOND(POSITION)</t>
  </si>
  <si>
    <t>M&amp;MFIN SERVICE</t>
  </si>
  <si>
    <t>RCF (POSITION)</t>
  </si>
  <si>
    <t>BHEL (POSITION)</t>
  </si>
  <si>
    <t>HCLTECH (POSITION)</t>
  </si>
  <si>
    <t>PERFORMANCE OF TRADING CALL  MARCH - 2021</t>
  </si>
  <si>
    <t>ENGINEERINGS INDIA</t>
  </si>
  <si>
    <t>CUB (POSITION)</t>
  </si>
  <si>
    <t>TRIVENI ENGINEERING</t>
  </si>
  <si>
    <t>PNB</t>
  </si>
  <si>
    <t>MRPL</t>
  </si>
  <si>
    <t>ITI (POSITION)</t>
  </si>
  <si>
    <t>ICICIBANK (POSITION)</t>
  </si>
  <si>
    <t>POWER GRID</t>
  </si>
  <si>
    <t>GMRINFRA</t>
  </si>
  <si>
    <t>KANSAI NEROLAC</t>
  </si>
  <si>
    <t>ROSSARI BIOTECH (POSITION)</t>
  </si>
  <si>
    <t>ATUL (POSITION)</t>
  </si>
  <si>
    <t>MSTC (POSITION)</t>
  </si>
  <si>
    <t>PPAP</t>
  </si>
  <si>
    <t>SBIBANK (POSITION)</t>
  </si>
  <si>
    <t>GODREJPROP (POSIOTION)</t>
  </si>
  <si>
    <t>BAJFINANCE</t>
  </si>
  <si>
    <t>DMART(POSITION)</t>
  </si>
  <si>
    <t>ADANI PORTS (POSITION)</t>
  </si>
  <si>
    <t>BAJAJ BFINANCE</t>
  </si>
  <si>
    <t>PERFORMANCE OF TRADING CALL  APRIL - 2021</t>
  </si>
  <si>
    <t>BPCL (POSITION)</t>
  </si>
  <si>
    <t>ROSSARI BIOTECH</t>
  </si>
  <si>
    <t xml:space="preserve">RELIANCE </t>
  </si>
  <si>
    <t>SHAKTI PUMPS (POSITION)</t>
  </si>
  <si>
    <t>HERO MOTOCORP (POSITION)</t>
  </si>
  <si>
    <t>RBLBANK</t>
  </si>
  <si>
    <t>ADANI PORT (POSITION)</t>
  </si>
  <si>
    <t>HUTHAMAKI INDIA</t>
  </si>
  <si>
    <t>QUESTS CORP</t>
  </si>
  <si>
    <t>IEX  (POSITION)</t>
  </si>
  <si>
    <t>ABFRL</t>
  </si>
  <si>
    <t xml:space="preserve">COFORGE </t>
  </si>
  <si>
    <t>WOCKHARDT PHARMA (POSITION)</t>
  </si>
  <si>
    <t>BAJFINANCE(POSITION)</t>
  </si>
  <si>
    <t>PERFORMANCE OF TRADING CALL  MAY - 2021</t>
  </si>
  <si>
    <t>DATAMATIC GLOBAL</t>
  </si>
  <si>
    <t>AU SMALL FINANCE BANK</t>
  </si>
  <si>
    <t>BAJAJHIND (POSITION)</t>
  </si>
  <si>
    <t>SOTHBANK (POSITION)</t>
  </si>
  <si>
    <t>J&amp;KBANK (POSITION)</t>
  </si>
  <si>
    <t>IBULHSGFIN (POSITION)</t>
  </si>
  <si>
    <t>IRFC (POSITION)</t>
  </si>
  <si>
    <t>NAZARA</t>
  </si>
  <si>
    <t>MMTC (POSITION)</t>
  </si>
  <si>
    <t>MAINTHAN ALLOYS</t>
  </si>
  <si>
    <t>PHLILIPS CARBON(POSITION)</t>
  </si>
  <si>
    <t>GUJARAT AMBUJA(POSITION)</t>
  </si>
  <si>
    <t>BHARAT GEARS (POSITION)</t>
  </si>
  <si>
    <t>THIRUMALAI CHECMICALS (POSITION)</t>
  </si>
  <si>
    <t>NEULAND LABS (POSITION)</t>
  </si>
  <si>
    <t>KOTHARI SUGAR</t>
  </si>
  <si>
    <t>GNA AXLES (POSITION)</t>
  </si>
  <si>
    <t>NATIONL ALUMINIUM (POSITION)</t>
  </si>
  <si>
    <t>JINDAL SAW (POSITION)</t>
  </si>
  <si>
    <t>GUFIC BIO (POSITION)</t>
  </si>
  <si>
    <t>BEI</t>
  </si>
  <si>
    <t>PFC (POSITION)</t>
  </si>
  <si>
    <t>PERFORMANCE OF TRADING CALL JUNE - 2021</t>
  </si>
  <si>
    <t>SUNDARAM FINANCE (POSITION)</t>
  </si>
  <si>
    <t>DUCON INFRA (POSITION)</t>
  </si>
  <si>
    <t xml:space="preserve">L&amp;TFIN </t>
  </si>
  <si>
    <t xml:space="preserve">BASIML </t>
  </si>
  <si>
    <t>ADVANCE ENZYMES</t>
  </si>
  <si>
    <t>BIOCON (POSITION)</t>
  </si>
  <si>
    <t>POLYMED</t>
  </si>
  <si>
    <t>ORIENT ABRASIVE</t>
  </si>
  <si>
    <t>ALOK INDUSTRIES (POSITION)</t>
  </si>
  <si>
    <t>ASHOKA BUILDCON (POSITION)</t>
  </si>
  <si>
    <t xml:space="preserve">GMDC </t>
  </si>
  <si>
    <t>HBL POER (POSITION)</t>
  </si>
  <si>
    <t xml:space="preserve">BAJAJ FINANCE </t>
  </si>
  <si>
    <t>BARBEQUE NATION HOSP</t>
  </si>
  <si>
    <t>BRIGHTCOM (POSITION)</t>
  </si>
  <si>
    <t>BIRLA MONEY</t>
  </si>
  <si>
    <t>CENTRAL BANK (POSITION)</t>
  </si>
  <si>
    <t xml:space="preserve">BHEL </t>
  </si>
  <si>
    <t>MANGLORE CHEMICAL (POSITION)</t>
  </si>
  <si>
    <t>NALCO (POSITION)</t>
  </si>
  <si>
    <t>KCP (POSITION)</t>
  </si>
  <si>
    <t>GG ENGINEERING (POSITION)</t>
  </si>
  <si>
    <t>PARAMOUNT COMM (POSITION)</t>
  </si>
  <si>
    <t>VODAFONE IDEA</t>
  </si>
  <si>
    <t>PERFORMANCE OF TRADING CALL JULY - 2021</t>
  </si>
  <si>
    <t>DWARIKESH SUGAR</t>
  </si>
  <si>
    <t>J.KUMAR INFRA (POSITION)</t>
  </si>
  <si>
    <t>JK TYRES &amp; INDS (POSITION)</t>
  </si>
  <si>
    <t>L&amp;TFIN (POSITION)</t>
  </si>
  <si>
    <t>MAZAGON DOCK SHIP (POSITION)</t>
  </si>
  <si>
    <t>MADHAV COPPER</t>
  </si>
  <si>
    <t>LOC (POSITION)</t>
  </si>
  <si>
    <t>JUBILANT INGREVLA (POSITION)</t>
  </si>
  <si>
    <t>XCHANGING SOLUTION (POSITION)</t>
  </si>
  <si>
    <t>JINDAL POLY FILMS (POSITION)</t>
  </si>
  <si>
    <t>HIMATSIGKA (POITION)</t>
  </si>
  <si>
    <t>AARTI INDS (POSITION)</t>
  </si>
  <si>
    <t>TN PETRO PRODUCTS (POSITION)</t>
  </si>
  <si>
    <t>ANDHRA PAPER</t>
  </si>
  <si>
    <t>LG BALAKRISHNAN&amp;BROS(POSITION)</t>
  </si>
  <si>
    <t>IOL CHEM&amp;PHARMA (POSITION)</t>
  </si>
  <si>
    <t>ISEC (POSITION)</t>
  </si>
  <si>
    <t>SWARAJ ENGINES (POSITION)</t>
  </si>
  <si>
    <t xml:space="preserve">ALEMBIC PHARMA </t>
  </si>
  <si>
    <t>BIRLASOFT (POSITION)</t>
  </si>
  <si>
    <t>GRAVITA (POSITION)</t>
  </si>
  <si>
    <t>PERFORMANCE OF TRADING CALL  AUGUST- 2021</t>
  </si>
  <si>
    <t>TITAN (POSITION)</t>
  </si>
  <si>
    <t>BAJAJ AUTO (POSITION)</t>
  </si>
  <si>
    <t>ASHOKLEY ( POSITION)</t>
  </si>
  <si>
    <t>TATASTLBSL ( POSITION)</t>
  </si>
  <si>
    <t>HCL TECH ( POSITION)</t>
  </si>
  <si>
    <t>DCM NOUVELLE (POSITION)</t>
  </si>
  <si>
    <t>BROOKS LABS (POSITION)</t>
  </si>
  <si>
    <t>SURYODAY SMALL BANK</t>
  </si>
  <si>
    <t>HCC</t>
  </si>
  <si>
    <t>RANA SUGAR</t>
  </si>
  <si>
    <t>VOLTAS (POSITION)</t>
  </si>
  <si>
    <t>BEML (POSITION)</t>
  </si>
  <si>
    <t>ENDURANCE TECH (POSITION)</t>
  </si>
  <si>
    <t>GALAXY SURFACTANTS (POSITION)</t>
  </si>
  <si>
    <t>M&amp;MFIN (POSITION)</t>
  </si>
  <si>
    <t>ALLCARGO (POSITION)</t>
  </si>
  <si>
    <t>LAXMI ORGANIC INDS (POSITION)</t>
  </si>
  <si>
    <t>NR AGARWAL INDS (POSITION)</t>
  </si>
  <si>
    <t>INDIA GLYCOLS (POSITION)</t>
  </si>
  <si>
    <t>CADILA HEALTHCARE (POSITION)</t>
  </si>
  <si>
    <t>HDFCBANK (POSITION)</t>
  </si>
  <si>
    <t>NEW LISTING APTUS(POSITION)</t>
  </si>
  <si>
    <t>XCHANGINING SOLUTION</t>
  </si>
  <si>
    <t>HFCL</t>
  </si>
  <si>
    <t>RECLTD</t>
  </si>
  <si>
    <t>MCX</t>
  </si>
  <si>
    <t>GODREJCP</t>
  </si>
  <si>
    <t>CANFINHOME (POSITION)</t>
  </si>
  <si>
    <t>R SYSTEMS INTL (POSITION)</t>
  </si>
  <si>
    <t>SBILIFE (POSITION)</t>
  </si>
  <si>
    <t>GLENMARK (POSITION)</t>
  </si>
  <si>
    <t>ASIAN (POSITION)</t>
  </si>
  <si>
    <t>CANBK (POSITION)</t>
  </si>
  <si>
    <t>PERFORMANCE OF TRADING CALL  SEPTEMBER - 2021</t>
  </si>
  <si>
    <t>ORIENT PAPER (POSITION)</t>
  </si>
  <si>
    <t>COCHIN SHIPYARD (POSITION)</t>
  </si>
  <si>
    <t>XCHANGINING SOLUTIONS</t>
  </si>
  <si>
    <t>VEDL</t>
  </si>
  <si>
    <t>RAILTEL (POSITION)</t>
  </si>
  <si>
    <t>LIC HOUSING FINANCE(POSITION)</t>
  </si>
  <si>
    <t>GUJGASLTD</t>
  </si>
  <si>
    <t>BOB (POSITION)</t>
  </si>
  <si>
    <t>VIDHI SPECIALTY(POSITION)</t>
  </si>
  <si>
    <t>ZEE ENTERTAINMENT (POSITION)</t>
  </si>
  <si>
    <t>PIRAMAL ENTERPRISES (POSITION)</t>
  </si>
  <si>
    <t>IBULHSGFIN</t>
  </si>
  <si>
    <t>WOCKHARDT (POSITION)</t>
  </si>
  <si>
    <t>SBI (POSITION)</t>
  </si>
  <si>
    <t>IFBIND</t>
  </si>
  <si>
    <t>GHCL (POSITION)</t>
  </si>
  <si>
    <t>CANARA (POSITION)</t>
  </si>
  <si>
    <t>USHA MARTIN (POSITION)</t>
  </si>
  <si>
    <t>ENGINEERS INDIA (POSITION)</t>
  </si>
  <si>
    <t>KEC INTERNATION (POSITION)</t>
  </si>
  <si>
    <t>INOXLELSUR (POSITION)</t>
  </si>
  <si>
    <t>CHALET (POSITION)</t>
  </si>
  <si>
    <t>LEMONTREE</t>
  </si>
  <si>
    <t>EASY TRIP PLANNERS (POSITION)</t>
  </si>
  <si>
    <t>WELSPUNIND (POSITION)</t>
  </si>
  <si>
    <t>IRB INFRA &amp; DEVELOPER ( POSITION)</t>
  </si>
  <si>
    <t>GAIL ( POSITION)</t>
  </si>
  <si>
    <t>PERFORMANCE OF TRADING CALL  OCTOBER - 2021</t>
  </si>
  <si>
    <t>TV 18 BRDCST</t>
  </si>
  <si>
    <t>NTPC (POSITION)</t>
  </si>
  <si>
    <t>TATA STEEL (POSITION)</t>
  </si>
  <si>
    <t>SOLARIND (POSITION)</t>
  </si>
  <si>
    <t>GSFC (POSITION)</t>
  </si>
  <si>
    <t>DBL (POSITION)</t>
  </si>
  <si>
    <t>DCAL (POSITION)</t>
  </si>
  <si>
    <t>BSE (POSITION)</t>
  </si>
  <si>
    <t>INDIABULLS HOUSING (POSITION)</t>
  </si>
  <si>
    <t>BANDHANBANK (POSITION)</t>
  </si>
  <si>
    <t xml:space="preserve">BRIGADE </t>
  </si>
  <si>
    <t>BAL PHARMA (POSITION)</t>
  </si>
  <si>
    <t>NLC INDIA</t>
  </si>
  <si>
    <t>ASHOKA</t>
  </si>
  <si>
    <t>SWSOLAR</t>
  </si>
  <si>
    <t>SCI</t>
  </si>
  <si>
    <t>BANK OF INDIA (POSITION)</t>
  </si>
  <si>
    <t>IDBI</t>
  </si>
  <si>
    <t xml:space="preserve">GRSE </t>
  </si>
  <si>
    <t>MAHSEAMLES</t>
  </si>
  <si>
    <t>ISEC</t>
  </si>
  <si>
    <t>HINDZINC</t>
  </si>
  <si>
    <t>FEDRALBANK</t>
  </si>
  <si>
    <t>SJVN</t>
  </si>
  <si>
    <t>TEXMACO RAIL (POSITION)</t>
  </si>
  <si>
    <t>CESC</t>
  </si>
  <si>
    <t>JKTYRE</t>
  </si>
  <si>
    <t>GMRIFRA</t>
  </si>
  <si>
    <t>TCNBRANDS (POSITION)</t>
  </si>
  <si>
    <t>HEMISPHERE (POSITION)</t>
  </si>
  <si>
    <t>IRB</t>
  </si>
  <si>
    <t>SHOPERSTOP</t>
  </si>
  <si>
    <t xml:space="preserve">TANLA </t>
  </si>
  <si>
    <t>UNIONBANK</t>
  </si>
  <si>
    <t>HSCL</t>
  </si>
  <si>
    <t>IRCON</t>
  </si>
  <si>
    <t>STLTECH</t>
  </si>
  <si>
    <t>KEC</t>
  </si>
  <si>
    <t>GABRIEL (POSITION)</t>
  </si>
  <si>
    <t>EMAMI PAPER</t>
  </si>
  <si>
    <t>JSL</t>
  </si>
  <si>
    <t>TCLEXP</t>
  </si>
  <si>
    <t>MINDACORP</t>
  </si>
  <si>
    <t>PERFORMANCE OF TRADING CALL  NOVEMBER - 2021</t>
  </si>
  <si>
    <t xml:space="preserve">TRITURBINE </t>
  </si>
  <si>
    <t xml:space="preserve">MANNAPURAM </t>
  </si>
  <si>
    <t>PRINCEPIPE</t>
  </si>
  <si>
    <t>KARURVYSA</t>
  </si>
  <si>
    <t>VIPIND</t>
  </si>
  <si>
    <t>KPITTECH</t>
  </si>
  <si>
    <t>TIMKEM</t>
  </si>
  <si>
    <t>SUPRAJIT</t>
  </si>
  <si>
    <t>ASHAHINDIA</t>
  </si>
  <si>
    <t>FINCABLES</t>
  </si>
  <si>
    <t>SIS</t>
  </si>
  <si>
    <t>RAJESHEXPO</t>
  </si>
  <si>
    <t>TCNSBRANDS</t>
  </si>
  <si>
    <t>INGERRAND</t>
  </si>
  <si>
    <t>LARSEN&amp;TOUBRO</t>
  </si>
  <si>
    <t>BSOFT</t>
  </si>
  <si>
    <t>IIFL (POSITION)</t>
  </si>
  <si>
    <t>UNION BANK (POSITION)</t>
  </si>
  <si>
    <t>SUPPETRO</t>
  </si>
  <si>
    <t>SPICEJET</t>
  </si>
  <si>
    <t>NH</t>
  </si>
  <si>
    <t>ELGIEQUIP</t>
  </si>
  <si>
    <t>JINDALSAW</t>
  </si>
  <si>
    <t>CHALET</t>
  </si>
  <si>
    <t>THIRUMALAI CHEMICALS(POSITION)</t>
  </si>
  <si>
    <t>WELCORP</t>
  </si>
  <si>
    <t>NAVINFLOUR</t>
  </si>
  <si>
    <t>SHRIRAMCIT</t>
  </si>
  <si>
    <t>CCL</t>
  </si>
  <si>
    <t>PERFORMANCE OF TRADING CALL  DECEMBER - 2021</t>
  </si>
  <si>
    <t>INGERBRAND</t>
  </si>
  <si>
    <t>JKPAPER</t>
  </si>
  <si>
    <t>TATACOMM</t>
  </si>
  <si>
    <t>LAOPALA</t>
  </si>
  <si>
    <t>BHARAT ELECTRONICS (POSITION)</t>
  </si>
  <si>
    <t>MMTC</t>
  </si>
  <si>
    <t>KARDA (POSITION)</t>
  </si>
  <si>
    <t>HINDALCO (POSITION)</t>
  </si>
  <si>
    <t>CUB</t>
  </si>
  <si>
    <t>TATAMOTORS</t>
  </si>
  <si>
    <t>SEQUENT</t>
  </si>
  <si>
    <t>POKARNA</t>
  </si>
  <si>
    <t>AARVI</t>
  </si>
  <si>
    <t>AURIONPRO</t>
  </si>
  <si>
    <t>BBL</t>
  </si>
  <si>
    <t>NETWORK</t>
  </si>
  <si>
    <t>MINDAIND</t>
  </si>
  <si>
    <t>VALBHAVGBL</t>
  </si>
  <si>
    <t>TV18BRDCST</t>
  </si>
  <si>
    <t>BBTC</t>
  </si>
  <si>
    <t>BAJAJCON</t>
  </si>
  <si>
    <t>BRIGADE</t>
  </si>
  <si>
    <t>ELDPARRY</t>
  </si>
  <si>
    <t>WELSPUNIND</t>
  </si>
  <si>
    <t>THIRUMALAI CHEMICALS</t>
  </si>
  <si>
    <t>RESPONIND</t>
  </si>
  <si>
    <t>INTELLECT</t>
  </si>
  <si>
    <t>UJJIVANSFB</t>
  </si>
  <si>
    <t>ABCAPITAL (POSITION)</t>
  </si>
  <si>
    <t>HINDALCO(POSITION)</t>
  </si>
  <si>
    <t>PERFORMANCE OF TRADING CALL  JANUARY - 2022</t>
  </si>
  <si>
    <t>KIMS (POSITION)</t>
  </si>
  <si>
    <t>BALMLAWRIE</t>
  </si>
  <si>
    <t>AFFLE</t>
  </si>
  <si>
    <t>BALRAMCHINI</t>
  </si>
  <si>
    <t>EIDPARRY</t>
  </si>
  <si>
    <t>NFL</t>
  </si>
  <si>
    <t xml:space="preserve">BUY </t>
  </si>
  <si>
    <t xml:space="preserve">HUDCO </t>
  </si>
  <si>
    <t>GREAVESCOT</t>
  </si>
  <si>
    <t>WARDWIZARD INNOVATIONS (POSITION)</t>
  </si>
  <si>
    <t>SUNTECH</t>
  </si>
  <si>
    <t>AARTIDRUGS</t>
  </si>
  <si>
    <t>SUVENPHAR</t>
  </si>
  <si>
    <t>AVANTIFEED</t>
  </si>
  <si>
    <t>HIND COPPER ( POSITION)</t>
  </si>
  <si>
    <t>TCNBRANDS</t>
  </si>
  <si>
    <t>SOLARA</t>
  </si>
  <si>
    <t>RAIN</t>
  </si>
  <si>
    <t>PRESTIGE</t>
  </si>
  <si>
    <t>RALLIS</t>
  </si>
  <si>
    <t>SHILPAMED</t>
  </si>
  <si>
    <t>KSCL</t>
  </si>
  <si>
    <t>NLC INDIA (POSITION)</t>
  </si>
  <si>
    <t>TIRTURBINE</t>
  </si>
  <si>
    <t>IDFC</t>
  </si>
  <si>
    <t>GAEL</t>
  </si>
  <si>
    <t>BANKINDIA</t>
  </si>
  <si>
    <t>PERFORMANCE OF TRADING CALL  FEBRUARY - 2022</t>
  </si>
  <si>
    <t>JBCHEMPHARM</t>
  </si>
  <si>
    <t>RHIM</t>
  </si>
  <si>
    <t>CHAMBALFERT</t>
  </si>
  <si>
    <t>GRINDWELL</t>
  </si>
  <si>
    <t>MAHINDCIE</t>
  </si>
  <si>
    <t>FINEORG</t>
  </si>
  <si>
    <t>BAJAJCON (POSITION)</t>
  </si>
  <si>
    <t>DMART (POSITION)</t>
  </si>
  <si>
    <t>TCNSBRANDS (POSITION)</t>
  </si>
  <si>
    <t xml:space="preserve">MINDACORP </t>
  </si>
  <si>
    <t>PERFORMANCE OF TRADING CALL  MARCH - 2022</t>
  </si>
  <si>
    <t>SUDARSCHEM</t>
  </si>
  <si>
    <t>DELTACORP (POSITION)</t>
  </si>
  <si>
    <t>CEATLTD (POSITION)</t>
  </si>
  <si>
    <t>TECHM (POSITION)</t>
  </si>
  <si>
    <t>GESHIP (POSITION)</t>
  </si>
  <si>
    <t>LUPIN (POSITION)</t>
  </si>
  <si>
    <t>AEGISCHEM (POSITION)</t>
  </si>
  <si>
    <t>TV18BRDSCT (POSITION)</t>
  </si>
  <si>
    <t>RALLIS (POSITION)</t>
  </si>
  <si>
    <t>VGUARD (POSITION)</t>
  </si>
  <si>
    <t>CHAMBALFERT (POSITION)</t>
  </si>
  <si>
    <t>LAURASLAB (POSITION)</t>
  </si>
  <si>
    <t>SYMPHONY (POSITION)</t>
  </si>
  <si>
    <t>PRSMJOHNSN (POSITION)</t>
  </si>
  <si>
    <t>NH (POSITION)</t>
  </si>
  <si>
    <t>CENTURYPLY</t>
  </si>
  <si>
    <t>GODREJIND</t>
  </si>
  <si>
    <t>STAR</t>
  </si>
  <si>
    <t>CENTRALBK</t>
  </si>
  <si>
    <t>DELTACORP</t>
  </si>
  <si>
    <t>JAMNAAUTO</t>
  </si>
  <si>
    <t>TATAMTRDVR (POSITION)</t>
  </si>
  <si>
    <t>TATACOFFEE</t>
  </si>
  <si>
    <t>GUJALKALI</t>
  </si>
  <si>
    <t>SEQUENT (POSITION)</t>
  </si>
  <si>
    <t>JMFINACIL (POSITION)</t>
  </si>
  <si>
    <t>LEMONTREE (POSITION)</t>
  </si>
  <si>
    <t>INDHOTEL (POSITION)</t>
  </si>
  <si>
    <t>HEG (POSITION)</t>
  </si>
  <si>
    <t>RCF  (POSITION)</t>
  </si>
  <si>
    <t>NFL (POSITION)</t>
  </si>
  <si>
    <t>SJVN (POSITION)</t>
  </si>
  <si>
    <t>EDELWELSS (POSITION)</t>
  </si>
  <si>
    <t>ELHOTEL (POSITION)</t>
  </si>
  <si>
    <t>HINDCOPPER (POSITION)</t>
  </si>
  <si>
    <t>GRASIM (POSITION)</t>
  </si>
  <si>
    <t>ASTERDM (POSITION)</t>
  </si>
  <si>
    <t>UPL (POSITION)</t>
  </si>
  <si>
    <t>BDL (POSITION)</t>
  </si>
  <si>
    <t>COALINDIA (POSITION)</t>
  </si>
  <si>
    <t>SYNGENE (POSITION)</t>
  </si>
  <si>
    <t>MINDACORP (POSITION)</t>
  </si>
  <si>
    <t>NESCO (POSITION)</t>
  </si>
  <si>
    <t>JUSTDIAL (POSITION)</t>
  </si>
  <si>
    <t>INOXLEISUR(POSITION)</t>
  </si>
  <si>
    <t>UCOBANK (POSITION)</t>
  </si>
  <si>
    <t>VAKRANGEE (POSITION)</t>
  </si>
  <si>
    <t>SUPRAJIT (POSITION)</t>
  </si>
  <si>
    <t>TATACOFFEE (POSITION)</t>
  </si>
  <si>
    <t>JINDALSAW (POSITION)</t>
  </si>
  <si>
    <t>GAEL (POSITION)</t>
  </si>
  <si>
    <t>IOC (POSITON)</t>
  </si>
  <si>
    <t>MRPL (POSITION)</t>
  </si>
  <si>
    <t>GRSE (POSITION)</t>
  </si>
  <si>
    <t>CEAT (POSITION)</t>
  </si>
  <si>
    <t>NHPC (POSITION)</t>
  </si>
  <si>
    <t>SCI (POSITION)</t>
  </si>
  <si>
    <t>SCHNEIDER (POSITION)</t>
  </si>
  <si>
    <t>GPPL (POSITION)</t>
  </si>
  <si>
    <t>KALPATPOER (POSITION)</t>
  </si>
  <si>
    <t>NETWORK18 (POSITION)</t>
  </si>
  <si>
    <t>VAIBHAVGBL (POSITION)</t>
  </si>
  <si>
    <t>DCBBANK (POSITION)</t>
  </si>
  <si>
    <t>TV18BRDCST (POSITION)</t>
  </si>
  <si>
    <t>IOC (POSITION)</t>
  </si>
  <si>
    <t>REDINGTON (POSITION)</t>
  </si>
  <si>
    <t>WOCKPHARMA (POSTION)</t>
  </si>
  <si>
    <t>CASTROLIND (POSITION)</t>
  </si>
  <si>
    <t>WELCORP (POSITION)</t>
  </si>
  <si>
    <t>IEX (POSITION)</t>
  </si>
  <si>
    <t>COMPUSOFT (POSITION)</t>
  </si>
  <si>
    <t>OMAXAUTO (POSITION)</t>
  </si>
  <si>
    <t>AMBUJACEM (POSITION)</t>
  </si>
  <si>
    <t>CDSL (POSITION)</t>
  </si>
  <si>
    <t>PRMJOHNSN (POSITION)</t>
  </si>
  <si>
    <t>MFSL (POSITION)</t>
  </si>
  <si>
    <t>ENGINERSIN (POSITION)</t>
  </si>
  <si>
    <t>JYOTHILAB (POSITION)</t>
  </si>
  <si>
    <t>VIKASLIFE (POSITION)</t>
  </si>
  <si>
    <t>JUBLFOOD (POSITION)</t>
  </si>
  <si>
    <t>AVANTIFEED (POSITION)</t>
  </si>
  <si>
    <t>KEC (POSITION)</t>
  </si>
  <si>
    <t>PHOENIXLTD (POSITION)</t>
  </si>
  <si>
    <t>CHENAI PETRO(POSITION)</t>
  </si>
  <si>
    <t>TTML (POSITION)</t>
  </si>
  <si>
    <t>IDBL (POSITION)</t>
  </si>
  <si>
    <t>INDIACEM (POSITION)</t>
  </si>
  <si>
    <t>PAYTM(POSITION)</t>
  </si>
  <si>
    <t>AMBUJA CEM</t>
  </si>
  <si>
    <t>GREAVESOT(POSITION)</t>
  </si>
  <si>
    <t>RAIN (POSITION)</t>
  </si>
  <si>
    <t>ELHOTEL (POSTION)</t>
  </si>
  <si>
    <t>GRASIM (POSITIO)</t>
  </si>
  <si>
    <t>NETWORK (POSITION)</t>
  </si>
  <si>
    <t>MANNAPPURAM (POSITION)</t>
  </si>
  <si>
    <t>HAL (POSITION)</t>
  </si>
  <si>
    <t>SUNTV (POSITION)</t>
  </si>
  <si>
    <t>BALAJI TELE (POSITION)</t>
  </si>
  <si>
    <t>UJJIVAN (POSITION)</t>
  </si>
  <si>
    <t>JKTYRE (POSITION)</t>
  </si>
  <si>
    <t>AKSHAR (POSITION)</t>
  </si>
  <si>
    <t>APOLLOTYRE (POSITION)</t>
  </si>
  <si>
    <t>L&amp;TFH (POSITION)</t>
  </si>
  <si>
    <t>WOCKPHARMA (POSITION)</t>
  </si>
  <si>
    <t>FSL (POSITION)</t>
  </si>
  <si>
    <t>BAJAJ FINSV (POSITION)</t>
  </si>
  <si>
    <t>TRIVENI (POSITION</t>
  </si>
  <si>
    <t>CRAFTSMAN</t>
  </si>
  <si>
    <t>IPL (POSITION)</t>
  </si>
  <si>
    <t>HINDALCO (POSITION</t>
  </si>
  <si>
    <t>TATACONSUM (POSITION</t>
  </si>
  <si>
    <t>RITES (POSITION)</t>
  </si>
  <si>
    <t>RAJSREESUG (POSITION)</t>
  </si>
  <si>
    <t>DELTACORO (POSITION)</t>
  </si>
  <si>
    <t>INSECTICID (POSITION)</t>
  </si>
  <si>
    <t>PATANJALI (POSITION)</t>
  </si>
  <si>
    <t>KPIT TECHNOLOGY (POSITION)</t>
  </si>
  <si>
    <t>FINOLEX CABLE (POSITION)</t>
  </si>
  <si>
    <t>SRTS FINANCE (POSITION)</t>
  </si>
  <si>
    <t>VIP INDUSTRIES (POSITION)</t>
  </si>
  <si>
    <t>FSL  (POSITION)</t>
  </si>
  <si>
    <t>VEDL (POSITION)</t>
  </si>
  <si>
    <t>HUDCO (POSITION)</t>
  </si>
  <si>
    <t>GSPL (POSITION)</t>
  </si>
  <si>
    <t>DLF (POSITION)</t>
  </si>
  <si>
    <t>ADAIPORTS (POSITION)</t>
  </si>
  <si>
    <t>BSOFT (POSITION)</t>
  </si>
  <si>
    <t>PERFORMANCE OF DELIVERY CALL  NOV - 2022</t>
  </si>
  <si>
    <t>PERFORMANCE OF DELIVERY CALL  OCT - 2022</t>
  </si>
  <si>
    <t>PERFORMANCE OF DELIVERY CALL  SEP - 2022</t>
  </si>
  <si>
    <t>PERFORMANCE OF DELIVERY CALL  AUGUST - 2022</t>
  </si>
  <si>
    <t>PERFORMANCE OF DELIVERY CALL  JULY - 2022</t>
  </si>
  <si>
    <t>PERFORMANCE OF DELIVERY CALL  JUN - 2022</t>
  </si>
  <si>
    <t>PERFORMANCE OF DELIVERY CALL  MAY - 2022</t>
  </si>
  <si>
    <t>PERFORMANCE OF DELIVERY CALL  APRIL - 2022</t>
  </si>
  <si>
    <t>HINDUNILVR</t>
  </si>
  <si>
    <t>PERFORMANCE OF DELIVERY CALL DEC - 2022</t>
  </si>
  <si>
    <t>NAVKAR CORP</t>
  </si>
  <si>
    <t>MADRAS FERT</t>
  </si>
  <si>
    <t>SHREE DIG VIJAY CEM</t>
  </si>
  <si>
    <t>IDFC  (POSITION)</t>
  </si>
  <si>
    <t>HATHWAY</t>
  </si>
  <si>
    <t>GOKUL REFOIL</t>
  </si>
  <si>
    <t>PERFORMANCE OF DELIVERY CALL JAN - 2023</t>
  </si>
  <si>
    <t>SHIVAAGRO</t>
  </si>
  <si>
    <t>RAMCOCEM</t>
  </si>
  <si>
    <t>NAGAFERT</t>
  </si>
  <si>
    <t>INDIABULLS HOUSING FINANCE</t>
  </si>
  <si>
    <t>GOACARBON</t>
  </si>
  <si>
    <t>ENGINERSIN</t>
  </si>
  <si>
    <t>MOL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</si>
  <si>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</si>
  <si>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</si>
  <si>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</si>
  <si>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</si>
  <si>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</si>
  <si>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</si>
  <si>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</si>
  <si>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</si>
  <si>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</si>
  <si>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</si>
  <si>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</si>
  <si>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</si>
  <si>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PERFORMANCE OF DELIVERY CALL FEB - 2023</t>
  </si>
  <si>
    <t>PERFORMANCE OF DELIVERY CALL MARCH - 2023</t>
  </si>
  <si>
    <t>TATACHEM</t>
  </si>
  <si>
    <t>OIL</t>
  </si>
  <si>
    <t>GUJGAS</t>
  </si>
  <si>
    <t>OGNC</t>
  </si>
  <si>
    <t>NELCAST</t>
  </si>
  <si>
    <t>ADVANCE ENY ENZYME</t>
  </si>
  <si>
    <t>MIRZA INTERNATIONAL</t>
  </si>
  <si>
    <t>MANNAPURAM</t>
  </si>
  <si>
    <t>PERFORMANCE OF DELIVERY CALL APRIL - 2023</t>
  </si>
  <si>
    <t>IDUSINDBK</t>
  </si>
  <si>
    <t>PETRONET</t>
  </si>
  <si>
    <t>TRENT</t>
  </si>
  <si>
    <t>DCMSHRIRAM</t>
  </si>
  <si>
    <t>VSTTILLERS</t>
  </si>
  <si>
    <t>KPIGREE</t>
  </si>
  <si>
    <t>PERFORMANCE OF DELIVERY CALL MAY - 2023</t>
  </si>
  <si>
    <t>BATAINDIA</t>
  </si>
  <si>
    <t>JMFINANCIL</t>
  </si>
  <si>
    <t>NLCINDIA</t>
  </si>
  <si>
    <t>STARCEMENT</t>
  </si>
  <si>
    <t>HINDCOPPER</t>
  </si>
  <si>
    <t>SULA</t>
  </si>
  <si>
    <t>PERFORMANCE OF DELIVERY CALL JUN - 2023</t>
  </si>
  <si>
    <t>SUZLON</t>
  </si>
  <si>
    <t>KFINTECH</t>
  </si>
  <si>
    <t xml:space="preserve">SATIN </t>
  </si>
  <si>
    <t>SUNPHARMA</t>
  </si>
  <si>
    <t>DCW</t>
  </si>
  <si>
    <t>PERFORMANCE OF DELIVERY CALL JULY - 2023</t>
  </si>
  <si>
    <t xml:space="preserve">MRPL </t>
  </si>
  <si>
    <t>DCBBANK</t>
  </si>
  <si>
    <t>POONAWALA</t>
  </si>
  <si>
    <t>LAURASLAB</t>
  </si>
  <si>
    <t>APOLLOTYRE</t>
  </si>
  <si>
    <t>NHPC</t>
  </si>
  <si>
    <t>TEJASNET</t>
  </si>
  <si>
    <t>BLISS GVS PHARMA</t>
  </si>
  <si>
    <t>BAJAJFINSV</t>
  </si>
  <si>
    <t>HUDCO</t>
  </si>
  <si>
    <t>PNBHOUSING</t>
  </si>
  <si>
    <t>HDFCAMC</t>
  </si>
  <si>
    <t>PERFORMANCE OF DELIVERY CALL AUGUST- 2023</t>
  </si>
  <si>
    <t>KOTHARI</t>
  </si>
  <si>
    <t>KNRCON</t>
  </si>
  <si>
    <t>MOLDTECH</t>
  </si>
  <si>
    <t>BOMBAY DYEING</t>
  </si>
  <si>
    <t>RTNPOWER</t>
  </si>
  <si>
    <t>LAXMI ORGANIC</t>
  </si>
  <si>
    <t>ORIENT LTD</t>
  </si>
  <si>
    <t>RTNIINDIA</t>
  </si>
  <si>
    <t>PERFORMANCE OF DELIVERY CALL  SEP- 2023</t>
  </si>
  <si>
    <t>JMFINANCILA</t>
  </si>
  <si>
    <t>ZOMATO</t>
  </si>
  <si>
    <t xml:space="preserve">BBTC </t>
  </si>
  <si>
    <t>EMMBI</t>
  </si>
  <si>
    <t>GPPL</t>
  </si>
  <si>
    <t>SENCO</t>
  </si>
  <si>
    <t>INDIANB</t>
  </si>
  <si>
    <t>TVSMOTORS</t>
  </si>
  <si>
    <t>MTARTECH</t>
  </si>
  <si>
    <t>PERFORMANCE OF TRADING CALL  OCTOBER - 2023</t>
  </si>
  <si>
    <t>RICOAUTO</t>
  </si>
  <si>
    <t>DBL</t>
  </si>
  <si>
    <t>UTKARSH BANK</t>
  </si>
  <si>
    <t>IFGL</t>
  </si>
  <si>
    <t>VPRPL</t>
  </si>
  <si>
    <t>PROZONE</t>
  </si>
  <si>
    <t>PCBL</t>
  </si>
  <si>
    <t>COCHINSHIP</t>
  </si>
  <si>
    <t>AGS TRANSACT</t>
  </si>
  <si>
    <t>CIGNITITEC</t>
  </si>
  <si>
    <t>MAZDOC</t>
  </si>
  <si>
    <t>PERFORMANCE OF TRADING CALL NOV - 2023</t>
  </si>
  <si>
    <t>XCHAGEING</t>
  </si>
  <si>
    <t>VBL</t>
  </si>
  <si>
    <t>KENVI</t>
  </si>
  <si>
    <t>METROPOLIS</t>
  </si>
  <si>
    <t>GICRE</t>
  </si>
  <si>
    <t>OLECTRA</t>
  </si>
  <si>
    <t>NECTAR LIFE</t>
  </si>
  <si>
    <t>TAKE SOLUTION</t>
  </si>
  <si>
    <t>URJA GLOBAL</t>
  </si>
  <si>
    <t>GGENG</t>
  </si>
  <si>
    <t>DCMNVL</t>
  </si>
  <si>
    <t>GRANULES</t>
  </si>
  <si>
    <t>ASTERDM</t>
  </si>
  <si>
    <t>PERFORMANCE OF TRADING CALL DEC - 2023</t>
  </si>
  <si>
    <t>SUTLEJ TEX</t>
  </si>
  <si>
    <t>NETWEB</t>
  </si>
  <si>
    <t>BALAJI TELE</t>
  </si>
  <si>
    <t>WARDINMOBI</t>
  </si>
  <si>
    <t>TATA TECHNOLOGIE</t>
  </si>
  <si>
    <t>MISTHANN</t>
  </si>
  <si>
    <t>J&amp;K BANK</t>
  </si>
  <si>
    <t>RELINFRA</t>
  </si>
  <si>
    <t>VARDHMAN ACRYLICS</t>
  </si>
  <si>
    <t>HOVS</t>
  </si>
  <si>
    <t>PFS</t>
  </si>
  <si>
    <t>TEXINFRA</t>
  </si>
  <si>
    <t>HARRISON MALYALAM</t>
  </si>
  <si>
    <t>HCL INFO</t>
  </si>
  <si>
    <t>RPOWER</t>
  </si>
  <si>
    <t>AARTI SURF</t>
  </si>
  <si>
    <t>ESSENTIA</t>
  </si>
  <si>
    <t>PERFORMANCE OF TRADING CALL JAN - 2024</t>
  </si>
  <si>
    <t>DIXON</t>
  </si>
  <si>
    <t>TRACXN</t>
  </si>
  <si>
    <t>BIKAJI</t>
  </si>
  <si>
    <t>ANJANI</t>
  </si>
  <si>
    <t>ADANIGREEN</t>
  </si>
  <si>
    <t>EASEMYTRIP</t>
  </si>
  <si>
    <t>SYSCEM</t>
  </si>
  <si>
    <t>JIO FINANCE</t>
  </si>
  <si>
    <t>IFCL</t>
  </si>
  <si>
    <t>RAJSREE SUGAR</t>
  </si>
  <si>
    <t>PDSL</t>
  </si>
  <si>
    <t>NSLNISP</t>
  </si>
  <si>
    <t>RADHIKAJWE</t>
  </si>
  <si>
    <t>RTNINDIA</t>
  </si>
  <si>
    <t>IOB</t>
  </si>
  <si>
    <t>MOREPENLAN</t>
  </si>
  <si>
    <t>PERFORMANCE OF TRADING CALL FEB - 2024</t>
  </si>
  <si>
    <t>TATA TECH</t>
  </si>
  <si>
    <t>GREENLAM</t>
  </si>
  <si>
    <t>VGAURD</t>
  </si>
  <si>
    <t>KECL</t>
  </si>
  <si>
    <t>SBI</t>
  </si>
  <si>
    <t>LATENTVIEW</t>
  </si>
  <si>
    <t>IREDA</t>
  </si>
  <si>
    <t>GTLINFRA</t>
  </si>
  <si>
    <t>HCC AROUND</t>
  </si>
  <si>
    <t>CINEVISTA</t>
  </si>
  <si>
    <t>MICEL</t>
  </si>
  <si>
    <t>JPPOWER</t>
  </si>
  <si>
    <t>JSWINFRA</t>
  </si>
  <si>
    <t>TOYAMSL</t>
  </si>
  <si>
    <t>IDFCFIRST</t>
  </si>
  <si>
    <t>ANBUJACEM</t>
  </si>
  <si>
    <t>SONACOMS</t>
  </si>
  <si>
    <t>ADANIPOWER</t>
  </si>
  <si>
    <t>TEXRAIL</t>
  </si>
  <si>
    <t>PERFORMANCE OF TRADING CALL MARCH - 2024</t>
  </si>
  <si>
    <t>NATIONALUM</t>
  </si>
  <si>
    <t>COALINDIA</t>
  </si>
  <si>
    <t>SOLARINDS</t>
  </si>
  <si>
    <t>MAHABANK</t>
  </si>
  <si>
    <t>OBEROIRLTY</t>
  </si>
  <si>
    <t>KOTAKBANK</t>
  </si>
  <si>
    <t>LTFOOD</t>
  </si>
  <si>
    <t>SAPPHIRE</t>
  </si>
  <si>
    <t>BDL</t>
  </si>
  <si>
    <t>JIOFIN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</si>
</sst>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;[Red]\-0\ "/>
    <numFmt numFmtId="165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20"/>
      <color theme="0"/>
      <name val="Calibri"/>
      <family val="2"/>
    </font>
    <font>
      <b/>
      <sz val="20"/>
      <color indexed="9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28"/>
      <color rgb="FFFFC000"/>
      <name val="Calibri"/>
      <family val="2"/>
    </font>
    <font>
      <b/>
      <sz val="26"/>
      <color rgb="FFFFC000"/>
      <name val="Calibri"/>
      <family val="2"/>
      <scheme val="minor"/>
    </font>
    <font>
      <b/>
      <sz val="28"/>
      <color rgb="FFFFC00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18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3" fillId="0" borderId="0"/>
  </cellStyleXfs>
  <cellXfs count="184">
    <xf numFmtId="0" fontId="0" fillId="0" borderId="0" xfId="0"/>
    <xf numFmtId="0" fontId="0" fillId="2" borderId="1" xfId="0" applyFill="1" applyBorder="1" applyAlignment="1">
      <alignment shrinkToFit="1"/>
    </xf>
    <xf numFmtId="0" fontId="0" fillId="2" borderId="2" xfId="0" applyFill="1" applyBorder="1" applyAlignment="1">
      <alignment shrinkToFit="1"/>
    </xf>
    <xf numFmtId="1" fontId="0" fillId="2" borderId="2" xfId="0" applyNumberFormat="1" applyFill="1" applyBorder="1" applyAlignment="1">
      <alignment shrinkToFit="1"/>
    </xf>
    <xf numFmtId="0" fontId="0" fillId="2" borderId="3" xfId="0" applyFill="1" applyBorder="1" applyAlignment="1">
      <alignment shrinkToFit="1"/>
    </xf>
    <xf numFmtId="0" fontId="0" fillId="3" borderId="0" xfId="0" applyFill="1"/>
    <xf numFmtId="0" fontId="4" fillId="4" borderId="4" xfId="2" applyFont="1" applyFill="1" applyBorder="1" applyAlignment="1" applyProtection="1">
      <alignment horizontal="center" vertical="center"/>
    </xf>
    <xf numFmtId="0" fontId="0" fillId="2" borderId="5" xfId="0" applyFill="1" applyBorder="1" applyAlignment="1">
      <alignment shrinkToFit="1"/>
    </xf>
    <xf numFmtId="0" fontId="0" fillId="2" borderId="9" xfId="0" applyFill="1" applyBorder="1" applyAlignment="1">
      <alignment shrinkToFit="1"/>
    </xf>
    <xf numFmtId="0" fontId="9" fillId="11" borderId="10" xfId="0" applyFont="1" applyFill="1" applyBorder="1" applyAlignment="1">
      <alignment horizontal="center" shrinkToFit="1"/>
    </xf>
    <xf numFmtId="49" fontId="9" fillId="11" borderId="11" xfId="0" applyNumberFormat="1" applyFont="1" applyFill="1" applyBorder="1" applyAlignment="1">
      <alignment horizontal="center" shrinkToFit="1"/>
    </xf>
    <xf numFmtId="0" fontId="10" fillId="11" borderId="11" xfId="0" applyFont="1" applyFill="1" applyBorder="1" applyAlignment="1">
      <alignment horizontal="center" shrinkToFit="1"/>
    </xf>
    <xf numFmtId="0" fontId="9" fillId="11" borderId="11" xfId="0" applyFont="1" applyFill="1" applyBorder="1" applyAlignment="1">
      <alignment horizontal="center" shrinkToFit="1"/>
    </xf>
    <xf numFmtId="1" fontId="9" fillId="11" borderId="11" xfId="0" applyNumberFormat="1" applyFont="1" applyFill="1" applyBorder="1" applyAlignment="1">
      <alignment horizontal="left" shrinkToFit="1"/>
    </xf>
    <xf numFmtId="0" fontId="9" fillId="11" borderId="11" xfId="0" applyFont="1" applyFill="1" applyBorder="1" applyAlignment="1">
      <alignment horizontal="left" shrinkToFit="1"/>
    </xf>
    <xf numFmtId="1" fontId="9" fillId="11" borderId="12" xfId="0" applyNumberFormat="1" applyFont="1" applyFill="1" applyBorder="1" applyAlignment="1">
      <alignment horizontal="center" shrinkToFit="1"/>
    </xf>
    <xf numFmtId="0" fontId="0" fillId="3" borderId="0" xfId="0" applyFill="1" applyAlignment="1">
      <alignment shrinkToFit="1"/>
    </xf>
    <xf numFmtId="0" fontId="0" fillId="0" borderId="17" xfId="0" applyBorder="1" applyAlignment="1">
      <alignment horizontal="center" shrinkToFit="1"/>
    </xf>
    <xf numFmtId="14" fontId="0" fillId="0" borderId="18" xfId="0" applyNumberFormat="1" applyBorder="1" applyAlignment="1">
      <alignment horizontal="center" shrinkToFit="1"/>
    </xf>
    <xf numFmtId="1" fontId="0" fillId="0" borderId="18" xfId="0" applyNumberFormat="1" applyBorder="1" applyAlignment="1">
      <alignment horizontal="center" shrinkToFit="1"/>
    </xf>
    <xf numFmtId="164" fontId="0" fillId="0" borderId="18" xfId="0" applyNumberFormat="1" applyBorder="1" applyAlignment="1">
      <alignment horizontal="center" shrinkToFit="1"/>
    </xf>
    <xf numFmtId="0" fontId="0" fillId="0" borderId="18" xfId="0" applyBorder="1" applyAlignment="1">
      <alignment horizontal="center" shrinkToFit="1"/>
    </xf>
    <xf numFmtId="1" fontId="0" fillId="0" borderId="24" xfId="0" applyNumberFormat="1" applyBorder="1" applyAlignment="1">
      <alignment horizontal="center" shrinkToFit="1"/>
    </xf>
    <xf numFmtId="0" fontId="0" fillId="0" borderId="21" xfId="0" applyBorder="1" applyAlignment="1">
      <alignment horizontal="center" shrinkToFit="1"/>
    </xf>
    <xf numFmtId="14" fontId="0" fillId="0" borderId="22" xfId="0" applyNumberFormat="1" applyBorder="1" applyAlignment="1">
      <alignment horizontal="center" shrinkToFit="1"/>
    </xf>
    <xf numFmtId="1" fontId="0" fillId="0" borderId="22" xfId="0" applyNumberFormat="1" applyBorder="1" applyAlignment="1">
      <alignment horizontal="center" shrinkToFit="1"/>
    </xf>
    <xf numFmtId="0" fontId="0" fillId="0" borderId="22" xfId="0" applyBorder="1" applyAlignment="1">
      <alignment horizontal="center" shrinkToFit="1"/>
    </xf>
    <xf numFmtId="164" fontId="0" fillId="0" borderId="22" xfId="0" applyNumberFormat="1" applyBorder="1" applyAlignment="1">
      <alignment horizontal="center" shrinkToFit="1"/>
    </xf>
    <xf numFmtId="1" fontId="0" fillId="0" borderId="25" xfId="0" applyNumberFormat="1" applyBorder="1" applyAlignment="1">
      <alignment horizontal="center" shrinkToFit="1"/>
    </xf>
    <xf numFmtId="0" fontId="2" fillId="3" borderId="0" xfId="0" applyFont="1" applyFill="1"/>
    <xf numFmtId="0" fontId="0" fillId="0" borderId="26" xfId="0" applyBorder="1" applyAlignment="1">
      <alignment horizontal="center" shrinkToFit="1"/>
    </xf>
    <xf numFmtId="14" fontId="0" fillId="0" borderId="36" xfId="0" applyNumberFormat="1" applyBorder="1" applyAlignment="1">
      <alignment horizontal="center" shrinkToFit="1"/>
    </xf>
    <xf numFmtId="1" fontId="0" fillId="0" borderId="36" xfId="0" applyNumberFormat="1" applyBorder="1" applyAlignment="1">
      <alignment horizontal="center" shrinkToFit="1"/>
    </xf>
    <xf numFmtId="164" fontId="0" fillId="0" borderId="36" xfId="0" applyNumberFormat="1" applyBorder="1" applyAlignment="1">
      <alignment horizontal="center" shrinkToFit="1"/>
    </xf>
    <xf numFmtId="1" fontId="0" fillId="0" borderId="37" xfId="0" applyNumberFormat="1" applyBorder="1" applyAlignment="1">
      <alignment horizontal="center" shrinkToFit="1"/>
    </xf>
    <xf numFmtId="0" fontId="15" fillId="6" borderId="38" xfId="0" applyFont="1" applyFill="1" applyBorder="1" applyAlignment="1">
      <alignment horizontal="center" shrinkToFit="1"/>
    </xf>
    <xf numFmtId="1" fontId="15" fillId="6" borderId="38" xfId="0" applyNumberFormat="1" applyFont="1" applyFill="1" applyBorder="1" applyAlignment="1">
      <alignment horizontal="center" shrinkToFit="1"/>
    </xf>
    <xf numFmtId="0" fontId="0" fillId="2" borderId="31" xfId="0" applyFill="1" applyBorder="1" applyAlignment="1">
      <alignment shrinkToFit="1"/>
    </xf>
    <xf numFmtId="0" fontId="0" fillId="2" borderId="32" xfId="0" applyFill="1" applyBorder="1" applyAlignment="1">
      <alignment shrinkToFit="1"/>
    </xf>
    <xf numFmtId="1" fontId="0" fillId="2" borderId="32" xfId="0" applyNumberFormat="1" applyFill="1" applyBorder="1" applyAlignment="1">
      <alignment shrinkToFit="1"/>
    </xf>
    <xf numFmtId="0" fontId="0" fillId="2" borderId="35" xfId="0" applyFill="1" applyBorder="1" applyAlignment="1">
      <alignment shrinkToFit="1"/>
    </xf>
    <xf numFmtId="1" fontId="0" fillId="3" borderId="0" xfId="0" applyNumberFormat="1" applyFill="1" applyAlignment="1">
      <alignment shrinkToFit="1"/>
    </xf>
    <xf numFmtId="14" fontId="0" fillId="3" borderId="22" xfId="0" applyNumberFormat="1" applyFill="1" applyBorder="1" applyAlignment="1">
      <alignment horizontal="center" vertical="center" shrinkToFit="1"/>
    </xf>
    <xf numFmtId="0" fontId="0" fillId="3" borderId="22" xfId="0" applyFill="1" applyBorder="1" applyAlignment="1">
      <alignment horizontal="center" vertical="center" shrinkToFit="1"/>
    </xf>
    <xf numFmtId="14" fontId="0" fillId="0" borderId="22" xfId="0" applyNumberFormat="1" applyBorder="1" applyAlignment="1">
      <alignment horizontal="center" vertical="center" shrinkToFit="1"/>
    </xf>
    <xf numFmtId="1" fontId="0" fillId="0" borderId="22" xfId="0" applyNumberFormat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3" borderId="36" xfId="0" applyFill="1" applyBorder="1" applyAlignment="1">
      <alignment shrinkToFit="1"/>
    </xf>
    <xf numFmtId="0" fontId="0" fillId="0" borderId="36" xfId="0" applyBorder="1" applyAlignment="1">
      <alignment horizontal="center" shrinkToFit="1"/>
    </xf>
    <xf numFmtId="0" fontId="15" fillId="6" borderId="4" xfId="0" applyFont="1" applyFill="1" applyBorder="1" applyAlignment="1">
      <alignment horizontal="center" shrinkToFit="1"/>
    </xf>
    <xf numFmtId="1" fontId="15" fillId="6" borderId="4" xfId="0" applyNumberFormat="1" applyFont="1" applyFill="1" applyBorder="1" applyAlignment="1">
      <alignment horizontal="center" shrinkToFit="1"/>
    </xf>
    <xf numFmtId="0" fontId="0" fillId="3" borderId="0" xfId="0" applyFill="1" applyAlignment="1">
      <alignment horizontal="center"/>
    </xf>
    <xf numFmtId="0" fontId="20" fillId="13" borderId="2" xfId="0" applyFont="1" applyFill="1" applyBorder="1" applyAlignment="1">
      <alignment vertical="center"/>
    </xf>
    <xf numFmtId="0" fontId="20" fillId="13" borderId="32" xfId="0" applyFont="1" applyFill="1" applyBorder="1" applyAlignment="1">
      <alignment vertical="center"/>
    </xf>
    <xf numFmtId="0" fontId="16" fillId="4" borderId="10" xfId="0" applyFont="1" applyFill="1" applyBorder="1" applyAlignment="1">
      <alignment horizontal="center"/>
    </xf>
    <xf numFmtId="0" fontId="16" fillId="4" borderId="12" xfId="0" applyFont="1" applyFill="1" applyBorder="1" applyAlignment="1">
      <alignment horizontal="center"/>
    </xf>
    <xf numFmtId="0" fontId="0" fillId="15" borderId="17" xfId="0" applyFill="1" applyBorder="1" applyAlignment="1">
      <alignment horizontal="center"/>
    </xf>
    <xf numFmtId="0" fontId="3" fillId="15" borderId="24" xfId="2" applyFill="1" applyBorder="1" applyAlignment="1" applyProtection="1">
      <alignment horizontal="center"/>
    </xf>
    <xf numFmtId="0" fontId="0" fillId="15" borderId="21" xfId="0" applyFill="1" applyBorder="1" applyAlignment="1">
      <alignment horizontal="center"/>
    </xf>
    <xf numFmtId="0" fontId="3" fillId="15" borderId="25" xfId="2" applyFill="1" applyBorder="1" applyAlignment="1" applyProtection="1">
      <alignment horizontal="center"/>
    </xf>
    <xf numFmtId="0" fontId="0" fillId="15" borderId="26" xfId="0" applyFill="1" applyBorder="1" applyAlignment="1">
      <alignment horizontal="center"/>
    </xf>
    <xf numFmtId="0" fontId="26" fillId="3" borderId="22" xfId="0" applyFont="1" applyFill="1" applyBorder="1" applyAlignment="1">
      <alignment horizontal="center" vertical="center" shrinkToFit="1"/>
    </xf>
    <xf numFmtId="14" fontId="0" fillId="0" borderId="39" xfId="0" applyNumberFormat="1" applyBorder="1" applyAlignment="1">
      <alignment horizontal="center" shrinkToFit="1"/>
    </xf>
    <xf numFmtId="10" fontId="0" fillId="0" borderId="22" xfId="1" applyNumberFormat="1" applyFont="1" applyBorder="1" applyAlignment="1">
      <alignment horizontal="center" shrinkToFit="1"/>
    </xf>
    <xf numFmtId="2" fontId="0" fillId="3" borderId="0" xfId="0" applyNumberFormat="1" applyFill="1"/>
    <xf numFmtId="0" fontId="9" fillId="11" borderId="28" xfId="0" applyFont="1" applyFill="1" applyBorder="1" applyAlignment="1">
      <alignment horizontal="center" shrinkToFit="1"/>
    </xf>
    <xf numFmtId="0" fontId="9" fillId="11" borderId="40" xfId="0" applyFont="1" applyFill="1" applyBorder="1" applyAlignment="1">
      <alignment horizontal="center" shrinkToFit="1"/>
    </xf>
    <xf numFmtId="49" fontId="9" fillId="11" borderId="41" xfId="0" applyNumberFormat="1" applyFont="1" applyFill="1" applyBorder="1" applyAlignment="1">
      <alignment horizontal="center" shrinkToFit="1"/>
    </xf>
    <xf numFmtId="0" fontId="10" fillId="11" borderId="41" xfId="0" applyFont="1" applyFill="1" applyBorder="1" applyAlignment="1">
      <alignment horizontal="center" shrinkToFit="1"/>
    </xf>
    <xf numFmtId="0" fontId="9" fillId="11" borderId="41" xfId="0" applyFont="1" applyFill="1" applyBorder="1" applyAlignment="1">
      <alignment horizontal="center" shrinkToFit="1"/>
    </xf>
    <xf numFmtId="1" fontId="9" fillId="11" borderId="41" xfId="0" applyNumberFormat="1" applyFont="1" applyFill="1" applyBorder="1" applyAlignment="1">
      <alignment horizontal="left" shrinkToFit="1"/>
    </xf>
    <xf numFmtId="0" fontId="9" fillId="11" borderId="41" xfId="0" applyFont="1" applyFill="1" applyBorder="1" applyAlignment="1">
      <alignment horizontal="left" shrinkToFit="1"/>
    </xf>
    <xf numFmtId="0" fontId="9" fillId="11" borderId="42" xfId="0" applyFont="1" applyFill="1" applyBorder="1" applyAlignment="1">
      <alignment horizontal="center" shrinkToFit="1"/>
    </xf>
    <xf numFmtId="1" fontId="9" fillId="11" borderId="43" xfId="0" applyNumberFormat="1" applyFont="1" applyFill="1" applyBorder="1" applyAlignment="1">
      <alignment horizontal="center" shrinkToFit="1"/>
    </xf>
    <xf numFmtId="10" fontId="0" fillId="0" borderId="18" xfId="1" applyNumberFormat="1" applyFont="1" applyBorder="1" applyAlignment="1">
      <alignment horizontal="center" shrinkToFit="1"/>
    </xf>
    <xf numFmtId="10" fontId="0" fillId="0" borderId="36" xfId="1" applyNumberFormat="1" applyFont="1" applyBorder="1" applyAlignment="1">
      <alignment horizontal="center" shrinkToFit="1"/>
    </xf>
    <xf numFmtId="165" fontId="0" fillId="0" borderId="22" xfId="0" applyNumberFormat="1" applyBorder="1" applyAlignment="1">
      <alignment horizontal="center" shrinkToFit="1"/>
    </xf>
    <xf numFmtId="2" fontId="0" fillId="0" borderId="22" xfId="0" applyNumberFormat="1" applyBorder="1" applyAlignment="1">
      <alignment horizontal="center" shrinkToFit="1"/>
    </xf>
    <xf numFmtId="0" fontId="3" fillId="15" borderId="37" xfId="2" applyFill="1" applyBorder="1" applyAlignment="1" applyProtection="1">
      <alignment horizontal="center"/>
    </xf>
    <xf numFmtId="0" fontId="0" fillId="0" borderId="39" xfId="0" applyBorder="1" applyAlignment="1">
      <alignment horizontal="center" shrinkToFit="1"/>
    </xf>
    <xf numFmtId="0" fontId="0" fillId="3" borderId="44" xfId="0" applyFill="1" applyBorder="1" applyAlignment="1">
      <alignment shrinkToFit="1"/>
    </xf>
    <xf numFmtId="0" fontId="0" fillId="14" borderId="22" xfId="0" applyFill="1" applyBorder="1" applyAlignment="1">
      <alignment horizontal="center"/>
    </xf>
    <xf numFmtId="0" fontId="3" fillId="14" borderId="22" xfId="2" applyFill="1" applyBorder="1" applyAlignment="1" applyProtection="1">
      <alignment horizontal="center"/>
    </xf>
    <xf numFmtId="1" fontId="0" fillId="0" borderId="45" xfId="0" applyNumberFormat="1" applyBorder="1" applyAlignment="1">
      <alignment horizontal="center" shrinkToFit="1"/>
    </xf>
    <xf numFmtId="0" fontId="0" fillId="15" borderId="46" xfId="0" applyFill="1" applyBorder="1" applyAlignment="1">
      <alignment horizontal="center"/>
    </xf>
    <xf numFmtId="0" fontId="3" fillId="15" borderId="45" xfId="2" applyFill="1" applyBorder="1" applyAlignment="1" applyProtection="1">
      <alignment horizontal="center"/>
    </xf>
    <xf numFmtId="0" fontId="0" fillId="15" borderId="22" xfId="0" applyFill="1" applyBorder="1" applyAlignment="1">
      <alignment horizontal="center"/>
    </xf>
    <xf numFmtId="0" fontId="3" fillId="15" borderId="22" xfId="2" applyFill="1" applyBorder="1" applyAlignment="1" applyProtection="1">
      <alignment horizontal="center"/>
    </xf>
    <xf numFmtId="0" fontId="3" fillId="16" borderId="22" xfId="2" applyFill="1" applyBorder="1" applyAlignment="1" applyProtection="1">
      <alignment horizontal="center" vertical="center"/>
    </xf>
    <xf numFmtId="0" fontId="27" fillId="11" borderId="11" xfId="0" applyFont="1" applyFill="1" applyBorder="1" applyAlignment="1">
      <alignment horizontal="left" shrinkToFit="1"/>
    </xf>
    <xf numFmtId="1" fontId="28" fillId="11" borderId="11" xfId="0" applyNumberFormat="1" applyFont="1" applyFill="1" applyBorder="1" applyAlignment="1">
      <alignment horizontal="left" shrinkToFit="1"/>
    </xf>
    <xf numFmtId="0" fontId="0" fillId="17" borderId="22" xfId="0" applyFill="1" applyBorder="1" applyAlignment="1">
      <alignment horizontal="center" vertical="center"/>
    </xf>
    <xf numFmtId="0" fontId="3" fillId="17" borderId="22" xfId="2" applyFill="1" applyBorder="1" applyAlignment="1" applyProtection="1">
      <alignment horizontal="center" vertical="center"/>
    </xf>
    <xf numFmtId="10" fontId="2" fillId="10" borderId="19" xfId="1" applyNumberFormat="1" applyFont="1" applyFill="1" applyBorder="1" applyAlignment="1">
      <alignment horizontal="center" vertical="center"/>
    </xf>
    <xf numFmtId="10" fontId="2" fillId="10" borderId="23" xfId="1" applyNumberFormat="1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1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10" fontId="12" fillId="5" borderId="28" xfId="0" applyNumberFormat="1" applyFont="1" applyFill="1" applyBorder="1" applyAlignment="1">
      <alignment horizontal="center" vertical="center"/>
    </xf>
    <xf numFmtId="10" fontId="12" fillId="5" borderId="2" xfId="0" applyNumberFormat="1" applyFont="1" applyFill="1" applyBorder="1" applyAlignment="1">
      <alignment horizontal="center" vertical="center"/>
    </xf>
    <xf numFmtId="10" fontId="12" fillId="5" borderId="3" xfId="0" applyNumberFormat="1" applyFont="1" applyFill="1" applyBorder="1" applyAlignment="1">
      <alignment horizontal="center" vertical="center"/>
    </xf>
    <xf numFmtId="10" fontId="12" fillId="5" borderId="30" xfId="0" applyNumberFormat="1" applyFont="1" applyFill="1" applyBorder="1" applyAlignment="1">
      <alignment horizontal="center" vertical="center"/>
    </xf>
    <xf numFmtId="10" fontId="12" fillId="5" borderId="0" xfId="0" applyNumberFormat="1" applyFont="1" applyFill="1" applyAlignment="1">
      <alignment horizontal="center" vertical="center"/>
    </xf>
    <xf numFmtId="10" fontId="12" fillId="5" borderId="9" xfId="0" applyNumberFormat="1" applyFont="1" applyFill="1" applyBorder="1" applyAlignment="1">
      <alignment horizontal="center" vertical="center"/>
    </xf>
    <xf numFmtId="10" fontId="12" fillId="5" borderId="34" xfId="0" applyNumberFormat="1" applyFont="1" applyFill="1" applyBorder="1" applyAlignment="1">
      <alignment horizontal="center" vertical="center"/>
    </xf>
    <xf numFmtId="10" fontId="12" fillId="5" borderId="32" xfId="0" applyNumberFormat="1" applyFont="1" applyFill="1" applyBorder="1" applyAlignment="1">
      <alignment horizontal="center" vertical="center"/>
    </xf>
    <xf numFmtId="10" fontId="12" fillId="5" borderId="35" xfId="0" applyNumberFormat="1" applyFont="1" applyFill="1" applyBorder="1" applyAlignment="1">
      <alignment horizontal="center" vertical="center"/>
    </xf>
    <xf numFmtId="0" fontId="13" fillId="0" borderId="31" xfId="2" applyNumberFormat="1" applyFont="1" applyBorder="1" applyAlignment="1" applyProtection="1">
      <alignment horizontal="center" shrinkToFit="1"/>
    </xf>
    <xf numFmtId="0" fontId="14" fillId="0" borderId="32" xfId="0" applyFont="1" applyBorder="1" applyAlignment="1">
      <alignment horizontal="center" shrinkToFit="1"/>
    </xf>
    <xf numFmtId="0" fontId="14" fillId="0" borderId="35" xfId="0" applyFont="1" applyBorder="1" applyAlignment="1">
      <alignment horizontal="center" shrinkToFi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2" fontId="3" fillId="9" borderId="16" xfId="2" applyNumberFormat="1" applyFill="1" applyBorder="1" applyAlignment="1" applyProtection="1">
      <alignment horizontal="center" vertical="center"/>
    </xf>
    <xf numFmtId="2" fontId="3" fillId="9" borderId="20" xfId="2" applyNumberFormat="1" applyFill="1" applyBorder="1" applyAlignment="1" applyProtection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shrinkToFit="1"/>
    </xf>
    <xf numFmtId="0" fontId="5" fillId="5" borderId="7" xfId="0" applyFont="1" applyFill="1" applyBorder="1" applyAlignment="1">
      <alignment horizontal="center" vertical="center" shrinkToFit="1"/>
    </xf>
    <xf numFmtId="0" fontId="5" fillId="5" borderId="8" xfId="0" applyFont="1" applyFill="1" applyBorder="1" applyAlignment="1">
      <alignment horizontal="center" vertical="center" shrinkToFit="1"/>
    </xf>
    <xf numFmtId="2" fontId="6" fillId="6" borderId="10" xfId="0" applyNumberFormat="1" applyFont="1" applyFill="1" applyBorder="1" applyAlignment="1">
      <alignment horizontal="center" vertical="center" wrapText="1"/>
    </xf>
    <xf numFmtId="2" fontId="6" fillId="6" borderId="13" xfId="0" applyNumberFormat="1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shrinkToFit="1"/>
    </xf>
    <xf numFmtId="0" fontId="8" fillId="7" borderId="7" xfId="0" applyFont="1" applyFill="1" applyBorder="1" applyAlignment="1">
      <alignment horizontal="center" shrinkToFit="1"/>
    </xf>
    <xf numFmtId="0" fontId="8" fillId="7" borderId="8" xfId="0" applyFont="1" applyFill="1" applyBorder="1" applyAlignment="1">
      <alignment horizontal="center" shrinkToFit="1"/>
    </xf>
    <xf numFmtId="0" fontId="8" fillId="8" borderId="6" xfId="0" applyFont="1" applyFill="1" applyBorder="1" applyAlignment="1">
      <alignment horizontal="center" shrinkToFit="1"/>
    </xf>
    <xf numFmtId="0" fontId="8" fillId="8" borderId="7" xfId="0" applyFont="1" applyFill="1" applyBorder="1" applyAlignment="1">
      <alignment horizontal="center" shrinkToFit="1"/>
    </xf>
    <xf numFmtId="0" fontId="8" fillId="8" borderId="8" xfId="0" applyFont="1" applyFill="1" applyBorder="1" applyAlignment="1">
      <alignment horizontal="center" shrinkToFit="1"/>
    </xf>
    <xf numFmtId="10" fontId="25" fillId="10" borderId="19" xfId="1" applyNumberFormat="1" applyFont="1" applyFill="1" applyBorder="1" applyAlignment="1">
      <alignment horizontal="center" vertical="center"/>
    </xf>
    <xf numFmtId="10" fontId="25" fillId="10" borderId="23" xfId="1" applyNumberFormat="1" applyFont="1" applyFill="1" applyBorder="1" applyAlignment="1">
      <alignment horizontal="center" vertical="center"/>
    </xf>
    <xf numFmtId="0" fontId="13" fillId="0" borderId="6" xfId="2" applyNumberFormat="1" applyFont="1" applyBorder="1" applyAlignment="1" applyProtection="1">
      <alignment horizontal="center" shrinkToFit="1"/>
    </xf>
    <xf numFmtId="0" fontId="14" fillId="0" borderId="7" xfId="0" applyFont="1" applyBorder="1" applyAlignment="1">
      <alignment horizontal="center" shrinkToFit="1"/>
    </xf>
    <xf numFmtId="0" fontId="14" fillId="0" borderId="8" xfId="0" applyFont="1" applyBorder="1" applyAlignment="1">
      <alignment horizontal="center" shrinkToFit="1"/>
    </xf>
    <xf numFmtId="2" fontId="24" fillId="9" borderId="16" xfId="2" applyNumberFormat="1" applyFont="1" applyFill="1" applyBorder="1" applyAlignment="1" applyProtection="1">
      <alignment horizontal="center" vertical="center"/>
    </xf>
    <xf numFmtId="2" fontId="24" fillId="9" borderId="20" xfId="2" applyNumberFormat="1" applyFont="1" applyFill="1" applyBorder="1" applyAlignment="1" applyProtection="1">
      <alignment horizontal="center" vertical="center"/>
    </xf>
    <xf numFmtId="0" fontId="13" fillId="0" borderId="7" xfId="2" applyNumberFormat="1" applyFont="1" applyBorder="1" applyAlignment="1" applyProtection="1">
      <alignment horizontal="center" shrinkToFit="1"/>
    </xf>
    <xf numFmtId="0" fontId="13" fillId="0" borderId="8" xfId="2" applyNumberFormat="1" applyFont="1" applyBorder="1" applyAlignment="1" applyProtection="1">
      <alignment horizontal="center" shrinkToFit="1"/>
    </xf>
    <xf numFmtId="2" fontId="24" fillId="9" borderId="47" xfId="2" applyNumberFormat="1" applyFont="1" applyFill="1" applyBorder="1" applyAlignment="1" applyProtection="1">
      <alignment horizontal="center" vertical="center"/>
    </xf>
    <xf numFmtId="2" fontId="24" fillId="9" borderId="38" xfId="2" applyNumberFormat="1" applyFont="1" applyFill="1" applyBorder="1" applyAlignment="1" applyProtection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0" fontId="25" fillId="10" borderId="47" xfId="1" applyNumberFormat="1" applyFont="1" applyFill="1" applyBorder="1" applyAlignment="1">
      <alignment horizontal="center" vertical="center"/>
    </xf>
    <xf numFmtId="10" fontId="25" fillId="10" borderId="38" xfId="1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27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 wrapText="1"/>
    </xf>
    <xf numFmtId="0" fontId="29" fillId="4" borderId="0" xfId="0" applyFont="1" applyFill="1" applyAlignment="1">
      <alignment horizontal="center" vertical="center" wrapText="1"/>
    </xf>
    <xf numFmtId="0" fontId="29" fillId="4" borderId="29" xfId="0" applyFont="1" applyFill="1" applyBorder="1" applyAlignment="1">
      <alignment horizontal="center" vertical="center" wrapText="1"/>
    </xf>
    <xf numFmtId="0" fontId="29" fillId="4" borderId="31" xfId="0" applyFont="1" applyFill="1" applyBorder="1" applyAlignment="1">
      <alignment horizontal="center" vertical="center" wrapText="1"/>
    </xf>
    <xf numFmtId="0" fontId="29" fillId="4" borderId="32" xfId="0" applyFont="1" applyFill="1" applyBorder="1" applyAlignment="1">
      <alignment horizontal="center" vertical="center" wrapText="1"/>
    </xf>
    <xf numFmtId="0" fontId="29" fillId="4" borderId="33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0" xfId="0"/>
    <xf numFmtId="0" fontId="0" fillId="0" borderId="9" xfId="0" applyBorder="1"/>
    <xf numFmtId="0" fontId="0" fillId="0" borderId="31" xfId="0" applyBorder="1"/>
    <xf numFmtId="0" fontId="0" fillId="0" borderId="32" xfId="0" applyBorder="1"/>
    <xf numFmtId="0" fontId="0" fillId="0" borderId="35" xfId="0" applyBorder="1"/>
    <xf numFmtId="0" fontId="18" fillId="9" borderId="1" xfId="0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32" xfId="0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0" fontId="19" fillId="13" borderId="2" xfId="0" applyFont="1" applyFill="1" applyBorder="1" applyAlignment="1">
      <alignment horizontal="center" vertical="center"/>
    </xf>
    <xf numFmtId="0" fontId="19" fillId="13" borderId="31" xfId="0" applyFont="1" applyFill="1" applyBorder="1" applyAlignment="1">
      <alignment horizontal="center" vertical="center"/>
    </xf>
    <xf numFmtId="0" fontId="19" fillId="13" borderId="32" xfId="0" applyFont="1" applyFill="1" applyBorder="1" applyAlignment="1">
      <alignment horizontal="center" vertical="center"/>
    </xf>
    <xf numFmtId="0" fontId="21" fillId="13" borderId="2" xfId="0" applyFont="1" applyFill="1" applyBorder="1" applyAlignment="1">
      <alignment horizontal="center" vertical="center"/>
    </xf>
    <xf numFmtId="0" fontId="21" fillId="13" borderId="32" xfId="0" applyFont="1" applyFill="1" applyBorder="1" applyAlignment="1">
      <alignment horizontal="center" vertical="center"/>
    </xf>
  </cellXfs>
  <cellStyles count="5">
    <cellStyle name="Excel Built-in Normal" xfId="3" xr:uid="{00000000-0005-0000-0000-000000000000}"/>
    <cellStyle name="Hyperlink" xfId="2" builtinId="8"/>
    <cellStyle name="Normal" xfId="0" builtinId="0"/>
    <cellStyle name="Normal 2" xfId="4" xr:uid="{00000000-0005-0000-0000-000003000000}"/>
    <cellStyle name="Percent" xfId="1" builtinId="5"/>
  </cellStyles>
  <dxfs count="72"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10575</xdr:colOff>
      <xdr:row>1</xdr:row>
      <xdr:rowOff>10585</xdr:rowOff>
    </xdr:from>
    <xdr:to>
      <xdr:col>4</xdr:col>
      <xdr:colOff>560917</xdr:colOff>
      <xdr:row>10</xdr:row>
      <xdr:rowOff>169335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42" y="211668"/>
          <a:ext cx="2529425" cy="1778000"/>
        </a:xfrm>
        <a:prstGeom prst="rect">
          <a:avLst/>
        </a:prstGeom>
      </xdr:spPr>
    </xdr:pic>
    <xdr:clientData/>
  </xdr:twoCellAnchor>
  <xdr:oneCellAnchor>
    <xdr:from>
      <xdr:col>5</xdr:col>
      <xdr:colOff>21165</xdr:colOff>
      <xdr:row>1</xdr:row>
      <xdr:rowOff>10583</xdr:rowOff>
    </xdr:from>
    <xdr:ext cx="7133168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3693582" y="211666"/>
          <a:ext cx="7133168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42333</xdr:colOff>
      <xdr:row>5</xdr:row>
      <xdr:rowOff>126989</xdr:rowOff>
    </xdr:from>
    <xdr:ext cx="7133167" cy="843757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3714750" y="1047739"/>
          <a:ext cx="7133167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innerscapitalline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winnerscapitalline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winnerscapitalline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winnerscapitalline.com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winnerscapitalline.com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winnerscapitalline.com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winnerscapitalline.com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winnerscapitalline.com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winnerscapitalline.com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winnerscapitalline.com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winnerscapitalline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innerscapitalline.com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winnerscapitalline.com/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winnerscapitalline.com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winnerscapitalline.com/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winnerscapitalline.com/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winnerscapitalline.com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winnerscapitalline.com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winnerscapitalline.com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winnerscapitalline.com/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winnerscapitalline.com/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winnerscapitalline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winnerscapitalline.com/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winnerscapitalline.com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winnerscapitalline.com/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winnerscapitalline.com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www.winnerscapitalline.com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winnerscapitalline.com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://www.winnerscapitalline.com/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://www.winnerscapitalline.com/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www.winnerscapitalline.com/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://www.winnerscapitalline.com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://www.winnerscapitalline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winnerscapitalline.com/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winnerscapitalline.com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://www.winnerscapitalline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://www.winnerscapitalline.com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://www.winnerscapitalline.com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://www.winnerscapitalline.com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://www.winnerscapitalline.com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http://www.winnerscapitalline.com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winnerscapitalline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://www.winnerscapitalline.com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://www.winnerscapitalline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winnerscapitalline.com/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://www.winnerscapitalline.com/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http://www.winnerscapitalline.com/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://www.winnerscapitalline.com/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http://www.winnerscapitalline.com/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://www.winnerscapitalline.com/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http://www.winnerscapitalline.com/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://www.winnerscapitalline.com/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://www.winnerscapitalline.com/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http://www.winnerscapitalline.com/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://www.winnerscapitalline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winnerscapitalline.com/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://www.winnerscapitalline.com/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://www.winnerscapitalline.com/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http://www.winnerscapitalline.com/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http://www.winnerscapitalline.com/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://www.winnerscapitalline.com/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http://www.winnerscapitalline.com/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http://www.winnerscapitalline.com/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http://www.winnerscapitalline.com/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://www.winnerscapitalline.com/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http://www.winnerscapitalline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winnerscapitalline.com/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http://www.winnerscapitalline.com/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http://www.winnerscapitalline.com/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http://www.winnerscapitalline.com/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winnerscapitalline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winnerscapitallin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5"/>
  <sheetViews>
    <sheetView topLeftCell="B1" workbookViewId="0">
      <selection activeCell="M9" sqref="M9:R15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0.5546875" style="16" customWidth="1"/>
    <col min="6" max="7" width="12.109375" style="16" customWidth="1"/>
    <col min="8" max="8" width="12.109375" style="41" customWidth="1"/>
    <col min="9" max="9" width="17.109375" style="16" customWidth="1"/>
    <col min="10" max="10" width="12.109375" style="41" customWidth="1"/>
    <col min="11" max="11" width="7" style="16" customWidth="1"/>
    <col min="12" max="12" width="7" style="5" customWidth="1"/>
    <col min="13" max="13" width="15.33203125" style="5" bestFit="1" customWidth="1"/>
    <col min="14" max="18" width="8" style="5" customWidth="1"/>
    <col min="19" max="21" width="9.109375" style="5"/>
    <col min="22" max="23" width="9.109375" style="5" hidden="1" customWidth="1"/>
    <col min="24" max="24" width="0" style="5" hidden="1" customWidth="1"/>
    <col min="25" max="16384" width="9.109375" style="5"/>
  </cols>
  <sheetData>
    <row r="1" spans="1:24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6" t="s">
        <v>0</v>
      </c>
    </row>
    <row r="2" spans="1:24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30"/>
      <c r="K2" s="8"/>
    </row>
    <row r="3" spans="1:24" ht="16.2" thickBot="1" x14ac:dyDescent="0.35">
      <c r="A3" s="7"/>
      <c r="B3" s="133" t="s">
        <v>8</v>
      </c>
      <c r="C3" s="134"/>
      <c r="D3" s="134"/>
      <c r="E3" s="134"/>
      <c r="F3" s="134"/>
      <c r="G3" s="134"/>
      <c r="H3" s="134"/>
      <c r="I3" s="134"/>
      <c r="J3" s="135"/>
      <c r="K3" s="8"/>
    </row>
    <row r="4" spans="1:24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8"/>
      <c r="K4" s="8"/>
      <c r="L4" s="5" t="s">
        <v>20</v>
      </c>
    </row>
    <row r="5" spans="1:24" s="16" customFormat="1" ht="15.75" customHeight="1" thickBot="1" x14ac:dyDescent="0.35">
      <c r="A5" s="7"/>
      <c r="B5" s="9" t="s">
        <v>11</v>
      </c>
      <c r="C5" s="10" t="s">
        <v>12</v>
      </c>
      <c r="D5" s="11" t="s">
        <v>13</v>
      </c>
      <c r="E5" s="11" t="s">
        <v>14</v>
      </c>
      <c r="F5" s="12" t="s">
        <v>15</v>
      </c>
      <c r="G5" s="12" t="s">
        <v>16</v>
      </c>
      <c r="H5" s="13" t="s">
        <v>17</v>
      </c>
      <c r="I5" s="14" t="s">
        <v>63</v>
      </c>
      <c r="J5" s="15" t="s">
        <v>18</v>
      </c>
      <c r="K5" s="8"/>
      <c r="V5" s="16" t="s">
        <v>5</v>
      </c>
      <c r="W5" s="16" t="s">
        <v>6</v>
      </c>
      <c r="X5" s="16" t="s">
        <v>155</v>
      </c>
    </row>
    <row r="6" spans="1:24" ht="15" customHeight="1" x14ac:dyDescent="0.3">
      <c r="A6" s="7"/>
      <c r="B6" s="17">
        <v>1</v>
      </c>
      <c r="C6" s="18">
        <v>43213</v>
      </c>
      <c r="D6" s="19" t="s">
        <v>19</v>
      </c>
      <c r="E6" s="19" t="s">
        <v>24</v>
      </c>
      <c r="F6" s="20">
        <v>165</v>
      </c>
      <c r="G6" s="21">
        <v>171</v>
      </c>
      <c r="H6" s="19">
        <f>G6-F6</f>
        <v>6</v>
      </c>
      <c r="I6" s="20">
        <f>150000/F6</f>
        <v>909.09090909090912</v>
      </c>
      <c r="J6" s="22">
        <f>H6*I6</f>
        <v>5454.545454545455</v>
      </c>
      <c r="K6" s="8"/>
      <c r="V6" s="5">
        <f>IF($J6&gt;0,1,0)</f>
        <v>1</v>
      </c>
      <c r="W6" s="5">
        <f>IF($J6&lt;0,1,0)</f>
        <v>0</v>
      </c>
      <c r="X6" s="5">
        <f t="shared" ref="X6:X53" si="0">IF($G6=0,1,0)</f>
        <v>0</v>
      </c>
    </row>
    <row r="7" spans="1:24" x14ac:dyDescent="0.3">
      <c r="A7" s="7"/>
      <c r="B7" s="23">
        <f>B6+1</f>
        <v>2</v>
      </c>
      <c r="C7" s="24">
        <v>43213</v>
      </c>
      <c r="D7" s="25" t="s">
        <v>19</v>
      </c>
      <c r="E7" s="25" t="s">
        <v>25</v>
      </c>
      <c r="F7" s="26">
        <v>58.75</v>
      </c>
      <c r="G7" s="26">
        <v>71.900000000000006</v>
      </c>
      <c r="H7" s="25">
        <f t="shared" ref="H7:H45" si="1">G7-F7</f>
        <v>13.150000000000006</v>
      </c>
      <c r="I7" s="27">
        <f t="shared" ref="I7:I45" si="2">150000/F7</f>
        <v>2553.1914893617022</v>
      </c>
      <c r="J7" s="28">
        <f t="shared" ref="J7:J45" si="3">H7*I7</f>
        <v>33574.468085106397</v>
      </c>
      <c r="K7" s="8"/>
      <c r="V7" s="5">
        <f t="shared" ref="V7:V53" si="4">IF($J7&gt;0,1,0)</f>
        <v>1</v>
      </c>
      <c r="W7" s="5">
        <f t="shared" ref="W7:W53" si="5">IF($J7&lt;0,1,0)</f>
        <v>0</v>
      </c>
      <c r="X7" s="5">
        <f t="shared" si="0"/>
        <v>0</v>
      </c>
    </row>
    <row r="8" spans="1:24" ht="15" thickBot="1" x14ac:dyDescent="0.35">
      <c r="A8" s="7"/>
      <c r="B8" s="23">
        <f t="shared" ref="B8:B53" si="6">B7+1</f>
        <v>3</v>
      </c>
      <c r="C8" s="24">
        <v>43213</v>
      </c>
      <c r="D8" s="25" t="s">
        <v>19</v>
      </c>
      <c r="E8" s="25" t="s">
        <v>26</v>
      </c>
      <c r="F8" s="26">
        <v>599</v>
      </c>
      <c r="G8" s="26">
        <v>607</v>
      </c>
      <c r="H8" s="25">
        <f t="shared" si="1"/>
        <v>8</v>
      </c>
      <c r="I8" s="27">
        <f t="shared" si="2"/>
        <v>250.41736227045075</v>
      </c>
      <c r="J8" s="28">
        <f t="shared" si="3"/>
        <v>2003.338898163606</v>
      </c>
      <c r="K8" s="8"/>
      <c r="V8" s="5">
        <f t="shared" si="4"/>
        <v>1</v>
      </c>
      <c r="W8" s="5">
        <f t="shared" si="5"/>
        <v>0</v>
      </c>
      <c r="X8" s="5">
        <f t="shared" si="0"/>
        <v>0</v>
      </c>
    </row>
    <row r="9" spans="1:24" ht="15" customHeight="1" x14ac:dyDescent="0.3">
      <c r="A9" s="7"/>
      <c r="B9" s="23">
        <f t="shared" si="6"/>
        <v>4</v>
      </c>
      <c r="C9" s="24">
        <v>43213</v>
      </c>
      <c r="D9" s="25" t="s">
        <v>19</v>
      </c>
      <c r="E9" s="25" t="s">
        <v>27</v>
      </c>
      <c r="F9" s="26">
        <v>484</v>
      </c>
      <c r="G9" s="26">
        <v>489</v>
      </c>
      <c r="H9" s="25">
        <f t="shared" si="1"/>
        <v>5</v>
      </c>
      <c r="I9" s="27">
        <f t="shared" si="2"/>
        <v>309.91735537190084</v>
      </c>
      <c r="J9" s="28">
        <f t="shared" si="3"/>
        <v>1549.5867768595042</v>
      </c>
      <c r="K9" s="8"/>
      <c r="M9" s="131" t="s">
        <v>3</v>
      </c>
      <c r="N9" s="95" t="s">
        <v>4</v>
      </c>
      <c r="O9" s="95" t="s">
        <v>5</v>
      </c>
      <c r="P9" s="95" t="s">
        <v>6</v>
      </c>
      <c r="Q9" s="95" t="s">
        <v>156</v>
      </c>
      <c r="R9" s="118" t="s">
        <v>7</v>
      </c>
      <c r="V9" s="5">
        <f t="shared" si="4"/>
        <v>1</v>
      </c>
      <c r="W9" s="5">
        <f t="shared" si="5"/>
        <v>0</v>
      </c>
      <c r="X9" s="5">
        <f t="shared" si="0"/>
        <v>0</v>
      </c>
    </row>
    <row r="10" spans="1:24" ht="15.75" customHeight="1" thickBot="1" x14ac:dyDescent="0.35">
      <c r="A10" s="7"/>
      <c r="B10" s="23">
        <f t="shared" si="6"/>
        <v>5</v>
      </c>
      <c r="C10" s="24">
        <v>43213</v>
      </c>
      <c r="D10" s="25" t="s">
        <v>19</v>
      </c>
      <c r="E10" s="25" t="s">
        <v>28</v>
      </c>
      <c r="F10" s="26">
        <v>747</v>
      </c>
      <c r="G10" s="26">
        <v>769</v>
      </c>
      <c r="H10" s="25">
        <f t="shared" si="1"/>
        <v>22</v>
      </c>
      <c r="I10" s="27">
        <f t="shared" si="2"/>
        <v>200.80321285140562</v>
      </c>
      <c r="J10" s="28">
        <f t="shared" si="3"/>
        <v>4417.6706827309235</v>
      </c>
      <c r="K10" s="8"/>
      <c r="M10" s="132"/>
      <c r="N10" s="96"/>
      <c r="O10" s="96"/>
      <c r="P10" s="96"/>
      <c r="Q10" s="96"/>
      <c r="R10" s="119"/>
      <c r="V10" s="5">
        <f t="shared" si="4"/>
        <v>1</v>
      </c>
      <c r="W10" s="5">
        <f t="shared" si="5"/>
        <v>0</v>
      </c>
      <c r="X10" s="5">
        <f t="shared" si="0"/>
        <v>0</v>
      </c>
    </row>
    <row r="11" spans="1:24" x14ac:dyDescent="0.3">
      <c r="A11" s="7"/>
      <c r="B11" s="23">
        <f t="shared" si="6"/>
        <v>6</v>
      </c>
      <c r="C11" s="24">
        <v>43214</v>
      </c>
      <c r="D11" s="25" t="s">
        <v>19</v>
      </c>
      <c r="E11" s="25" t="s">
        <v>29</v>
      </c>
      <c r="F11" s="26">
        <v>25.55</v>
      </c>
      <c r="G11" s="26">
        <v>24.5</v>
      </c>
      <c r="H11" s="25">
        <f t="shared" si="1"/>
        <v>-1.0500000000000007</v>
      </c>
      <c r="I11" s="27">
        <f t="shared" si="2"/>
        <v>5870.841487279843</v>
      </c>
      <c r="J11" s="28">
        <f t="shared" si="3"/>
        <v>-6164.3835616438391</v>
      </c>
      <c r="K11" s="8"/>
      <c r="M11" s="120" t="s">
        <v>10</v>
      </c>
      <c r="N11" s="122">
        <f>COUNT(C6:C53)</f>
        <v>40</v>
      </c>
      <c r="O11" s="124">
        <f>V54</f>
        <v>30</v>
      </c>
      <c r="P11" s="124">
        <f>W54</f>
        <v>9</v>
      </c>
      <c r="Q11" s="126">
        <f>X54</f>
        <v>1</v>
      </c>
      <c r="R11" s="93">
        <f>O11/(N11-Q11)</f>
        <v>0.76923076923076927</v>
      </c>
      <c r="V11" s="5">
        <f t="shared" si="4"/>
        <v>0</v>
      </c>
      <c r="W11" s="5">
        <f t="shared" si="5"/>
        <v>1</v>
      </c>
      <c r="X11" s="5">
        <f t="shared" si="0"/>
        <v>0</v>
      </c>
    </row>
    <row r="12" spans="1:24" ht="15" thickBot="1" x14ac:dyDescent="0.35">
      <c r="A12" s="7"/>
      <c r="B12" s="23">
        <f t="shared" si="6"/>
        <v>7</v>
      </c>
      <c r="C12" s="24">
        <v>43214</v>
      </c>
      <c r="D12" s="25" t="s">
        <v>19</v>
      </c>
      <c r="E12" s="25" t="s">
        <v>30</v>
      </c>
      <c r="F12" s="26">
        <v>532</v>
      </c>
      <c r="G12" s="26">
        <v>525</v>
      </c>
      <c r="H12" s="25">
        <f t="shared" si="1"/>
        <v>-7</v>
      </c>
      <c r="I12" s="27">
        <f t="shared" si="2"/>
        <v>281.95488721804509</v>
      </c>
      <c r="J12" s="28">
        <f t="shared" si="3"/>
        <v>-1973.6842105263156</v>
      </c>
      <c r="K12" s="8"/>
      <c r="M12" s="121"/>
      <c r="N12" s="123"/>
      <c r="O12" s="125"/>
      <c r="P12" s="125"/>
      <c r="Q12" s="127"/>
      <c r="R12" s="94"/>
      <c r="V12" s="5">
        <f t="shared" si="4"/>
        <v>0</v>
      </c>
      <c r="W12" s="5">
        <f t="shared" si="5"/>
        <v>1</v>
      </c>
      <c r="X12" s="5">
        <f t="shared" si="0"/>
        <v>0</v>
      </c>
    </row>
    <row r="13" spans="1:24" ht="15" customHeight="1" x14ac:dyDescent="0.3">
      <c r="A13" s="7"/>
      <c r="B13" s="23">
        <f t="shared" si="6"/>
        <v>8</v>
      </c>
      <c r="C13" s="24">
        <v>43214</v>
      </c>
      <c r="D13" s="25" t="s">
        <v>19</v>
      </c>
      <c r="E13" s="25" t="s">
        <v>31</v>
      </c>
      <c r="F13" s="26">
        <v>1372.55</v>
      </c>
      <c r="G13" s="26">
        <v>1370</v>
      </c>
      <c r="H13" s="25">
        <f t="shared" si="1"/>
        <v>-2.5499999999999545</v>
      </c>
      <c r="I13" s="27">
        <f t="shared" si="2"/>
        <v>109.28563622454556</v>
      </c>
      <c r="J13" s="28">
        <f t="shared" si="3"/>
        <v>-278.67837237258618</v>
      </c>
      <c r="K13" s="8"/>
      <c r="L13" s="29"/>
      <c r="M13" s="97" t="s">
        <v>21</v>
      </c>
      <c r="N13" s="98"/>
      <c r="O13" s="99"/>
      <c r="P13" s="106">
        <f>R11</f>
        <v>0.76923076923076927</v>
      </c>
      <c r="Q13" s="107"/>
      <c r="R13" s="108"/>
      <c r="V13" s="5">
        <f t="shared" si="4"/>
        <v>0</v>
      </c>
      <c r="W13" s="5">
        <f t="shared" si="5"/>
        <v>1</v>
      </c>
      <c r="X13" s="5">
        <f t="shared" si="0"/>
        <v>0</v>
      </c>
    </row>
    <row r="14" spans="1:24" ht="15" customHeight="1" x14ac:dyDescent="0.3">
      <c r="A14" s="7"/>
      <c r="B14" s="23">
        <f t="shared" si="6"/>
        <v>9</v>
      </c>
      <c r="C14" s="24">
        <v>43214</v>
      </c>
      <c r="D14" s="25" t="s">
        <v>19</v>
      </c>
      <c r="E14" s="25" t="s">
        <v>32</v>
      </c>
      <c r="F14" s="26">
        <v>74.75</v>
      </c>
      <c r="G14" s="26">
        <v>75.8</v>
      </c>
      <c r="H14" s="25">
        <f t="shared" si="1"/>
        <v>1.0499999999999972</v>
      </c>
      <c r="I14" s="27">
        <f t="shared" si="2"/>
        <v>2006.6889632107022</v>
      </c>
      <c r="J14" s="28">
        <f t="shared" si="3"/>
        <v>2107.0234113712318</v>
      </c>
      <c r="K14" s="8"/>
      <c r="M14" s="100"/>
      <c r="N14" s="101"/>
      <c r="O14" s="102"/>
      <c r="P14" s="109"/>
      <c r="Q14" s="110"/>
      <c r="R14" s="111"/>
      <c r="V14" s="5">
        <f t="shared" si="4"/>
        <v>1</v>
      </c>
      <c r="W14" s="5">
        <f t="shared" si="5"/>
        <v>0</v>
      </c>
      <c r="X14" s="5">
        <f t="shared" si="0"/>
        <v>0</v>
      </c>
    </row>
    <row r="15" spans="1:24" ht="15.75" customHeight="1" thickBot="1" x14ac:dyDescent="0.35">
      <c r="A15" s="7"/>
      <c r="B15" s="23">
        <f t="shared" si="6"/>
        <v>10</v>
      </c>
      <c r="C15" s="24">
        <v>43215</v>
      </c>
      <c r="D15" s="25" t="s">
        <v>19</v>
      </c>
      <c r="E15" s="25" t="s">
        <v>33</v>
      </c>
      <c r="F15" s="26">
        <v>480</v>
      </c>
      <c r="G15" s="26"/>
      <c r="H15" s="25"/>
      <c r="I15" s="27">
        <f t="shared" si="2"/>
        <v>312.5</v>
      </c>
      <c r="J15" s="28">
        <f t="shared" si="3"/>
        <v>0</v>
      </c>
      <c r="K15" s="8"/>
      <c r="M15" s="103"/>
      <c r="N15" s="104"/>
      <c r="O15" s="105"/>
      <c r="P15" s="112"/>
      <c r="Q15" s="113"/>
      <c r="R15" s="114"/>
      <c r="V15" s="5">
        <f>IF($J15&gt;0,1,0)</f>
        <v>0</v>
      </c>
      <c r="W15" s="5">
        <f>IF($J15&lt;0,1,0)</f>
        <v>0</v>
      </c>
      <c r="X15" s="5">
        <f t="shared" si="0"/>
        <v>1</v>
      </c>
    </row>
    <row r="16" spans="1:24" x14ac:dyDescent="0.3">
      <c r="A16" s="7"/>
      <c r="B16" s="23">
        <v>11</v>
      </c>
      <c r="C16" s="24">
        <v>43215</v>
      </c>
      <c r="D16" s="25" t="s">
        <v>19</v>
      </c>
      <c r="E16" s="25" t="s">
        <v>54</v>
      </c>
      <c r="F16" s="26">
        <v>181</v>
      </c>
      <c r="G16" s="26">
        <v>183.65</v>
      </c>
      <c r="H16" s="25">
        <f t="shared" si="1"/>
        <v>2.6500000000000057</v>
      </c>
      <c r="I16" s="27">
        <f t="shared" si="2"/>
        <v>828.72928176795585</v>
      </c>
      <c r="J16" s="28">
        <f t="shared" si="3"/>
        <v>2196.1325966850877</v>
      </c>
      <c r="K16" s="8"/>
      <c r="V16" s="5">
        <f>IF($J16&gt;0,1,0)</f>
        <v>1</v>
      </c>
      <c r="W16" s="5">
        <f>IF($J16&lt;0,1,0)</f>
        <v>0</v>
      </c>
      <c r="X16" s="5">
        <f t="shared" si="0"/>
        <v>0</v>
      </c>
    </row>
    <row r="17" spans="1:24" x14ac:dyDescent="0.3">
      <c r="A17" s="7"/>
      <c r="B17" s="23">
        <v>12</v>
      </c>
      <c r="C17" s="24">
        <v>43215</v>
      </c>
      <c r="D17" s="25" t="s">
        <v>19</v>
      </c>
      <c r="E17" s="25" t="s">
        <v>55</v>
      </c>
      <c r="F17" s="26">
        <v>662</v>
      </c>
      <c r="G17" s="26">
        <v>650</v>
      </c>
      <c r="H17" s="25">
        <f t="shared" si="1"/>
        <v>-12</v>
      </c>
      <c r="I17" s="27">
        <f t="shared" si="2"/>
        <v>226.58610271903322</v>
      </c>
      <c r="J17" s="28">
        <f t="shared" si="3"/>
        <v>-2719.0332326283988</v>
      </c>
      <c r="K17" s="8"/>
      <c r="V17" s="5">
        <f>IF($J17&gt;0,1,0)</f>
        <v>0</v>
      </c>
      <c r="W17" s="5">
        <f>IF($J17&lt;0,1,0)</f>
        <v>1</v>
      </c>
      <c r="X17" s="5">
        <f t="shared" si="0"/>
        <v>0</v>
      </c>
    </row>
    <row r="18" spans="1:24" x14ac:dyDescent="0.3">
      <c r="A18" s="7"/>
      <c r="B18" s="23">
        <v>13</v>
      </c>
      <c r="C18" s="24">
        <v>43215</v>
      </c>
      <c r="D18" s="25" t="s">
        <v>19</v>
      </c>
      <c r="E18" s="25" t="s">
        <v>34</v>
      </c>
      <c r="F18" s="26">
        <v>149</v>
      </c>
      <c r="G18" s="26">
        <v>161</v>
      </c>
      <c r="H18" s="25">
        <f t="shared" si="1"/>
        <v>12</v>
      </c>
      <c r="I18" s="27">
        <f t="shared" si="2"/>
        <v>1006.7114093959732</v>
      </c>
      <c r="J18" s="28">
        <f t="shared" si="3"/>
        <v>12080.536912751679</v>
      </c>
      <c r="K18" s="8"/>
      <c r="V18" s="5">
        <f>IF($J18&gt;0,1,0)</f>
        <v>1</v>
      </c>
      <c r="W18" s="5">
        <f>IF($J18&lt;0,1,0)</f>
        <v>0</v>
      </c>
      <c r="X18" s="5">
        <f t="shared" si="0"/>
        <v>0</v>
      </c>
    </row>
    <row r="19" spans="1:24" x14ac:dyDescent="0.3">
      <c r="A19" s="7"/>
      <c r="B19" s="23">
        <f t="shared" si="6"/>
        <v>14</v>
      </c>
      <c r="C19" s="24">
        <v>43215</v>
      </c>
      <c r="D19" s="25" t="s">
        <v>19</v>
      </c>
      <c r="E19" s="25" t="s">
        <v>35</v>
      </c>
      <c r="F19" s="26">
        <v>1094</v>
      </c>
      <c r="G19" s="26">
        <v>1123</v>
      </c>
      <c r="H19" s="25">
        <f t="shared" si="1"/>
        <v>29</v>
      </c>
      <c r="I19" s="27">
        <f t="shared" si="2"/>
        <v>137.11151736745887</v>
      </c>
      <c r="J19" s="28">
        <f t="shared" si="3"/>
        <v>3976.2340036563073</v>
      </c>
      <c r="K19" s="8"/>
      <c r="V19" s="5">
        <f t="shared" si="4"/>
        <v>1</v>
      </c>
      <c r="W19" s="5">
        <f t="shared" si="5"/>
        <v>0</v>
      </c>
      <c r="X19" s="5">
        <f t="shared" si="0"/>
        <v>0</v>
      </c>
    </row>
    <row r="20" spans="1:24" x14ac:dyDescent="0.3">
      <c r="A20" s="7"/>
      <c r="B20" s="23">
        <f t="shared" si="6"/>
        <v>15</v>
      </c>
      <c r="C20" s="24">
        <v>43215</v>
      </c>
      <c r="D20" s="25" t="s">
        <v>19</v>
      </c>
      <c r="E20" s="25" t="s">
        <v>36</v>
      </c>
      <c r="F20" s="26">
        <v>319</v>
      </c>
      <c r="G20" s="26">
        <v>315</v>
      </c>
      <c r="H20" s="25">
        <f t="shared" si="1"/>
        <v>-4</v>
      </c>
      <c r="I20" s="27">
        <f t="shared" si="2"/>
        <v>470.2194357366771</v>
      </c>
      <c r="J20" s="28">
        <f t="shared" si="3"/>
        <v>-1880.8777429467084</v>
      </c>
      <c r="K20" s="8"/>
      <c r="V20" s="5">
        <f t="shared" si="4"/>
        <v>0</v>
      </c>
      <c r="W20" s="5">
        <f t="shared" si="5"/>
        <v>1</v>
      </c>
      <c r="X20" s="5">
        <f t="shared" si="0"/>
        <v>0</v>
      </c>
    </row>
    <row r="21" spans="1:24" x14ac:dyDescent="0.3">
      <c r="A21" s="7"/>
      <c r="B21" s="23">
        <f t="shared" si="6"/>
        <v>16</v>
      </c>
      <c r="C21" s="24">
        <v>43215</v>
      </c>
      <c r="D21" s="25" t="s">
        <v>19</v>
      </c>
      <c r="E21" s="25" t="s">
        <v>37</v>
      </c>
      <c r="F21" s="26">
        <v>1988</v>
      </c>
      <c r="G21" s="26">
        <v>2210</v>
      </c>
      <c r="H21" s="25">
        <f t="shared" si="1"/>
        <v>222</v>
      </c>
      <c r="I21" s="27">
        <f t="shared" si="2"/>
        <v>75.452716297786722</v>
      </c>
      <c r="J21" s="28">
        <f t="shared" si="3"/>
        <v>16750.503018108651</v>
      </c>
      <c r="K21" s="8"/>
      <c r="V21" s="5">
        <f t="shared" si="4"/>
        <v>1</v>
      </c>
      <c r="W21" s="5">
        <f t="shared" si="5"/>
        <v>0</v>
      </c>
      <c r="X21" s="5">
        <f t="shared" si="0"/>
        <v>0</v>
      </c>
    </row>
    <row r="22" spans="1:24" ht="15" customHeight="1" x14ac:dyDescent="0.3">
      <c r="A22" s="7"/>
      <c r="B22" s="23">
        <f t="shared" si="6"/>
        <v>17</v>
      </c>
      <c r="C22" s="24">
        <v>43216</v>
      </c>
      <c r="D22" s="25" t="s">
        <v>19</v>
      </c>
      <c r="E22" s="25" t="s">
        <v>38</v>
      </c>
      <c r="F22" s="26">
        <v>328.75</v>
      </c>
      <c r="G22" s="26">
        <v>336.35</v>
      </c>
      <c r="H22" s="25">
        <f t="shared" si="1"/>
        <v>7.6000000000000227</v>
      </c>
      <c r="I22" s="27">
        <f t="shared" si="2"/>
        <v>456.27376425855516</v>
      </c>
      <c r="J22" s="28">
        <f t="shared" si="3"/>
        <v>3467.6806083650295</v>
      </c>
      <c r="K22" s="8"/>
      <c r="V22" s="5">
        <f t="shared" si="4"/>
        <v>1</v>
      </c>
      <c r="W22" s="5">
        <f t="shared" si="5"/>
        <v>0</v>
      </c>
      <c r="X22" s="5">
        <f t="shared" si="0"/>
        <v>0</v>
      </c>
    </row>
    <row r="23" spans="1:24" ht="15" customHeight="1" x14ac:dyDescent="0.3">
      <c r="A23" s="7"/>
      <c r="B23" s="23">
        <f t="shared" si="6"/>
        <v>18</v>
      </c>
      <c r="C23" s="24">
        <v>43216</v>
      </c>
      <c r="D23" s="25" t="s">
        <v>19</v>
      </c>
      <c r="E23" s="25" t="s">
        <v>39</v>
      </c>
      <c r="F23" s="26">
        <v>123</v>
      </c>
      <c r="G23" s="26">
        <v>124.35</v>
      </c>
      <c r="H23" s="25">
        <f t="shared" si="1"/>
        <v>1.3499999999999943</v>
      </c>
      <c r="I23" s="27">
        <f t="shared" si="2"/>
        <v>1219.5121951219512</v>
      </c>
      <c r="J23" s="28">
        <f t="shared" si="3"/>
        <v>1646.3414634146272</v>
      </c>
      <c r="K23" s="8"/>
      <c r="M23" s="5" t="s">
        <v>172</v>
      </c>
      <c r="V23" s="5">
        <f t="shared" si="4"/>
        <v>1</v>
      </c>
      <c r="W23" s="5">
        <f t="shared" si="5"/>
        <v>0</v>
      </c>
      <c r="X23" s="5">
        <f t="shared" si="0"/>
        <v>0</v>
      </c>
    </row>
    <row r="24" spans="1:24" ht="15" customHeight="1" x14ac:dyDescent="0.3">
      <c r="A24" s="7"/>
      <c r="B24" s="23">
        <f t="shared" si="6"/>
        <v>19</v>
      </c>
      <c r="C24" s="24">
        <v>43216</v>
      </c>
      <c r="D24" s="25" t="s">
        <v>19</v>
      </c>
      <c r="E24" s="25" t="s">
        <v>40</v>
      </c>
      <c r="F24" s="26">
        <v>97</v>
      </c>
      <c r="G24" s="26">
        <v>102</v>
      </c>
      <c r="H24" s="25">
        <f t="shared" si="1"/>
        <v>5</v>
      </c>
      <c r="I24" s="27">
        <f t="shared" si="2"/>
        <v>1546.3917525773195</v>
      </c>
      <c r="J24" s="28">
        <f t="shared" si="3"/>
        <v>7731.9587628865975</v>
      </c>
      <c r="K24" s="8"/>
      <c r="V24" s="5">
        <f t="shared" si="4"/>
        <v>1</v>
      </c>
      <c r="W24" s="5">
        <f t="shared" si="5"/>
        <v>0</v>
      </c>
      <c r="X24" s="5">
        <f t="shared" si="0"/>
        <v>0</v>
      </c>
    </row>
    <row r="25" spans="1:24" ht="15" customHeight="1" x14ac:dyDescent="0.3">
      <c r="A25" s="7"/>
      <c r="B25" s="23">
        <f t="shared" si="6"/>
        <v>20</v>
      </c>
      <c r="C25" s="24">
        <v>43216</v>
      </c>
      <c r="D25" s="25" t="s">
        <v>19</v>
      </c>
      <c r="E25" s="25" t="s">
        <v>41</v>
      </c>
      <c r="F25" s="26">
        <v>513</v>
      </c>
      <c r="G25" s="26">
        <v>508</v>
      </c>
      <c r="H25" s="25">
        <f t="shared" si="1"/>
        <v>-5</v>
      </c>
      <c r="I25" s="27">
        <f t="shared" si="2"/>
        <v>292.39766081871346</v>
      </c>
      <c r="J25" s="28">
        <f t="shared" si="3"/>
        <v>-1461.9883040935674</v>
      </c>
      <c r="K25" s="8"/>
      <c r="V25" s="5">
        <f t="shared" si="4"/>
        <v>0</v>
      </c>
      <c r="W25" s="5">
        <f t="shared" si="5"/>
        <v>1</v>
      </c>
      <c r="X25" s="5">
        <f t="shared" si="0"/>
        <v>0</v>
      </c>
    </row>
    <row r="26" spans="1:24" ht="15.75" customHeight="1" x14ac:dyDescent="0.3">
      <c r="A26" s="7"/>
      <c r="B26" s="23">
        <f t="shared" si="6"/>
        <v>21</v>
      </c>
      <c r="C26" s="24">
        <v>43216</v>
      </c>
      <c r="D26" s="25" t="s">
        <v>19</v>
      </c>
      <c r="E26" s="25" t="s">
        <v>42</v>
      </c>
      <c r="F26" s="26">
        <v>65</v>
      </c>
      <c r="G26" s="26">
        <v>71.849999999999994</v>
      </c>
      <c r="H26" s="25">
        <f t="shared" si="1"/>
        <v>6.8499999999999943</v>
      </c>
      <c r="I26" s="27">
        <f t="shared" si="2"/>
        <v>2307.6923076923076</v>
      </c>
      <c r="J26" s="28">
        <f t="shared" si="3"/>
        <v>15807.692307692294</v>
      </c>
      <c r="K26" s="8"/>
      <c r="V26" s="5">
        <f t="shared" si="4"/>
        <v>1</v>
      </c>
      <c r="W26" s="5">
        <f t="shared" si="5"/>
        <v>0</v>
      </c>
      <c r="X26" s="5">
        <f t="shared" si="0"/>
        <v>0</v>
      </c>
    </row>
    <row r="27" spans="1:24" x14ac:dyDescent="0.3">
      <c r="A27" s="7"/>
      <c r="B27" s="23">
        <f t="shared" si="6"/>
        <v>22</v>
      </c>
      <c r="C27" s="24">
        <v>43216</v>
      </c>
      <c r="D27" s="25" t="s">
        <v>19</v>
      </c>
      <c r="E27" s="25" t="s">
        <v>43</v>
      </c>
      <c r="F27" s="26">
        <v>2338</v>
      </c>
      <c r="G27" s="26">
        <v>2390</v>
      </c>
      <c r="H27" s="25">
        <f t="shared" si="1"/>
        <v>52</v>
      </c>
      <c r="I27" s="27">
        <f t="shared" si="2"/>
        <v>64.1573994867408</v>
      </c>
      <c r="J27" s="28">
        <f t="shared" si="3"/>
        <v>3336.1847733105215</v>
      </c>
      <c r="K27" s="8"/>
      <c r="O27" s="5" t="s">
        <v>20</v>
      </c>
      <c r="V27" s="5">
        <f t="shared" si="4"/>
        <v>1</v>
      </c>
      <c r="W27" s="5">
        <f t="shared" si="5"/>
        <v>0</v>
      </c>
      <c r="X27" s="5">
        <f t="shared" si="0"/>
        <v>0</v>
      </c>
    </row>
    <row r="28" spans="1:24" x14ac:dyDescent="0.3">
      <c r="A28" s="7"/>
      <c r="B28" s="23">
        <f t="shared" si="6"/>
        <v>23</v>
      </c>
      <c r="C28" s="24">
        <v>43216</v>
      </c>
      <c r="D28" s="25" t="s">
        <v>19</v>
      </c>
      <c r="E28" s="25" t="s">
        <v>44</v>
      </c>
      <c r="F28" s="26">
        <v>149</v>
      </c>
      <c r="G28" s="26">
        <v>147</v>
      </c>
      <c r="H28" s="25">
        <f t="shared" si="1"/>
        <v>-2</v>
      </c>
      <c r="I28" s="27">
        <f t="shared" si="2"/>
        <v>1006.7114093959732</v>
      </c>
      <c r="J28" s="28">
        <f t="shared" si="3"/>
        <v>-2013.4228187919464</v>
      </c>
      <c r="K28" s="8"/>
      <c r="V28" s="5">
        <f t="shared" si="4"/>
        <v>0</v>
      </c>
      <c r="W28" s="5">
        <f t="shared" si="5"/>
        <v>1</v>
      </c>
      <c r="X28" s="5">
        <f t="shared" si="0"/>
        <v>0</v>
      </c>
    </row>
    <row r="29" spans="1:24" x14ac:dyDescent="0.3">
      <c r="A29" s="7"/>
      <c r="B29" s="23">
        <f t="shared" si="6"/>
        <v>24</v>
      </c>
      <c r="C29" s="24">
        <v>43216</v>
      </c>
      <c r="D29" s="25" t="s">
        <v>19</v>
      </c>
      <c r="E29" s="25" t="s">
        <v>45</v>
      </c>
      <c r="F29" s="26">
        <v>97</v>
      </c>
      <c r="G29" s="26">
        <v>101.9</v>
      </c>
      <c r="H29" s="25">
        <f t="shared" si="1"/>
        <v>4.9000000000000057</v>
      </c>
      <c r="I29" s="27">
        <f t="shared" si="2"/>
        <v>1546.3917525773195</v>
      </c>
      <c r="J29" s="28">
        <f t="shared" si="3"/>
        <v>7577.3195876288746</v>
      </c>
      <c r="K29" s="8"/>
      <c r="V29" s="5">
        <f t="shared" si="4"/>
        <v>1</v>
      </c>
      <c r="W29" s="5">
        <f t="shared" si="5"/>
        <v>0</v>
      </c>
      <c r="X29" s="5">
        <f t="shared" si="0"/>
        <v>0</v>
      </c>
    </row>
    <row r="30" spans="1:24" x14ac:dyDescent="0.3">
      <c r="A30" s="7"/>
      <c r="B30" s="23">
        <f t="shared" si="6"/>
        <v>25</v>
      </c>
      <c r="C30" s="24">
        <v>43216</v>
      </c>
      <c r="D30" s="25" t="s">
        <v>19</v>
      </c>
      <c r="E30" s="25" t="s">
        <v>46</v>
      </c>
      <c r="F30" s="26">
        <v>801</v>
      </c>
      <c r="G30" s="26">
        <v>850</v>
      </c>
      <c r="H30" s="25">
        <f t="shared" si="1"/>
        <v>49</v>
      </c>
      <c r="I30" s="27">
        <f t="shared" si="2"/>
        <v>187.26591760299627</v>
      </c>
      <c r="J30" s="28">
        <f t="shared" si="3"/>
        <v>9176.0299625468178</v>
      </c>
      <c r="K30" s="8"/>
      <c r="V30" s="5">
        <f t="shared" si="4"/>
        <v>1</v>
      </c>
      <c r="W30" s="5">
        <f t="shared" si="5"/>
        <v>0</v>
      </c>
      <c r="X30" s="5">
        <f t="shared" si="0"/>
        <v>0</v>
      </c>
    </row>
    <row r="31" spans="1:24" x14ac:dyDescent="0.3">
      <c r="A31" s="7"/>
      <c r="B31" s="23">
        <f t="shared" si="6"/>
        <v>26</v>
      </c>
      <c r="C31" s="24">
        <v>43216</v>
      </c>
      <c r="D31" s="25" t="s">
        <v>19</v>
      </c>
      <c r="E31" s="25" t="s">
        <v>47</v>
      </c>
      <c r="F31" s="26">
        <v>43</v>
      </c>
      <c r="G31" s="26">
        <v>44</v>
      </c>
      <c r="H31" s="25">
        <f t="shared" si="1"/>
        <v>1</v>
      </c>
      <c r="I31" s="27">
        <f t="shared" si="2"/>
        <v>3488.3720930232557</v>
      </c>
      <c r="J31" s="28">
        <f t="shared" si="3"/>
        <v>3488.3720930232557</v>
      </c>
      <c r="K31" s="8"/>
      <c r="V31" s="5">
        <f t="shared" si="4"/>
        <v>1</v>
      </c>
      <c r="W31" s="5">
        <f t="shared" si="5"/>
        <v>0</v>
      </c>
      <c r="X31" s="5">
        <f t="shared" si="0"/>
        <v>0</v>
      </c>
    </row>
    <row r="32" spans="1:24" x14ac:dyDescent="0.3">
      <c r="A32" s="7"/>
      <c r="B32" s="23">
        <f t="shared" si="6"/>
        <v>27</v>
      </c>
      <c r="C32" s="24">
        <v>43216</v>
      </c>
      <c r="D32" s="25" t="s">
        <v>19</v>
      </c>
      <c r="E32" s="25" t="s">
        <v>48</v>
      </c>
      <c r="F32" s="26">
        <v>172</v>
      </c>
      <c r="G32" s="26">
        <v>173.2</v>
      </c>
      <c r="H32" s="25">
        <f t="shared" si="1"/>
        <v>1.1999999999999886</v>
      </c>
      <c r="I32" s="27">
        <f t="shared" si="2"/>
        <v>872.09302325581393</v>
      </c>
      <c r="J32" s="28">
        <f t="shared" si="3"/>
        <v>1046.5116279069669</v>
      </c>
      <c r="K32" s="8"/>
      <c r="V32" s="5">
        <f t="shared" si="4"/>
        <v>1</v>
      </c>
      <c r="W32" s="5">
        <f t="shared" si="5"/>
        <v>0</v>
      </c>
      <c r="X32" s="5">
        <f t="shared" si="0"/>
        <v>0</v>
      </c>
    </row>
    <row r="33" spans="1:24" x14ac:dyDescent="0.3">
      <c r="A33" s="7"/>
      <c r="B33" s="23">
        <f t="shared" si="6"/>
        <v>28</v>
      </c>
      <c r="C33" s="24">
        <v>43216</v>
      </c>
      <c r="D33" s="25" t="s">
        <v>19</v>
      </c>
      <c r="E33" s="25" t="s">
        <v>49</v>
      </c>
      <c r="F33" s="26">
        <v>1345</v>
      </c>
      <c r="G33" s="26">
        <v>1365</v>
      </c>
      <c r="H33" s="25">
        <f t="shared" si="1"/>
        <v>20</v>
      </c>
      <c r="I33" s="27">
        <f t="shared" si="2"/>
        <v>111.52416356877323</v>
      </c>
      <c r="J33" s="28">
        <f t="shared" si="3"/>
        <v>2230.4832713754645</v>
      </c>
      <c r="K33" s="8"/>
      <c r="V33" s="5">
        <f t="shared" si="4"/>
        <v>1</v>
      </c>
      <c r="W33" s="5">
        <f t="shared" si="5"/>
        <v>0</v>
      </c>
      <c r="X33" s="5">
        <f t="shared" si="0"/>
        <v>0</v>
      </c>
    </row>
    <row r="34" spans="1:24" x14ac:dyDescent="0.3">
      <c r="A34" s="7"/>
      <c r="B34" s="23">
        <f t="shared" si="6"/>
        <v>29</v>
      </c>
      <c r="C34" s="24">
        <v>43217</v>
      </c>
      <c r="D34" s="25" t="s">
        <v>19</v>
      </c>
      <c r="E34" s="25" t="s">
        <v>50</v>
      </c>
      <c r="F34" s="26">
        <v>606</v>
      </c>
      <c r="G34" s="26">
        <v>600</v>
      </c>
      <c r="H34" s="25">
        <f t="shared" si="1"/>
        <v>-6</v>
      </c>
      <c r="I34" s="27">
        <f t="shared" si="2"/>
        <v>247.52475247524754</v>
      </c>
      <c r="J34" s="28">
        <f t="shared" si="3"/>
        <v>-1485.1485148514853</v>
      </c>
      <c r="K34" s="8"/>
      <c r="V34" s="5">
        <f t="shared" si="4"/>
        <v>0</v>
      </c>
      <c r="W34" s="5">
        <f t="shared" si="5"/>
        <v>1</v>
      </c>
      <c r="X34" s="5">
        <f t="shared" si="0"/>
        <v>0</v>
      </c>
    </row>
    <row r="35" spans="1:24" x14ac:dyDescent="0.3">
      <c r="A35" s="7"/>
      <c r="B35" s="23">
        <f t="shared" si="6"/>
        <v>30</v>
      </c>
      <c r="C35" s="24">
        <v>43217</v>
      </c>
      <c r="D35" s="25" t="s">
        <v>19</v>
      </c>
      <c r="E35" s="25" t="s">
        <v>51</v>
      </c>
      <c r="F35" s="26">
        <v>167</v>
      </c>
      <c r="G35" s="26">
        <v>169.7</v>
      </c>
      <c r="H35" s="25">
        <f t="shared" si="1"/>
        <v>2.6999999999999886</v>
      </c>
      <c r="I35" s="27">
        <f t="shared" si="2"/>
        <v>898.20359281437129</v>
      </c>
      <c r="J35" s="28">
        <f t="shared" si="3"/>
        <v>2425.1497005987922</v>
      </c>
      <c r="K35" s="8"/>
      <c r="V35" s="5">
        <f t="shared" si="4"/>
        <v>1</v>
      </c>
      <c r="W35" s="5">
        <f t="shared" si="5"/>
        <v>0</v>
      </c>
      <c r="X35" s="5">
        <f t="shared" si="0"/>
        <v>0</v>
      </c>
    </row>
    <row r="36" spans="1:24" x14ac:dyDescent="0.3">
      <c r="A36" s="7"/>
      <c r="B36" s="23">
        <f t="shared" si="6"/>
        <v>31</v>
      </c>
      <c r="C36" s="24">
        <v>43217</v>
      </c>
      <c r="D36" s="25" t="s">
        <v>52</v>
      </c>
      <c r="E36" s="25" t="s">
        <v>53</v>
      </c>
      <c r="F36" s="26">
        <v>297</v>
      </c>
      <c r="G36" s="26">
        <v>307</v>
      </c>
      <c r="H36" s="25">
        <f t="shared" si="1"/>
        <v>10</v>
      </c>
      <c r="I36" s="27">
        <f t="shared" si="2"/>
        <v>505.05050505050502</v>
      </c>
      <c r="J36" s="28">
        <f t="shared" si="3"/>
        <v>5050.5050505050503</v>
      </c>
      <c r="K36" s="8"/>
      <c r="V36" s="5">
        <f t="shared" si="4"/>
        <v>1</v>
      </c>
      <c r="W36" s="5">
        <f t="shared" si="5"/>
        <v>0</v>
      </c>
      <c r="X36" s="5">
        <f t="shared" si="0"/>
        <v>0</v>
      </c>
    </row>
    <row r="37" spans="1:24" x14ac:dyDescent="0.3">
      <c r="A37" s="7"/>
      <c r="B37" s="23">
        <f t="shared" si="6"/>
        <v>32</v>
      </c>
      <c r="C37" s="24">
        <v>43217</v>
      </c>
      <c r="D37" s="25" t="s">
        <v>19</v>
      </c>
      <c r="E37" s="25" t="s">
        <v>56</v>
      </c>
      <c r="F37" s="26">
        <v>275</v>
      </c>
      <c r="G37" s="26">
        <v>282</v>
      </c>
      <c r="H37" s="25">
        <f t="shared" si="1"/>
        <v>7</v>
      </c>
      <c r="I37" s="27">
        <f t="shared" si="2"/>
        <v>545.4545454545455</v>
      </c>
      <c r="J37" s="28">
        <f t="shared" si="3"/>
        <v>3818.1818181818185</v>
      </c>
      <c r="K37" s="8"/>
      <c r="V37" s="5">
        <f t="shared" si="4"/>
        <v>1</v>
      </c>
      <c r="W37" s="5">
        <f t="shared" si="5"/>
        <v>0</v>
      </c>
      <c r="X37" s="5">
        <f t="shared" si="0"/>
        <v>0</v>
      </c>
    </row>
    <row r="38" spans="1:24" x14ac:dyDescent="0.3">
      <c r="A38" s="7"/>
      <c r="B38" s="23">
        <f t="shared" si="6"/>
        <v>33</v>
      </c>
      <c r="C38" s="24">
        <v>43217</v>
      </c>
      <c r="D38" s="25" t="s">
        <v>19</v>
      </c>
      <c r="E38" s="25" t="s">
        <v>57</v>
      </c>
      <c r="F38" s="26">
        <v>413</v>
      </c>
      <c r="G38" s="26">
        <v>408</v>
      </c>
      <c r="H38" s="25">
        <f t="shared" si="1"/>
        <v>-5</v>
      </c>
      <c r="I38" s="27">
        <f t="shared" si="2"/>
        <v>363.19612590799034</v>
      </c>
      <c r="J38" s="28">
        <f t="shared" si="3"/>
        <v>-1815.9806295399517</v>
      </c>
      <c r="K38" s="8"/>
      <c r="V38" s="5">
        <f t="shared" si="4"/>
        <v>0</v>
      </c>
      <c r="W38" s="5">
        <f t="shared" si="5"/>
        <v>1</v>
      </c>
      <c r="X38" s="5">
        <f t="shared" si="0"/>
        <v>0</v>
      </c>
    </row>
    <row r="39" spans="1:24" x14ac:dyDescent="0.3">
      <c r="A39" s="7"/>
      <c r="B39" s="23">
        <f t="shared" si="6"/>
        <v>34</v>
      </c>
      <c r="C39" s="24">
        <v>43217</v>
      </c>
      <c r="D39" s="25" t="s">
        <v>19</v>
      </c>
      <c r="E39" s="25" t="s">
        <v>58</v>
      </c>
      <c r="F39" s="26">
        <v>113</v>
      </c>
      <c r="G39" s="26">
        <v>122</v>
      </c>
      <c r="H39" s="25">
        <f t="shared" si="1"/>
        <v>9</v>
      </c>
      <c r="I39" s="27">
        <f t="shared" si="2"/>
        <v>1327.4336283185842</v>
      </c>
      <c r="J39" s="28">
        <f t="shared" si="3"/>
        <v>11946.902654867257</v>
      </c>
      <c r="K39" s="8"/>
      <c r="V39" s="5">
        <f t="shared" si="4"/>
        <v>1</v>
      </c>
      <c r="W39" s="5">
        <f t="shared" si="5"/>
        <v>0</v>
      </c>
      <c r="X39" s="5">
        <f t="shared" si="0"/>
        <v>0</v>
      </c>
    </row>
    <row r="40" spans="1:24" x14ac:dyDescent="0.3">
      <c r="A40" s="7"/>
      <c r="B40" s="23">
        <f t="shared" si="6"/>
        <v>35</v>
      </c>
      <c r="C40" s="24">
        <v>43220</v>
      </c>
      <c r="D40" s="25" t="s">
        <v>19</v>
      </c>
      <c r="E40" s="25" t="s">
        <v>59</v>
      </c>
      <c r="F40" s="26">
        <v>150</v>
      </c>
      <c r="G40" s="26">
        <v>157</v>
      </c>
      <c r="H40" s="25">
        <f t="shared" si="1"/>
        <v>7</v>
      </c>
      <c r="I40" s="27">
        <f t="shared" si="2"/>
        <v>1000</v>
      </c>
      <c r="J40" s="28">
        <f t="shared" si="3"/>
        <v>7000</v>
      </c>
      <c r="K40" s="8"/>
      <c r="V40" s="5">
        <f t="shared" si="4"/>
        <v>1</v>
      </c>
      <c r="W40" s="5">
        <f t="shared" si="5"/>
        <v>0</v>
      </c>
      <c r="X40" s="5">
        <f t="shared" si="0"/>
        <v>0</v>
      </c>
    </row>
    <row r="41" spans="1:24" x14ac:dyDescent="0.3">
      <c r="A41" s="7"/>
      <c r="B41" s="23">
        <f t="shared" si="6"/>
        <v>36</v>
      </c>
      <c r="C41" s="24">
        <v>43220</v>
      </c>
      <c r="D41" s="25" t="s">
        <v>19</v>
      </c>
      <c r="E41" s="25" t="s">
        <v>60</v>
      </c>
      <c r="F41" s="26">
        <v>139</v>
      </c>
      <c r="G41" s="26">
        <v>140.4</v>
      </c>
      <c r="H41" s="25">
        <f t="shared" si="1"/>
        <v>1.4000000000000057</v>
      </c>
      <c r="I41" s="27">
        <f t="shared" si="2"/>
        <v>1079.1366906474821</v>
      </c>
      <c r="J41" s="28">
        <f t="shared" si="3"/>
        <v>1510.791366906481</v>
      </c>
      <c r="K41" s="8"/>
      <c r="V41" s="5">
        <f t="shared" si="4"/>
        <v>1</v>
      </c>
      <c r="W41" s="5">
        <f t="shared" si="5"/>
        <v>0</v>
      </c>
      <c r="X41" s="5">
        <f t="shared" si="0"/>
        <v>0</v>
      </c>
    </row>
    <row r="42" spans="1:24" x14ac:dyDescent="0.3">
      <c r="A42" s="7"/>
      <c r="B42" s="23">
        <f t="shared" si="6"/>
        <v>37</v>
      </c>
      <c r="C42" s="24">
        <v>43220</v>
      </c>
      <c r="D42" s="25" t="s">
        <v>19</v>
      </c>
      <c r="E42" s="25" t="s">
        <v>61</v>
      </c>
      <c r="F42" s="26">
        <v>79.599999999999994</v>
      </c>
      <c r="G42" s="26">
        <v>82.1</v>
      </c>
      <c r="H42" s="25">
        <f t="shared" si="1"/>
        <v>2.5</v>
      </c>
      <c r="I42" s="27">
        <f t="shared" si="2"/>
        <v>1884.422110552764</v>
      </c>
      <c r="J42" s="28">
        <f t="shared" si="3"/>
        <v>4711.0552763819105</v>
      </c>
      <c r="K42" s="8"/>
      <c r="V42" s="5">
        <f t="shared" si="4"/>
        <v>1</v>
      </c>
      <c r="W42" s="5">
        <f t="shared" si="5"/>
        <v>0</v>
      </c>
      <c r="X42" s="5">
        <f t="shared" si="0"/>
        <v>0</v>
      </c>
    </row>
    <row r="43" spans="1:24" x14ac:dyDescent="0.3">
      <c r="A43" s="7"/>
      <c r="B43" s="23">
        <f t="shared" si="6"/>
        <v>38</v>
      </c>
      <c r="C43" s="24">
        <v>43220</v>
      </c>
      <c r="D43" s="25" t="s">
        <v>19</v>
      </c>
      <c r="E43" s="25" t="s">
        <v>62</v>
      </c>
      <c r="F43" s="26">
        <v>21.85</v>
      </c>
      <c r="G43" s="43">
        <v>24.85</v>
      </c>
      <c r="H43" s="25">
        <f t="shared" si="1"/>
        <v>3</v>
      </c>
      <c r="I43" s="27">
        <f t="shared" si="2"/>
        <v>6864.9885583524019</v>
      </c>
      <c r="J43" s="28">
        <f t="shared" si="3"/>
        <v>20594.965675057207</v>
      </c>
      <c r="K43" s="8"/>
      <c r="V43" s="5">
        <f t="shared" si="4"/>
        <v>1</v>
      </c>
      <c r="W43" s="5">
        <f t="shared" si="5"/>
        <v>0</v>
      </c>
      <c r="X43" s="5">
        <f t="shared" si="0"/>
        <v>0</v>
      </c>
    </row>
    <row r="44" spans="1:24" x14ac:dyDescent="0.3">
      <c r="A44" s="7"/>
      <c r="B44" s="23">
        <f t="shared" si="6"/>
        <v>39</v>
      </c>
      <c r="C44" s="24">
        <v>43220</v>
      </c>
      <c r="D44" s="25" t="s">
        <v>19</v>
      </c>
      <c r="E44" s="25" t="s">
        <v>30</v>
      </c>
      <c r="F44" s="26">
        <v>478</v>
      </c>
      <c r="G44" s="26">
        <v>504</v>
      </c>
      <c r="H44" s="25">
        <f t="shared" si="1"/>
        <v>26</v>
      </c>
      <c r="I44" s="27">
        <f t="shared" si="2"/>
        <v>313.80753138075312</v>
      </c>
      <c r="J44" s="28">
        <f t="shared" si="3"/>
        <v>8158.9958158995814</v>
      </c>
      <c r="K44" s="8"/>
      <c r="V44" s="5">
        <f t="shared" si="4"/>
        <v>1</v>
      </c>
      <c r="W44" s="5">
        <f t="shared" si="5"/>
        <v>0</v>
      </c>
      <c r="X44" s="5">
        <f t="shared" si="0"/>
        <v>0</v>
      </c>
    </row>
    <row r="45" spans="1:24" x14ac:dyDescent="0.3">
      <c r="A45" s="7"/>
      <c r="B45" s="23">
        <f t="shared" si="6"/>
        <v>40</v>
      </c>
      <c r="C45" s="24">
        <v>43220</v>
      </c>
      <c r="D45" s="25" t="s">
        <v>19</v>
      </c>
      <c r="E45" s="25" t="s">
        <v>64</v>
      </c>
      <c r="F45" s="26">
        <v>344</v>
      </c>
      <c r="G45" s="26">
        <v>349</v>
      </c>
      <c r="H45" s="26">
        <f t="shared" si="1"/>
        <v>5</v>
      </c>
      <c r="I45" s="27">
        <f t="shared" si="2"/>
        <v>436.04651162790697</v>
      </c>
      <c r="J45" s="28">
        <f t="shared" si="3"/>
        <v>2180.2325581395348</v>
      </c>
      <c r="K45" s="8"/>
      <c r="V45" s="5">
        <f t="shared" si="4"/>
        <v>1</v>
      </c>
      <c r="W45" s="5">
        <f t="shared" si="5"/>
        <v>0</v>
      </c>
      <c r="X45" s="5">
        <f t="shared" si="0"/>
        <v>0</v>
      </c>
    </row>
    <row r="46" spans="1:24" x14ac:dyDescent="0.3">
      <c r="A46" s="7"/>
      <c r="B46" s="23">
        <f t="shared" si="6"/>
        <v>41</v>
      </c>
      <c r="C46" s="24"/>
      <c r="D46" s="25"/>
      <c r="E46" s="25"/>
      <c r="F46" s="26"/>
      <c r="G46" s="26" t="s">
        <v>20</v>
      </c>
      <c r="H46" s="26"/>
      <c r="I46" s="27"/>
      <c r="J46" s="28"/>
      <c r="K46" s="8"/>
      <c r="V46" s="5">
        <f t="shared" si="4"/>
        <v>0</v>
      </c>
      <c r="W46" s="5">
        <f t="shared" si="5"/>
        <v>0</v>
      </c>
      <c r="X46" s="5">
        <f t="shared" si="0"/>
        <v>0</v>
      </c>
    </row>
    <row r="47" spans="1:24" x14ac:dyDescent="0.3">
      <c r="A47" s="7"/>
      <c r="B47" s="23">
        <f t="shared" si="6"/>
        <v>42</v>
      </c>
      <c r="C47" s="24"/>
      <c r="D47" s="25"/>
      <c r="E47" s="25"/>
      <c r="F47" s="26"/>
      <c r="G47" s="26" t="s">
        <v>20</v>
      </c>
      <c r="H47" s="26"/>
      <c r="I47" s="27"/>
      <c r="J47" s="28"/>
      <c r="K47" s="8"/>
      <c r="V47" s="5">
        <f t="shared" si="4"/>
        <v>0</v>
      </c>
      <c r="W47" s="5">
        <f t="shared" si="5"/>
        <v>0</v>
      </c>
      <c r="X47" s="5">
        <f t="shared" si="0"/>
        <v>0</v>
      </c>
    </row>
    <row r="48" spans="1:24" x14ac:dyDescent="0.3">
      <c r="A48" s="7"/>
      <c r="B48" s="23">
        <f t="shared" si="6"/>
        <v>43</v>
      </c>
      <c r="C48" s="24"/>
      <c r="D48" s="25"/>
      <c r="E48" s="25"/>
      <c r="F48" s="26"/>
      <c r="G48" s="26" t="s">
        <v>20</v>
      </c>
      <c r="H48" s="26"/>
      <c r="I48" s="27"/>
      <c r="J48" s="28"/>
      <c r="K48" s="8"/>
      <c r="V48" s="5">
        <f t="shared" si="4"/>
        <v>0</v>
      </c>
      <c r="W48" s="5">
        <f t="shared" si="5"/>
        <v>0</v>
      </c>
      <c r="X48" s="5">
        <f t="shared" si="0"/>
        <v>0</v>
      </c>
    </row>
    <row r="49" spans="1:24" x14ac:dyDescent="0.3">
      <c r="A49" s="7"/>
      <c r="B49" s="23">
        <f t="shared" si="6"/>
        <v>44</v>
      </c>
      <c r="C49" s="24"/>
      <c r="D49" s="25"/>
      <c r="E49" s="25"/>
      <c r="F49" s="26"/>
      <c r="G49" s="26" t="s">
        <v>20</v>
      </c>
      <c r="H49" s="26"/>
      <c r="I49" s="27"/>
      <c r="J49" s="28"/>
      <c r="K49" s="8"/>
      <c r="V49" s="5">
        <f t="shared" si="4"/>
        <v>0</v>
      </c>
      <c r="W49" s="5">
        <f t="shared" si="5"/>
        <v>0</v>
      </c>
      <c r="X49" s="5">
        <f t="shared" si="0"/>
        <v>0</v>
      </c>
    </row>
    <row r="50" spans="1:24" x14ac:dyDescent="0.3">
      <c r="A50" s="7"/>
      <c r="B50" s="23">
        <f t="shared" si="6"/>
        <v>45</v>
      </c>
      <c r="C50" s="24"/>
      <c r="D50" s="25"/>
      <c r="E50" s="25"/>
      <c r="F50" s="26"/>
      <c r="G50" s="26" t="s">
        <v>20</v>
      </c>
      <c r="H50" s="26"/>
      <c r="I50" s="27"/>
      <c r="J50" s="28"/>
      <c r="K50" s="8"/>
      <c r="V50" s="5">
        <f t="shared" si="4"/>
        <v>0</v>
      </c>
      <c r="W50" s="5">
        <f t="shared" si="5"/>
        <v>0</v>
      </c>
      <c r="X50" s="5">
        <f t="shared" si="0"/>
        <v>0</v>
      </c>
    </row>
    <row r="51" spans="1:24" x14ac:dyDescent="0.3">
      <c r="A51" s="7"/>
      <c r="B51" s="23">
        <f t="shared" si="6"/>
        <v>46</v>
      </c>
      <c r="C51" s="24"/>
      <c r="D51" s="25"/>
      <c r="E51" s="25"/>
      <c r="F51" s="26"/>
      <c r="G51" s="26" t="s">
        <v>20</v>
      </c>
      <c r="H51" s="26"/>
      <c r="I51" s="27"/>
      <c r="J51" s="28"/>
      <c r="K51" s="8"/>
      <c r="V51" s="5">
        <f t="shared" si="4"/>
        <v>0</v>
      </c>
      <c r="W51" s="5">
        <f t="shared" si="5"/>
        <v>0</v>
      </c>
      <c r="X51" s="5">
        <f t="shared" si="0"/>
        <v>0</v>
      </c>
    </row>
    <row r="52" spans="1:24" x14ac:dyDescent="0.3">
      <c r="A52" s="7"/>
      <c r="B52" s="23">
        <f t="shared" si="6"/>
        <v>47</v>
      </c>
      <c r="C52" s="24"/>
      <c r="D52" s="25"/>
      <c r="E52" s="25"/>
      <c r="F52" s="26"/>
      <c r="G52" s="26" t="s">
        <v>20</v>
      </c>
      <c r="H52" s="26"/>
      <c r="I52" s="27"/>
      <c r="J52" s="28"/>
      <c r="K52" s="8"/>
      <c r="V52" s="5">
        <f t="shared" si="4"/>
        <v>0</v>
      </c>
      <c r="W52" s="5">
        <f t="shared" si="5"/>
        <v>0</v>
      </c>
      <c r="X52" s="5">
        <f t="shared" si="0"/>
        <v>0</v>
      </c>
    </row>
    <row r="53" spans="1:24" ht="15" thickBot="1" x14ac:dyDescent="0.35">
      <c r="A53" s="7"/>
      <c r="B53" s="30">
        <f t="shared" si="6"/>
        <v>48</v>
      </c>
      <c r="C53" s="31"/>
      <c r="D53" s="32"/>
      <c r="E53" s="32"/>
      <c r="F53" s="33"/>
      <c r="G53" s="33" t="s">
        <v>20</v>
      </c>
      <c r="H53" s="32"/>
      <c r="I53" s="33"/>
      <c r="J53" s="34"/>
      <c r="K53" s="8"/>
      <c r="V53" s="5">
        <f t="shared" si="4"/>
        <v>0</v>
      </c>
      <c r="W53" s="5">
        <f t="shared" si="5"/>
        <v>0</v>
      </c>
      <c r="X53" s="5">
        <f t="shared" si="0"/>
        <v>0</v>
      </c>
    </row>
    <row r="54" spans="1:24" ht="24" thickBot="1" x14ac:dyDescent="0.5">
      <c r="A54" s="7"/>
      <c r="B54" s="115" t="s">
        <v>22</v>
      </c>
      <c r="C54" s="116"/>
      <c r="D54" s="116"/>
      <c r="E54" s="116"/>
      <c r="F54" s="116"/>
      <c r="G54" s="116"/>
      <c r="H54" s="117"/>
      <c r="I54" s="35" t="s">
        <v>23</v>
      </c>
      <c r="J54" s="36">
        <f>SUM(J6:J53)</f>
        <v>187222.19682727213</v>
      </c>
      <c r="K54" s="8"/>
      <c r="V54" s="5">
        <f>SUM(V6:V53)</f>
        <v>30</v>
      </c>
      <c r="W54" s="5">
        <f>SUM(W6:W53)</f>
        <v>9</v>
      </c>
      <c r="X54" s="5">
        <f>SUM(X6:X53)</f>
        <v>1</v>
      </c>
    </row>
    <row r="55" spans="1:24" ht="30" customHeight="1" thickBot="1" x14ac:dyDescent="0.35">
      <c r="A55" s="37"/>
      <c r="B55" s="38"/>
      <c r="C55" s="38"/>
      <c r="D55" s="38"/>
      <c r="E55" s="38"/>
      <c r="F55" s="38"/>
      <c r="G55" s="38"/>
      <c r="H55" s="39"/>
      <c r="I55" s="38"/>
      <c r="J55" s="39"/>
      <c r="K55" s="40"/>
    </row>
  </sheetData>
  <mergeCells count="18">
    <mergeCell ref="B2:J2"/>
    <mergeCell ref="M9:M10"/>
    <mergeCell ref="N9:N10"/>
    <mergeCell ref="O9:O10"/>
    <mergeCell ref="P9:P10"/>
    <mergeCell ref="B3:J3"/>
    <mergeCell ref="B4:J4"/>
    <mergeCell ref="R11:R12"/>
    <mergeCell ref="Q9:Q10"/>
    <mergeCell ref="M13:O15"/>
    <mergeCell ref="P13:R15"/>
    <mergeCell ref="B54:H54"/>
    <mergeCell ref="R9:R10"/>
    <mergeCell ref="M11:M12"/>
    <mergeCell ref="N11:N12"/>
    <mergeCell ref="O11:O12"/>
    <mergeCell ref="P11:P12"/>
    <mergeCell ref="Q11:Q12"/>
  </mergeCells>
  <conditionalFormatting sqref="G6:G53">
    <cfRule type="containsBlanks" dxfId="71" priority="2">
      <formula>LEN(TRIM(G6))=0</formula>
    </cfRule>
  </conditionalFormatting>
  <hyperlinks>
    <hyperlink ref="B54" r:id="rId1" xr:uid="{00000000-0004-0000-0000-000000000000}"/>
    <hyperlink ref="M11:M12" location="'APRIL-2018'!A1" display="CASH" xr:uid="{00000000-0004-0000-0000-000001000000}"/>
    <hyperlink ref="M1" location="'MASTER '!A1" display="Back" xr:uid="{00000000-0004-0000-0000-000002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94"/>
  <sheetViews>
    <sheetView workbookViewId="0">
      <selection activeCell="P1" sqref="P1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2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839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43466</v>
      </c>
      <c r="D6" s="19" t="s">
        <v>19</v>
      </c>
      <c r="E6" s="19" t="s">
        <v>728</v>
      </c>
      <c r="F6" s="21">
        <v>36.5</v>
      </c>
      <c r="G6" s="79">
        <v>38.6</v>
      </c>
      <c r="H6" s="79">
        <v>35.799999999999997</v>
      </c>
      <c r="I6" s="26">
        <v>37.5</v>
      </c>
      <c r="J6" s="25">
        <f>I6-F6</f>
        <v>1</v>
      </c>
      <c r="K6" s="27">
        <f>150000/F6</f>
        <v>4109.58904109589</v>
      </c>
      <c r="L6" s="74">
        <f>(I6*1/F6)-100%</f>
        <v>2.7397260273972712E-2</v>
      </c>
      <c r="M6" s="22">
        <f>J6*K6</f>
        <v>4109.58904109589</v>
      </c>
      <c r="N6" s="8"/>
      <c r="Y6" s="5">
        <f t="shared" ref="Y6:Y69" si="0">IF($M6&gt;0,1,0)</f>
        <v>1</v>
      </c>
      <c r="Z6" s="5">
        <f t="shared" ref="Z6:Z69" si="1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43467</v>
      </c>
      <c r="D7" s="25" t="s">
        <v>19</v>
      </c>
      <c r="E7" s="25" t="s">
        <v>732</v>
      </c>
      <c r="F7" s="26">
        <v>606</v>
      </c>
      <c r="G7" s="26">
        <v>630</v>
      </c>
      <c r="H7" s="26">
        <v>595</v>
      </c>
      <c r="I7" s="26">
        <v>612</v>
      </c>
      <c r="J7" s="25">
        <f t="shared" ref="J7:J10" si="2">I7-F7</f>
        <v>6</v>
      </c>
      <c r="K7" s="27">
        <f t="shared" ref="K7:K10" si="3">150000/F7</f>
        <v>247.52475247524754</v>
      </c>
      <c r="L7" s="63">
        <f t="shared" ref="L7:L70" si="4">(I7*1/F7)-100%</f>
        <v>9.9009900990099098E-3</v>
      </c>
      <c r="M7" s="28">
        <f t="shared" ref="M7:M70" si="5">J7*K7</f>
        <v>1485.1485148514853</v>
      </c>
      <c r="N7" s="8"/>
      <c r="Y7" s="5">
        <f t="shared" si="0"/>
        <v>1</v>
      </c>
      <c r="Z7" s="5">
        <f t="shared" si="1"/>
        <v>0</v>
      </c>
      <c r="AA7" s="5">
        <f t="shared" ref="AA7:AA75" si="6">IF($I7=0,1,0)</f>
        <v>0</v>
      </c>
    </row>
    <row r="8" spans="1:27" ht="15" thickBot="1" x14ac:dyDescent="0.35">
      <c r="A8" s="7"/>
      <c r="B8" s="23">
        <f t="shared" ref="B8:B71" si="7">B7+1</f>
        <v>3</v>
      </c>
      <c r="C8" s="24">
        <v>43467</v>
      </c>
      <c r="D8" s="25" t="s">
        <v>19</v>
      </c>
      <c r="E8" s="25" t="s">
        <v>733</v>
      </c>
      <c r="F8" s="26">
        <v>48.2</v>
      </c>
      <c r="G8" s="26">
        <v>53</v>
      </c>
      <c r="H8" s="26">
        <v>47.9</v>
      </c>
      <c r="I8" s="26">
        <v>49.8</v>
      </c>
      <c r="J8" s="25">
        <f t="shared" si="2"/>
        <v>1.5999999999999943</v>
      </c>
      <c r="K8" s="27">
        <f t="shared" si="3"/>
        <v>3112.0331950207469</v>
      </c>
      <c r="L8" s="63">
        <f t="shared" si="4"/>
        <v>3.3195020746887849E-2</v>
      </c>
      <c r="M8" s="28">
        <f t="shared" si="5"/>
        <v>4979.2531120331778</v>
      </c>
      <c r="N8" s="8"/>
      <c r="Y8" s="5">
        <f t="shared" si="0"/>
        <v>1</v>
      </c>
      <c r="Z8" s="5">
        <f t="shared" si="1"/>
        <v>0</v>
      </c>
      <c r="AA8" s="5">
        <f t="shared" si="6"/>
        <v>0</v>
      </c>
    </row>
    <row r="9" spans="1:27" x14ac:dyDescent="0.3">
      <c r="A9" s="7"/>
      <c r="B9" s="23">
        <f t="shared" si="7"/>
        <v>4</v>
      </c>
      <c r="C9" s="24">
        <v>43467</v>
      </c>
      <c r="D9" s="25" t="s">
        <v>19</v>
      </c>
      <c r="E9" s="25" t="s">
        <v>676</v>
      </c>
      <c r="F9" s="26">
        <v>185.5</v>
      </c>
      <c r="G9" s="26">
        <v>188</v>
      </c>
      <c r="H9" s="26">
        <v>184</v>
      </c>
      <c r="I9" s="26">
        <v>187</v>
      </c>
      <c r="J9" s="25">
        <f t="shared" si="2"/>
        <v>1.5</v>
      </c>
      <c r="K9" s="27">
        <f t="shared" si="3"/>
        <v>808.62533692722377</v>
      </c>
      <c r="L9" s="63">
        <f t="shared" si="4"/>
        <v>8.0862533692722671E-3</v>
      </c>
      <c r="M9" s="28">
        <f t="shared" si="5"/>
        <v>1212.9380053908358</v>
      </c>
      <c r="N9" s="8"/>
      <c r="P9" s="131" t="s">
        <v>3</v>
      </c>
      <c r="Q9" s="95" t="s">
        <v>4</v>
      </c>
      <c r="R9" s="95" t="s">
        <v>5</v>
      </c>
      <c r="S9" s="95" t="s">
        <v>6</v>
      </c>
      <c r="T9" s="95" t="s">
        <v>156</v>
      </c>
      <c r="U9" s="118" t="s">
        <v>7</v>
      </c>
      <c r="Y9" s="5">
        <f t="shared" si="0"/>
        <v>1</v>
      </c>
      <c r="Z9" s="5">
        <f t="shared" si="1"/>
        <v>0</v>
      </c>
      <c r="AA9" s="5">
        <f t="shared" si="6"/>
        <v>0</v>
      </c>
    </row>
    <row r="10" spans="1:27" ht="15" thickBot="1" x14ac:dyDescent="0.35">
      <c r="A10" s="7"/>
      <c r="B10" s="23">
        <f t="shared" si="7"/>
        <v>5</v>
      </c>
      <c r="C10" s="24">
        <v>43467</v>
      </c>
      <c r="D10" s="25" t="s">
        <v>19</v>
      </c>
      <c r="E10" s="25" t="s">
        <v>587</v>
      </c>
      <c r="F10" s="26">
        <v>1174</v>
      </c>
      <c r="G10" s="26">
        <v>1188</v>
      </c>
      <c r="H10" s="26">
        <v>1170</v>
      </c>
      <c r="I10" s="26">
        <v>1210</v>
      </c>
      <c r="J10" s="25">
        <f t="shared" si="2"/>
        <v>36</v>
      </c>
      <c r="K10" s="27">
        <f t="shared" si="3"/>
        <v>127.76831345826236</v>
      </c>
      <c r="L10" s="63">
        <f t="shared" si="4"/>
        <v>3.0664395229982988E-2</v>
      </c>
      <c r="M10" s="28">
        <f t="shared" si="5"/>
        <v>4599.6592844974448</v>
      </c>
      <c r="N10" s="8"/>
      <c r="P10" s="132"/>
      <c r="Q10" s="96"/>
      <c r="R10" s="96"/>
      <c r="S10" s="96"/>
      <c r="T10" s="96"/>
      <c r="U10" s="119"/>
      <c r="Y10" s="5">
        <f t="shared" si="0"/>
        <v>1</v>
      </c>
      <c r="Z10" s="5">
        <f t="shared" si="1"/>
        <v>0</v>
      </c>
      <c r="AA10" s="5">
        <f>IF($I10=0,1,0)</f>
        <v>0</v>
      </c>
    </row>
    <row r="11" spans="1:27" x14ac:dyDescent="0.3">
      <c r="A11" s="7"/>
      <c r="B11" s="23">
        <f t="shared" si="7"/>
        <v>6</v>
      </c>
      <c r="C11" s="24">
        <v>43468</v>
      </c>
      <c r="D11" s="25" t="s">
        <v>19</v>
      </c>
      <c r="E11" s="25" t="s">
        <v>171</v>
      </c>
      <c r="F11" s="26">
        <v>849</v>
      </c>
      <c r="G11" s="26">
        <v>866</v>
      </c>
      <c r="H11" s="26">
        <v>846</v>
      </c>
      <c r="I11" s="26">
        <v>857</v>
      </c>
      <c r="J11" s="25">
        <f t="shared" ref="J11:J12" si="8">I11-F11</f>
        <v>8</v>
      </c>
      <c r="K11" s="27">
        <f t="shared" ref="K11" si="9">150000/F11</f>
        <v>176.67844522968198</v>
      </c>
      <c r="L11" s="63">
        <f t="shared" si="4"/>
        <v>9.4228504122497725E-3</v>
      </c>
      <c r="M11" s="28">
        <f t="shared" si="5"/>
        <v>1413.4275618374559</v>
      </c>
      <c r="N11" s="8"/>
      <c r="P11" s="144" t="s">
        <v>10</v>
      </c>
      <c r="Q11" s="122">
        <f>COUNT(C6:C192)</f>
        <v>80</v>
      </c>
      <c r="R11" s="124">
        <f>Y193</f>
        <v>63</v>
      </c>
      <c r="S11" s="124">
        <f>Z193</f>
        <v>15</v>
      </c>
      <c r="T11" s="126">
        <f>AA193</f>
        <v>2</v>
      </c>
      <c r="U11" s="139">
        <f>R11/(Q11-T11)</f>
        <v>0.80769230769230771</v>
      </c>
      <c r="Y11" s="5">
        <f t="shared" si="0"/>
        <v>1</v>
      </c>
      <c r="Z11" s="5">
        <f t="shared" si="1"/>
        <v>0</v>
      </c>
      <c r="AA11" s="5">
        <f>IF($I11=0,1,0)</f>
        <v>0</v>
      </c>
    </row>
    <row r="12" spans="1:27" ht="15" thickBot="1" x14ac:dyDescent="0.35">
      <c r="A12" s="7"/>
      <c r="B12" s="23">
        <f t="shared" si="7"/>
        <v>7</v>
      </c>
      <c r="C12" s="24">
        <v>43468</v>
      </c>
      <c r="D12" s="25" t="s">
        <v>19</v>
      </c>
      <c r="E12" s="25" t="s">
        <v>212</v>
      </c>
      <c r="F12" s="26">
        <v>429</v>
      </c>
      <c r="G12" s="26">
        <v>436</v>
      </c>
      <c r="H12" s="26">
        <v>423</v>
      </c>
      <c r="I12" s="26">
        <v>433</v>
      </c>
      <c r="J12" s="25">
        <f t="shared" si="8"/>
        <v>4</v>
      </c>
      <c r="K12" s="27"/>
      <c r="L12" s="63">
        <f t="shared" si="4"/>
        <v>9.3240093240092303E-3</v>
      </c>
      <c r="M12" s="28">
        <f t="shared" si="5"/>
        <v>0</v>
      </c>
      <c r="N12" s="8"/>
      <c r="P12" s="145"/>
      <c r="Q12" s="123"/>
      <c r="R12" s="125"/>
      <c r="S12" s="125"/>
      <c r="T12" s="127"/>
      <c r="U12" s="140"/>
      <c r="Y12" s="5">
        <f t="shared" si="0"/>
        <v>0</v>
      </c>
      <c r="Z12" s="5">
        <f t="shared" si="1"/>
        <v>0</v>
      </c>
      <c r="AA12" s="5">
        <f t="shared" si="6"/>
        <v>0</v>
      </c>
    </row>
    <row r="13" spans="1:27" x14ac:dyDescent="0.3">
      <c r="A13" s="7"/>
      <c r="B13" s="23">
        <f t="shared" si="7"/>
        <v>8</v>
      </c>
      <c r="C13" s="24">
        <v>43468</v>
      </c>
      <c r="D13" s="25" t="s">
        <v>19</v>
      </c>
      <c r="E13" s="25" t="s">
        <v>734</v>
      </c>
      <c r="F13" s="26">
        <v>264</v>
      </c>
      <c r="G13" s="26">
        <v>272</v>
      </c>
      <c r="H13" s="26">
        <v>260</v>
      </c>
      <c r="I13" s="26">
        <v>268</v>
      </c>
      <c r="J13" s="25">
        <f t="shared" ref="J13" si="10">I13-F13</f>
        <v>4</v>
      </c>
      <c r="K13" s="27">
        <f t="shared" ref="K13" si="11">150000/F13</f>
        <v>568.18181818181813</v>
      </c>
      <c r="L13" s="63">
        <f t="shared" si="4"/>
        <v>1.5151515151515138E-2</v>
      </c>
      <c r="M13" s="28">
        <f t="shared" si="5"/>
        <v>2272.7272727272725</v>
      </c>
      <c r="N13" s="8"/>
      <c r="O13" s="29"/>
      <c r="P13" s="97" t="s">
        <v>21</v>
      </c>
      <c r="Q13" s="98"/>
      <c r="R13" s="99"/>
      <c r="S13" s="106">
        <f>U11</f>
        <v>0.80769230769230771</v>
      </c>
      <c r="T13" s="107"/>
      <c r="U13" s="108"/>
      <c r="Y13" s="5">
        <f t="shared" si="0"/>
        <v>1</v>
      </c>
      <c r="Z13" s="5">
        <f t="shared" si="1"/>
        <v>0</v>
      </c>
      <c r="AA13" s="5">
        <f>IF($I13=0,1,0)</f>
        <v>0</v>
      </c>
    </row>
    <row r="14" spans="1:27" x14ac:dyDescent="0.3">
      <c r="A14" s="7"/>
      <c r="B14" s="23">
        <f t="shared" si="7"/>
        <v>9</v>
      </c>
      <c r="C14" s="24">
        <v>43468</v>
      </c>
      <c r="D14" s="25" t="s">
        <v>19</v>
      </c>
      <c r="E14" s="25" t="s">
        <v>676</v>
      </c>
      <c r="F14" s="26">
        <v>185.55</v>
      </c>
      <c r="G14" s="26">
        <v>188</v>
      </c>
      <c r="H14" s="26">
        <v>184</v>
      </c>
      <c r="I14" s="26">
        <v>189</v>
      </c>
      <c r="J14" s="25">
        <f t="shared" ref="J14:J15" si="12">I14-F14</f>
        <v>3.4499999999999886</v>
      </c>
      <c r="K14" s="27">
        <f t="shared" ref="K14:K15" si="13">150000/F14</f>
        <v>808.40743734842351</v>
      </c>
      <c r="L14" s="63">
        <f t="shared" si="4"/>
        <v>1.8593371059013597E-2</v>
      </c>
      <c r="M14" s="28">
        <f t="shared" si="5"/>
        <v>2789.005658852052</v>
      </c>
      <c r="N14" s="8"/>
      <c r="P14" s="100"/>
      <c r="Q14" s="101"/>
      <c r="R14" s="102"/>
      <c r="S14" s="109"/>
      <c r="T14" s="110"/>
      <c r="U14" s="111"/>
      <c r="Y14" s="5">
        <f t="shared" si="0"/>
        <v>1</v>
      </c>
      <c r="Z14" s="5">
        <f t="shared" si="1"/>
        <v>0</v>
      </c>
      <c r="AA14" s="5">
        <f t="shared" si="6"/>
        <v>0</v>
      </c>
    </row>
    <row r="15" spans="1:27" ht="15" thickBot="1" x14ac:dyDescent="0.35">
      <c r="A15" s="7"/>
      <c r="B15" s="23">
        <f t="shared" si="7"/>
        <v>10</v>
      </c>
      <c r="C15" s="24">
        <v>43468</v>
      </c>
      <c r="D15" s="25" t="s">
        <v>19</v>
      </c>
      <c r="E15" s="25" t="s">
        <v>735</v>
      </c>
      <c r="F15" s="26">
        <v>715</v>
      </c>
      <c r="G15" s="26">
        <v>729</v>
      </c>
      <c r="H15" s="26">
        <v>712</v>
      </c>
      <c r="I15" s="26">
        <v>727</v>
      </c>
      <c r="J15" s="25">
        <f t="shared" si="12"/>
        <v>12</v>
      </c>
      <c r="K15" s="27">
        <f t="shared" si="13"/>
        <v>209.79020979020979</v>
      </c>
      <c r="L15" s="63">
        <f t="shared" si="4"/>
        <v>1.6783216783216703E-2</v>
      </c>
      <c r="M15" s="28">
        <f t="shared" si="5"/>
        <v>2517.4825174825173</v>
      </c>
      <c r="N15" s="8"/>
      <c r="P15" s="103"/>
      <c r="Q15" s="104"/>
      <c r="R15" s="105"/>
      <c r="S15" s="112"/>
      <c r="T15" s="113"/>
      <c r="U15" s="114"/>
      <c r="Y15" s="5">
        <f t="shared" si="0"/>
        <v>1</v>
      </c>
      <c r="Z15" s="5">
        <f t="shared" si="1"/>
        <v>0</v>
      </c>
      <c r="AA15" s="5">
        <f t="shared" si="6"/>
        <v>0</v>
      </c>
    </row>
    <row r="16" spans="1:27" x14ac:dyDescent="0.3">
      <c r="A16" s="7"/>
      <c r="B16" s="23">
        <f t="shared" si="7"/>
        <v>11</v>
      </c>
      <c r="C16" s="24">
        <v>43468</v>
      </c>
      <c r="D16" s="25" t="s">
        <v>19</v>
      </c>
      <c r="E16" s="25" t="s">
        <v>736</v>
      </c>
      <c r="F16" s="26">
        <v>310</v>
      </c>
      <c r="G16" s="26">
        <v>629</v>
      </c>
      <c r="H16" s="26">
        <v>279</v>
      </c>
      <c r="I16" s="26"/>
      <c r="J16" s="25"/>
      <c r="K16" s="27"/>
      <c r="L16" s="63">
        <f t="shared" si="4"/>
        <v>-1</v>
      </c>
      <c r="M16" s="28">
        <f t="shared" si="5"/>
        <v>0</v>
      </c>
      <c r="N16" s="8"/>
      <c r="Y16" s="5">
        <f t="shared" si="0"/>
        <v>0</v>
      </c>
      <c r="Z16" s="5">
        <f t="shared" si="1"/>
        <v>0</v>
      </c>
      <c r="AA16" s="5">
        <f t="shared" si="6"/>
        <v>1</v>
      </c>
    </row>
    <row r="17" spans="1:27" x14ac:dyDescent="0.3">
      <c r="A17" s="7"/>
      <c r="B17" s="23">
        <f t="shared" si="7"/>
        <v>12</v>
      </c>
      <c r="C17" s="62">
        <v>43468</v>
      </c>
      <c r="D17" s="25" t="s">
        <v>19</v>
      </c>
      <c r="E17" s="25" t="s">
        <v>746</v>
      </c>
      <c r="F17" s="26">
        <v>342</v>
      </c>
      <c r="G17" s="26">
        <v>438</v>
      </c>
      <c r="H17" s="26">
        <v>295</v>
      </c>
      <c r="I17" s="26">
        <v>382</v>
      </c>
      <c r="J17" s="25">
        <f t="shared" ref="J17" si="14">I17-F17</f>
        <v>40</v>
      </c>
      <c r="K17" s="27">
        <f t="shared" ref="K17" si="15">150000/F17</f>
        <v>438.59649122807019</v>
      </c>
      <c r="L17" s="63">
        <f t="shared" si="4"/>
        <v>0.11695906432748537</v>
      </c>
      <c r="M17" s="28">
        <f t="shared" si="5"/>
        <v>17543.859649122809</v>
      </c>
      <c r="N17" s="8"/>
      <c r="Y17" s="5">
        <f t="shared" si="0"/>
        <v>1</v>
      </c>
      <c r="Z17" s="5">
        <f t="shared" si="1"/>
        <v>0</v>
      </c>
      <c r="AA17" s="5">
        <f t="shared" si="6"/>
        <v>0</v>
      </c>
    </row>
    <row r="18" spans="1:27" x14ac:dyDescent="0.3">
      <c r="A18" s="7"/>
      <c r="B18" s="23">
        <f t="shared" si="7"/>
        <v>13</v>
      </c>
      <c r="C18" s="62">
        <v>43468</v>
      </c>
      <c r="D18" s="25" t="s">
        <v>19</v>
      </c>
      <c r="E18" s="25" t="s">
        <v>737</v>
      </c>
      <c r="F18" s="26">
        <v>349</v>
      </c>
      <c r="G18" s="26">
        <v>365</v>
      </c>
      <c r="H18" s="26">
        <v>343</v>
      </c>
      <c r="I18" s="26">
        <v>365</v>
      </c>
      <c r="J18" s="25">
        <f t="shared" ref="J18" si="16">I18-F18</f>
        <v>16</v>
      </c>
      <c r="K18" s="27">
        <f t="shared" ref="K18" si="17">150000/F18</f>
        <v>429.79942693409743</v>
      </c>
      <c r="L18" s="63">
        <f t="shared" si="4"/>
        <v>4.5845272206303633E-2</v>
      </c>
      <c r="M18" s="28">
        <f t="shared" si="5"/>
        <v>6876.7908309455588</v>
      </c>
      <c r="N18" s="8"/>
      <c r="Y18" s="5">
        <f t="shared" si="0"/>
        <v>1</v>
      </c>
      <c r="Z18" s="5">
        <f t="shared" si="1"/>
        <v>0</v>
      </c>
      <c r="AA18" s="5">
        <f t="shared" si="6"/>
        <v>0</v>
      </c>
    </row>
    <row r="19" spans="1:27" x14ac:dyDescent="0.3">
      <c r="A19" s="7"/>
      <c r="B19" s="23">
        <f t="shared" si="7"/>
        <v>14</v>
      </c>
      <c r="C19" s="62">
        <v>43469</v>
      </c>
      <c r="D19" s="25" t="s">
        <v>19</v>
      </c>
      <c r="E19" s="25" t="s">
        <v>738</v>
      </c>
      <c r="F19" s="26">
        <v>403</v>
      </c>
      <c r="G19" s="26">
        <v>422</v>
      </c>
      <c r="H19" s="26">
        <v>397</v>
      </c>
      <c r="I19" s="26">
        <v>409</v>
      </c>
      <c r="J19" s="25">
        <f t="shared" ref="J19:J20" si="18">I19-F19</f>
        <v>6</v>
      </c>
      <c r="K19" s="27">
        <f t="shared" ref="K19:K20" si="19">150000/F19</f>
        <v>372.20843672456573</v>
      </c>
      <c r="L19" s="63">
        <f t="shared" si="4"/>
        <v>1.4888337468982549E-2</v>
      </c>
      <c r="M19" s="28">
        <f t="shared" si="5"/>
        <v>2233.2506203473945</v>
      </c>
      <c r="N19" s="8"/>
      <c r="Q19" s="5" t="s">
        <v>20</v>
      </c>
      <c r="Y19" s="5">
        <f t="shared" si="0"/>
        <v>1</v>
      </c>
      <c r="Z19" s="5">
        <f t="shared" si="1"/>
        <v>0</v>
      </c>
      <c r="AA19" s="5">
        <f t="shared" si="6"/>
        <v>0</v>
      </c>
    </row>
    <row r="20" spans="1:27" x14ac:dyDescent="0.3">
      <c r="A20" s="7"/>
      <c r="B20" s="23">
        <f t="shared" si="7"/>
        <v>15</v>
      </c>
      <c r="C20" s="62">
        <v>43469</v>
      </c>
      <c r="D20" s="25" t="s">
        <v>19</v>
      </c>
      <c r="E20" s="25" t="s">
        <v>739</v>
      </c>
      <c r="F20" s="26">
        <v>144</v>
      </c>
      <c r="G20" s="26">
        <v>146</v>
      </c>
      <c r="H20" s="26">
        <v>142</v>
      </c>
      <c r="I20" s="26">
        <v>146</v>
      </c>
      <c r="J20" s="25">
        <f t="shared" si="18"/>
        <v>2</v>
      </c>
      <c r="K20" s="27">
        <f t="shared" si="19"/>
        <v>1041.6666666666667</v>
      </c>
      <c r="L20" s="63">
        <f t="shared" si="4"/>
        <v>1.388888888888884E-2</v>
      </c>
      <c r="M20" s="28">
        <f t="shared" si="5"/>
        <v>2083.3333333333335</v>
      </c>
      <c r="N20" s="8"/>
      <c r="Y20" s="5">
        <f t="shared" si="0"/>
        <v>1</v>
      </c>
      <c r="Z20" s="5">
        <f t="shared" si="1"/>
        <v>0</v>
      </c>
      <c r="AA20" s="5">
        <f t="shared" si="6"/>
        <v>0</v>
      </c>
    </row>
    <row r="21" spans="1:27" x14ac:dyDescent="0.3">
      <c r="A21" s="7"/>
      <c r="B21" s="23">
        <f t="shared" si="7"/>
        <v>16</v>
      </c>
      <c r="C21" s="62">
        <v>43469</v>
      </c>
      <c r="D21" s="25" t="s">
        <v>19</v>
      </c>
      <c r="E21" s="25" t="s">
        <v>740</v>
      </c>
      <c r="F21" s="26">
        <v>264</v>
      </c>
      <c r="G21" s="26">
        <v>312</v>
      </c>
      <c r="H21" s="26">
        <v>260</v>
      </c>
      <c r="I21" s="26">
        <v>269</v>
      </c>
      <c r="J21" s="25">
        <f t="shared" ref="J21" si="20">I21-F21</f>
        <v>5</v>
      </c>
      <c r="K21" s="27">
        <f t="shared" ref="K21" si="21">150000/F21</f>
        <v>568.18181818181813</v>
      </c>
      <c r="L21" s="63">
        <f t="shared" si="4"/>
        <v>1.8939393939394034E-2</v>
      </c>
      <c r="M21" s="28">
        <f t="shared" si="5"/>
        <v>2840.9090909090905</v>
      </c>
      <c r="N21" s="8"/>
      <c r="Y21" s="5">
        <f t="shared" si="0"/>
        <v>1</v>
      </c>
      <c r="Z21" s="5">
        <f t="shared" si="1"/>
        <v>0</v>
      </c>
      <c r="AA21" s="5">
        <f t="shared" si="6"/>
        <v>0</v>
      </c>
    </row>
    <row r="22" spans="1:27" x14ac:dyDescent="0.3">
      <c r="A22" s="7"/>
      <c r="B22" s="23">
        <f t="shared" si="7"/>
        <v>17</v>
      </c>
      <c r="C22" s="62">
        <v>43469</v>
      </c>
      <c r="D22" s="25" t="s">
        <v>19</v>
      </c>
      <c r="E22" s="25" t="s">
        <v>243</v>
      </c>
      <c r="F22" s="26">
        <v>1275</v>
      </c>
      <c r="G22" s="26">
        <v>1284</v>
      </c>
      <c r="H22" s="26">
        <v>1271</v>
      </c>
      <c r="I22" s="26">
        <v>1285</v>
      </c>
      <c r="J22" s="25">
        <f t="shared" ref="J22:J23" si="22">I22-F22</f>
        <v>10</v>
      </c>
      <c r="K22" s="27">
        <f t="shared" ref="K22:K23" si="23">150000/F22</f>
        <v>117.64705882352941</v>
      </c>
      <c r="L22" s="63">
        <f t="shared" si="4"/>
        <v>7.8431372549019329E-3</v>
      </c>
      <c r="M22" s="28">
        <f t="shared" si="5"/>
        <v>1176.4705882352941</v>
      </c>
      <c r="N22" s="8"/>
      <c r="Y22" s="5">
        <f t="shared" si="0"/>
        <v>1</v>
      </c>
      <c r="Z22" s="5">
        <f t="shared" si="1"/>
        <v>0</v>
      </c>
      <c r="AA22" s="5">
        <f t="shared" si="6"/>
        <v>0</v>
      </c>
    </row>
    <row r="23" spans="1:27" x14ac:dyDescent="0.3">
      <c r="A23" s="7"/>
      <c r="B23" s="23">
        <f t="shared" si="7"/>
        <v>18</v>
      </c>
      <c r="C23" s="62">
        <v>43469</v>
      </c>
      <c r="D23" s="25" t="s">
        <v>19</v>
      </c>
      <c r="E23" s="25" t="s">
        <v>741</v>
      </c>
      <c r="F23" s="26">
        <v>7300</v>
      </c>
      <c r="G23" s="26">
        <v>7249</v>
      </c>
      <c r="H23" s="26">
        <v>7400</v>
      </c>
      <c r="I23" s="26">
        <v>7400</v>
      </c>
      <c r="J23" s="25">
        <f t="shared" si="22"/>
        <v>100</v>
      </c>
      <c r="K23" s="27">
        <f t="shared" si="23"/>
        <v>20.547945205479451</v>
      </c>
      <c r="L23" s="63">
        <f t="shared" si="4"/>
        <v>1.3698630136986356E-2</v>
      </c>
      <c r="M23" s="28">
        <f t="shared" si="5"/>
        <v>2054.794520547945</v>
      </c>
      <c r="N23" s="8"/>
      <c r="Y23" s="5">
        <f t="shared" si="0"/>
        <v>1</v>
      </c>
      <c r="Z23" s="5">
        <f t="shared" si="1"/>
        <v>0</v>
      </c>
      <c r="AA23" s="5">
        <f t="shared" si="6"/>
        <v>0</v>
      </c>
    </row>
    <row r="24" spans="1:27" x14ac:dyDescent="0.3">
      <c r="A24" s="7"/>
      <c r="B24" s="23">
        <f t="shared" si="7"/>
        <v>19</v>
      </c>
      <c r="C24" s="24">
        <v>43469</v>
      </c>
      <c r="D24" s="25" t="s">
        <v>19</v>
      </c>
      <c r="E24" s="25" t="s">
        <v>742</v>
      </c>
      <c r="F24" s="26">
        <v>482</v>
      </c>
      <c r="G24" s="26">
        <v>504</v>
      </c>
      <c r="H24" s="26">
        <v>479</v>
      </c>
      <c r="I24" s="26">
        <v>501</v>
      </c>
      <c r="J24" s="25">
        <f t="shared" ref="J24" si="24">I24-F24</f>
        <v>19</v>
      </c>
      <c r="K24" s="27">
        <f t="shared" ref="K24" si="25">150000/F24</f>
        <v>311.20331950207469</v>
      </c>
      <c r="L24" s="63">
        <f t="shared" si="4"/>
        <v>3.9419087136929543E-2</v>
      </c>
      <c r="M24" s="28">
        <f t="shared" si="5"/>
        <v>5912.8630705394189</v>
      </c>
      <c r="N24" s="8"/>
      <c r="Y24" s="5">
        <f t="shared" si="0"/>
        <v>1</v>
      </c>
      <c r="Z24" s="5">
        <f t="shared" si="1"/>
        <v>0</v>
      </c>
      <c r="AA24" s="5">
        <f t="shared" si="6"/>
        <v>0</v>
      </c>
    </row>
    <row r="25" spans="1:27" x14ac:dyDescent="0.3">
      <c r="A25" s="7"/>
      <c r="B25" s="23">
        <f t="shared" si="7"/>
        <v>20</v>
      </c>
      <c r="C25" s="24">
        <v>43469</v>
      </c>
      <c r="D25" s="25" t="s">
        <v>19</v>
      </c>
      <c r="E25" s="25" t="s">
        <v>255</v>
      </c>
      <c r="F25" s="26">
        <v>286</v>
      </c>
      <c r="G25" s="26">
        <v>292</v>
      </c>
      <c r="H25" s="26">
        <v>284</v>
      </c>
      <c r="I25" s="26">
        <v>289.3</v>
      </c>
      <c r="J25" s="25">
        <f t="shared" ref="J25:J28" si="26">I25-F25</f>
        <v>3.3000000000000114</v>
      </c>
      <c r="K25" s="27">
        <f t="shared" ref="K25:K28" si="27">150000/F25</f>
        <v>524.47552447552448</v>
      </c>
      <c r="L25" s="63">
        <f t="shared" si="4"/>
        <v>1.1538461538461497E-2</v>
      </c>
      <c r="M25" s="28">
        <f t="shared" si="5"/>
        <v>1730.7692307692369</v>
      </c>
      <c r="N25" s="8"/>
      <c r="Y25" s="5">
        <f t="shared" si="0"/>
        <v>1</v>
      </c>
      <c r="Z25" s="5">
        <f t="shared" si="1"/>
        <v>0</v>
      </c>
      <c r="AA25" s="5">
        <f t="shared" si="6"/>
        <v>0</v>
      </c>
    </row>
    <row r="26" spans="1:27" x14ac:dyDescent="0.3">
      <c r="A26" s="7"/>
      <c r="B26" s="23">
        <f t="shared" si="7"/>
        <v>21</v>
      </c>
      <c r="C26" s="24">
        <v>43472</v>
      </c>
      <c r="D26" s="25" t="s">
        <v>19</v>
      </c>
      <c r="E26" s="25" t="s">
        <v>248</v>
      </c>
      <c r="F26" s="26">
        <v>119</v>
      </c>
      <c r="G26" s="26">
        <v>123</v>
      </c>
      <c r="H26" s="26">
        <v>117</v>
      </c>
      <c r="I26" s="26">
        <v>121</v>
      </c>
      <c r="J26" s="25">
        <f t="shared" si="26"/>
        <v>2</v>
      </c>
      <c r="K26" s="27">
        <f t="shared" si="27"/>
        <v>1260.5042016806722</v>
      </c>
      <c r="L26" s="63">
        <f t="shared" si="4"/>
        <v>1.6806722689075571E-2</v>
      </c>
      <c r="M26" s="28">
        <f t="shared" si="5"/>
        <v>2521.0084033613443</v>
      </c>
      <c r="N26" s="8"/>
      <c r="Y26" s="5">
        <f t="shared" si="0"/>
        <v>1</v>
      </c>
      <c r="Z26" s="5">
        <f t="shared" si="1"/>
        <v>0</v>
      </c>
      <c r="AA26" s="5">
        <f t="shared" si="6"/>
        <v>0</v>
      </c>
    </row>
    <row r="27" spans="1:27" x14ac:dyDescent="0.3">
      <c r="A27" s="7"/>
      <c r="B27" s="23">
        <f t="shared" si="7"/>
        <v>22</v>
      </c>
      <c r="C27" s="24">
        <v>43473</v>
      </c>
      <c r="D27" s="25" t="s">
        <v>19</v>
      </c>
      <c r="E27" s="25" t="s">
        <v>470</v>
      </c>
      <c r="F27" s="26">
        <v>498</v>
      </c>
      <c r="G27" s="26">
        <v>510</v>
      </c>
      <c r="H27" s="26">
        <v>494</v>
      </c>
      <c r="I27" s="26">
        <v>494</v>
      </c>
      <c r="J27" s="25">
        <f t="shared" si="26"/>
        <v>-4</v>
      </c>
      <c r="K27" s="27">
        <f t="shared" si="27"/>
        <v>301.20481927710841</v>
      </c>
      <c r="L27" s="63">
        <f t="shared" si="4"/>
        <v>-8.0321285140562138E-3</v>
      </c>
      <c r="M27" s="28">
        <f t="shared" si="5"/>
        <v>-1204.8192771084337</v>
      </c>
      <c r="N27" s="8"/>
      <c r="Y27" s="5">
        <f t="shared" si="0"/>
        <v>0</v>
      </c>
      <c r="Z27" s="5">
        <f t="shared" si="1"/>
        <v>1</v>
      </c>
      <c r="AA27" s="5">
        <f t="shared" si="6"/>
        <v>0</v>
      </c>
    </row>
    <row r="28" spans="1:27" ht="15" customHeight="1" x14ac:dyDescent="0.3">
      <c r="A28" s="7"/>
      <c r="B28" s="23">
        <f t="shared" si="7"/>
        <v>23</v>
      </c>
      <c r="C28" s="24">
        <v>43473</v>
      </c>
      <c r="D28" s="25" t="s">
        <v>19</v>
      </c>
      <c r="E28" s="25" t="s">
        <v>743</v>
      </c>
      <c r="F28" s="26">
        <v>1460</v>
      </c>
      <c r="G28" s="26">
        <v>1474</v>
      </c>
      <c r="H28" s="26">
        <v>1451</v>
      </c>
      <c r="I28" s="26">
        <v>1451</v>
      </c>
      <c r="J28" s="25">
        <f t="shared" si="26"/>
        <v>-9</v>
      </c>
      <c r="K28" s="27">
        <f t="shared" si="27"/>
        <v>102.73972602739725</v>
      </c>
      <c r="L28" s="63">
        <f t="shared" si="4"/>
        <v>-6.164383561643838E-3</v>
      </c>
      <c r="M28" s="28">
        <f t="shared" si="5"/>
        <v>-924.65753424657532</v>
      </c>
      <c r="N28" s="8"/>
      <c r="Y28" s="5">
        <f t="shared" si="0"/>
        <v>0</v>
      </c>
      <c r="Z28" s="5">
        <f t="shared" si="1"/>
        <v>1</v>
      </c>
      <c r="AA28" s="5">
        <f t="shared" si="6"/>
        <v>0</v>
      </c>
    </row>
    <row r="29" spans="1:27" ht="15" customHeight="1" x14ac:dyDescent="0.3">
      <c r="A29" s="7"/>
      <c r="B29" s="23">
        <f t="shared" si="7"/>
        <v>24</v>
      </c>
      <c r="C29" s="24">
        <v>43473</v>
      </c>
      <c r="D29" s="25" t="s">
        <v>19</v>
      </c>
      <c r="E29" s="25" t="s">
        <v>744</v>
      </c>
      <c r="F29" s="26">
        <v>160</v>
      </c>
      <c r="G29" s="26">
        <v>172</v>
      </c>
      <c r="H29" s="26">
        <v>158</v>
      </c>
      <c r="I29" s="26">
        <v>164</v>
      </c>
      <c r="J29" s="25">
        <f t="shared" ref="J29" si="28">I29-F29</f>
        <v>4</v>
      </c>
      <c r="K29" s="27">
        <f t="shared" ref="K29" si="29">150000/F29</f>
        <v>937.5</v>
      </c>
      <c r="L29" s="63">
        <f t="shared" si="4"/>
        <v>2.4999999999999911E-2</v>
      </c>
      <c r="M29" s="28">
        <f t="shared" si="5"/>
        <v>3750</v>
      </c>
      <c r="N29" s="8"/>
      <c r="Y29" s="5">
        <f t="shared" si="0"/>
        <v>1</v>
      </c>
      <c r="Z29" s="5">
        <f t="shared" si="1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7"/>
        <v>25</v>
      </c>
      <c r="C30" s="24">
        <v>43473</v>
      </c>
      <c r="D30" s="25" t="s">
        <v>19</v>
      </c>
      <c r="E30" s="25" t="s">
        <v>554</v>
      </c>
      <c r="F30" s="26">
        <v>807</v>
      </c>
      <c r="G30" s="26">
        <v>822</v>
      </c>
      <c r="H30" s="26">
        <v>803</v>
      </c>
      <c r="I30" s="26">
        <v>822</v>
      </c>
      <c r="J30" s="25">
        <f t="shared" ref="J30:J31" si="30">I30-F30</f>
        <v>15</v>
      </c>
      <c r="K30" s="27">
        <f t="shared" ref="K30:K31" si="31">150000/F30</f>
        <v>185.87360594795538</v>
      </c>
      <c r="L30" s="63">
        <f t="shared" si="4"/>
        <v>1.8587360594795488E-2</v>
      </c>
      <c r="M30" s="28">
        <f t="shared" si="5"/>
        <v>2788.1040892193309</v>
      </c>
      <c r="N30" s="8"/>
      <c r="Y30" s="5">
        <f t="shared" si="0"/>
        <v>1</v>
      </c>
      <c r="Z30" s="5">
        <f t="shared" si="1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7"/>
        <v>26</v>
      </c>
      <c r="C31" s="24">
        <v>43473</v>
      </c>
      <c r="D31" s="25" t="s">
        <v>19</v>
      </c>
      <c r="E31" s="25" t="s">
        <v>79</v>
      </c>
      <c r="F31" s="26">
        <v>386</v>
      </c>
      <c r="G31" s="26">
        <v>397</v>
      </c>
      <c r="H31" s="26">
        <v>383</v>
      </c>
      <c r="I31" s="26">
        <v>383</v>
      </c>
      <c r="J31" s="25">
        <f t="shared" si="30"/>
        <v>-3</v>
      </c>
      <c r="K31" s="27">
        <f t="shared" si="31"/>
        <v>388.60103626943004</v>
      </c>
      <c r="L31" s="63">
        <f t="shared" si="4"/>
        <v>-7.7720207253886286E-3</v>
      </c>
      <c r="M31" s="28">
        <f t="shared" si="5"/>
        <v>-1165.8031088082901</v>
      </c>
      <c r="N31" s="8"/>
      <c r="Y31" s="5">
        <f t="shared" si="0"/>
        <v>0</v>
      </c>
      <c r="Z31" s="5">
        <f t="shared" si="1"/>
        <v>1</v>
      </c>
      <c r="AA31" s="5">
        <f t="shared" si="6"/>
        <v>0</v>
      </c>
    </row>
    <row r="32" spans="1:27" ht="15.75" customHeight="1" x14ac:dyDescent="0.3">
      <c r="A32" s="7"/>
      <c r="B32" s="23">
        <f t="shared" si="7"/>
        <v>27</v>
      </c>
      <c r="C32" s="24">
        <v>43474</v>
      </c>
      <c r="D32" s="25" t="s">
        <v>19</v>
      </c>
      <c r="E32" s="25" t="s">
        <v>745</v>
      </c>
      <c r="F32" s="26">
        <v>950</v>
      </c>
      <c r="G32" s="26">
        <v>964</v>
      </c>
      <c r="H32" s="26">
        <v>944</v>
      </c>
      <c r="I32" s="26">
        <v>964</v>
      </c>
      <c r="J32" s="25">
        <f t="shared" ref="J32:J34" si="32">I32-F32</f>
        <v>14</v>
      </c>
      <c r="K32" s="27">
        <f t="shared" ref="K32:K34" si="33">150000/F32</f>
        <v>157.89473684210526</v>
      </c>
      <c r="L32" s="63">
        <f t="shared" si="4"/>
        <v>1.4736842105263159E-2</v>
      </c>
      <c r="M32" s="28">
        <f t="shared" si="5"/>
        <v>2210.5263157894738</v>
      </c>
      <c r="N32" s="8"/>
      <c r="Q32" s="5" t="s">
        <v>20</v>
      </c>
      <c r="Y32" s="5">
        <f t="shared" si="0"/>
        <v>1</v>
      </c>
      <c r="Z32" s="5">
        <f t="shared" si="1"/>
        <v>0</v>
      </c>
      <c r="AA32" s="5">
        <f t="shared" si="6"/>
        <v>0</v>
      </c>
    </row>
    <row r="33" spans="1:27" x14ac:dyDescent="0.3">
      <c r="A33" s="7"/>
      <c r="B33" s="23">
        <f t="shared" si="7"/>
        <v>28</v>
      </c>
      <c r="C33" s="24">
        <v>43474</v>
      </c>
      <c r="D33" s="43" t="s">
        <v>19</v>
      </c>
      <c r="E33" s="43" t="s">
        <v>82</v>
      </c>
      <c r="F33" s="43">
        <v>118</v>
      </c>
      <c r="G33" s="43">
        <v>122</v>
      </c>
      <c r="H33" s="43">
        <v>116</v>
      </c>
      <c r="I33" s="26">
        <v>116</v>
      </c>
      <c r="J33" s="25">
        <f t="shared" si="32"/>
        <v>-2</v>
      </c>
      <c r="K33" s="27">
        <f t="shared" si="33"/>
        <v>1271.1864406779662</v>
      </c>
      <c r="L33" s="63">
        <f t="shared" si="4"/>
        <v>-1.6949152542372836E-2</v>
      </c>
      <c r="M33" s="28">
        <f t="shared" si="5"/>
        <v>-2542.3728813559323</v>
      </c>
      <c r="N33" s="8"/>
      <c r="Y33" s="5">
        <f t="shared" si="0"/>
        <v>0</v>
      </c>
      <c r="Z33" s="5">
        <f t="shared" si="1"/>
        <v>1</v>
      </c>
      <c r="AA33" s="5">
        <f t="shared" si="6"/>
        <v>0</v>
      </c>
    </row>
    <row r="34" spans="1:27" x14ac:dyDescent="0.3">
      <c r="A34" s="7"/>
      <c r="B34" s="23">
        <f t="shared" si="7"/>
        <v>29</v>
      </c>
      <c r="C34" s="24">
        <v>43475</v>
      </c>
      <c r="D34" s="43" t="s">
        <v>19</v>
      </c>
      <c r="E34" s="43" t="s">
        <v>60</v>
      </c>
      <c r="F34" s="43">
        <v>70.8</v>
      </c>
      <c r="G34" s="43">
        <v>74.900000000000006</v>
      </c>
      <c r="H34" s="43">
        <v>69</v>
      </c>
      <c r="I34" s="26">
        <v>69</v>
      </c>
      <c r="J34" s="25">
        <f t="shared" si="32"/>
        <v>-1.7999999999999972</v>
      </c>
      <c r="K34" s="27">
        <f t="shared" si="33"/>
        <v>2118.6440677966102</v>
      </c>
      <c r="L34" s="63">
        <f t="shared" si="4"/>
        <v>-2.5423728813559254E-2</v>
      </c>
      <c r="M34" s="28">
        <f t="shared" si="5"/>
        <v>-3813.5593220338924</v>
      </c>
      <c r="N34" s="8"/>
      <c r="Y34" s="5">
        <f t="shared" si="0"/>
        <v>0</v>
      </c>
      <c r="Z34" s="5">
        <f t="shared" si="1"/>
        <v>1</v>
      </c>
      <c r="AA34" s="5">
        <f t="shared" si="6"/>
        <v>0</v>
      </c>
    </row>
    <row r="35" spans="1:27" x14ac:dyDescent="0.3">
      <c r="A35" s="7"/>
      <c r="B35" s="23">
        <f t="shared" si="7"/>
        <v>30</v>
      </c>
      <c r="C35" s="24">
        <v>43475</v>
      </c>
      <c r="D35" s="25" t="s">
        <v>19</v>
      </c>
      <c r="E35" s="25" t="s">
        <v>603</v>
      </c>
      <c r="F35" s="26">
        <v>820</v>
      </c>
      <c r="G35" s="26">
        <v>830</v>
      </c>
      <c r="H35" s="26">
        <v>814</v>
      </c>
      <c r="I35" s="26">
        <v>827</v>
      </c>
      <c r="J35" s="25">
        <f t="shared" ref="J35" si="34">I35-F35</f>
        <v>7</v>
      </c>
      <c r="K35" s="27">
        <f t="shared" ref="K35" si="35">150000/F35</f>
        <v>182.92682926829269</v>
      </c>
      <c r="L35" s="63">
        <f t="shared" si="4"/>
        <v>8.5365853658536661E-3</v>
      </c>
      <c r="M35" s="28">
        <f t="shared" si="5"/>
        <v>1280.4878048780488</v>
      </c>
      <c r="N35" s="8"/>
      <c r="Q35" s="5" t="s">
        <v>20</v>
      </c>
      <c r="Y35" s="5">
        <f t="shared" si="0"/>
        <v>1</v>
      </c>
      <c r="Z35" s="5">
        <f t="shared" si="1"/>
        <v>0</v>
      </c>
      <c r="AA35" s="5">
        <f t="shared" si="6"/>
        <v>0</v>
      </c>
    </row>
    <row r="36" spans="1:27" x14ac:dyDescent="0.3">
      <c r="A36" s="7"/>
      <c r="B36" s="23">
        <f t="shared" si="7"/>
        <v>31</v>
      </c>
      <c r="C36" s="24">
        <v>43475</v>
      </c>
      <c r="D36" s="25" t="s">
        <v>19</v>
      </c>
      <c r="E36" s="25" t="s">
        <v>747</v>
      </c>
      <c r="F36" s="26">
        <v>6440</v>
      </c>
      <c r="G36" s="26">
        <v>6565</v>
      </c>
      <c r="H36" s="26">
        <v>6412</v>
      </c>
      <c r="I36" s="26">
        <v>6500</v>
      </c>
      <c r="J36" s="25">
        <f t="shared" ref="J36:J39" si="36">I36-F36</f>
        <v>60</v>
      </c>
      <c r="K36" s="27">
        <f t="shared" ref="K36:K39" si="37">150000/F36</f>
        <v>23.29192546583851</v>
      </c>
      <c r="L36" s="63">
        <f t="shared" si="4"/>
        <v>9.3167701863354768E-3</v>
      </c>
      <c r="M36" s="28">
        <f t="shared" si="5"/>
        <v>1397.5155279503106</v>
      </c>
      <c r="N36" s="8"/>
      <c r="Y36" s="5">
        <f t="shared" si="0"/>
        <v>1</v>
      </c>
      <c r="Z36" s="5">
        <f t="shared" si="1"/>
        <v>0</v>
      </c>
      <c r="AA36" s="5">
        <f t="shared" si="6"/>
        <v>0</v>
      </c>
    </row>
    <row r="37" spans="1:27" x14ac:dyDescent="0.3">
      <c r="A37" s="7"/>
      <c r="B37" s="23">
        <f t="shared" si="7"/>
        <v>32</v>
      </c>
      <c r="C37" s="24">
        <v>43475</v>
      </c>
      <c r="D37" s="25" t="s">
        <v>19</v>
      </c>
      <c r="E37" s="25" t="s">
        <v>31</v>
      </c>
      <c r="F37" s="26">
        <v>1049</v>
      </c>
      <c r="G37" s="26">
        <v>1078</v>
      </c>
      <c r="H37" s="26">
        <v>1044</v>
      </c>
      <c r="I37" s="26">
        <v>1060</v>
      </c>
      <c r="J37" s="25">
        <f t="shared" si="36"/>
        <v>11</v>
      </c>
      <c r="K37" s="27">
        <f t="shared" si="37"/>
        <v>142.99332697807435</v>
      </c>
      <c r="L37" s="63">
        <f t="shared" si="4"/>
        <v>1.048617731172552E-2</v>
      </c>
      <c r="M37" s="28">
        <f t="shared" si="5"/>
        <v>1572.9265967588178</v>
      </c>
      <c r="N37" s="8"/>
      <c r="Y37" s="5">
        <f t="shared" si="0"/>
        <v>1</v>
      </c>
      <c r="Z37" s="5">
        <f t="shared" si="1"/>
        <v>0</v>
      </c>
      <c r="AA37" s="5">
        <f t="shared" si="6"/>
        <v>0</v>
      </c>
    </row>
    <row r="38" spans="1:27" x14ac:dyDescent="0.3">
      <c r="A38" s="7"/>
      <c r="B38" s="23">
        <f t="shared" si="7"/>
        <v>33</v>
      </c>
      <c r="C38" s="24">
        <v>43475</v>
      </c>
      <c r="D38" s="45" t="s">
        <v>19</v>
      </c>
      <c r="E38" s="45" t="s">
        <v>748</v>
      </c>
      <c r="F38" s="46">
        <v>1461</v>
      </c>
      <c r="G38" s="46">
        <v>1485</v>
      </c>
      <c r="H38" s="46">
        <v>1455</v>
      </c>
      <c r="I38" s="26">
        <v>1485</v>
      </c>
      <c r="J38" s="25">
        <f t="shared" si="36"/>
        <v>24</v>
      </c>
      <c r="K38" s="27">
        <f t="shared" si="37"/>
        <v>102.6694045174538</v>
      </c>
      <c r="L38" s="63">
        <f t="shared" si="4"/>
        <v>1.6427104722792629E-2</v>
      </c>
      <c r="M38" s="28">
        <f t="shared" si="5"/>
        <v>2464.0657084188911</v>
      </c>
      <c r="N38" s="8"/>
      <c r="Y38" s="5">
        <f t="shared" si="0"/>
        <v>1</v>
      </c>
      <c r="Z38" s="5">
        <f t="shared" si="1"/>
        <v>0</v>
      </c>
      <c r="AA38" s="5">
        <f t="shared" si="6"/>
        <v>0</v>
      </c>
    </row>
    <row r="39" spans="1:27" x14ac:dyDescent="0.3">
      <c r="A39" s="7"/>
      <c r="B39" s="23">
        <f t="shared" si="7"/>
        <v>34</v>
      </c>
      <c r="C39" s="24">
        <v>43476</v>
      </c>
      <c r="D39" s="43" t="s">
        <v>19</v>
      </c>
      <c r="E39" s="43" t="s">
        <v>737</v>
      </c>
      <c r="F39" s="43">
        <v>346</v>
      </c>
      <c r="G39" s="43">
        <v>356</v>
      </c>
      <c r="H39" s="43">
        <v>343</v>
      </c>
      <c r="I39" s="26">
        <v>343</v>
      </c>
      <c r="J39" s="25">
        <f t="shared" si="36"/>
        <v>-3</v>
      </c>
      <c r="K39" s="27">
        <f t="shared" si="37"/>
        <v>433.52601156069363</v>
      </c>
      <c r="L39" s="63">
        <f t="shared" si="4"/>
        <v>-8.6705202312138407E-3</v>
      </c>
      <c r="M39" s="28">
        <f t="shared" si="5"/>
        <v>-1300.5780346820809</v>
      </c>
      <c r="N39" s="8"/>
      <c r="Y39" s="5">
        <f t="shared" si="0"/>
        <v>0</v>
      </c>
      <c r="Z39" s="5">
        <f t="shared" si="1"/>
        <v>1</v>
      </c>
      <c r="AA39" s="5">
        <f t="shared" si="6"/>
        <v>0</v>
      </c>
    </row>
    <row r="40" spans="1:27" ht="15.6" x14ac:dyDescent="0.3">
      <c r="A40" s="7"/>
      <c r="B40" s="23">
        <f t="shared" si="7"/>
        <v>35</v>
      </c>
      <c r="C40" s="24">
        <v>43476</v>
      </c>
      <c r="D40" s="43" t="s">
        <v>19</v>
      </c>
      <c r="E40" s="61" t="s">
        <v>749</v>
      </c>
      <c r="F40" s="43">
        <v>650</v>
      </c>
      <c r="G40" s="43">
        <v>660</v>
      </c>
      <c r="H40" s="43">
        <v>645</v>
      </c>
      <c r="I40" s="26">
        <v>657</v>
      </c>
      <c r="J40" s="25">
        <f t="shared" ref="J40" si="38">I40-F40</f>
        <v>7</v>
      </c>
      <c r="K40" s="27">
        <f t="shared" ref="K40" si="39">150000/F40</f>
        <v>230.76923076923077</v>
      </c>
      <c r="L40" s="63">
        <f t="shared" si="4"/>
        <v>1.0769230769230864E-2</v>
      </c>
      <c r="M40" s="28">
        <f t="shared" si="5"/>
        <v>1615.3846153846155</v>
      </c>
      <c r="N40" s="8"/>
      <c r="Q40" s="5" t="s">
        <v>20</v>
      </c>
      <c r="Y40" s="5">
        <f t="shared" si="0"/>
        <v>1</v>
      </c>
      <c r="Z40" s="5">
        <f t="shared" si="1"/>
        <v>0</v>
      </c>
      <c r="AA40" s="5">
        <f t="shared" si="6"/>
        <v>0</v>
      </c>
    </row>
    <row r="41" spans="1:27" x14ac:dyDescent="0.3">
      <c r="A41" s="7"/>
      <c r="B41" s="23">
        <f t="shared" si="7"/>
        <v>36</v>
      </c>
      <c r="C41" s="42">
        <v>43476</v>
      </c>
      <c r="D41" s="43" t="s">
        <v>19</v>
      </c>
      <c r="E41" s="43" t="s">
        <v>95</v>
      </c>
      <c r="F41" s="43">
        <v>337</v>
      </c>
      <c r="G41" s="43">
        <v>349</v>
      </c>
      <c r="H41" s="43">
        <v>333</v>
      </c>
      <c r="I41" s="26">
        <v>349</v>
      </c>
      <c r="J41" s="25">
        <f t="shared" ref="J41" si="40">I41-F41</f>
        <v>12</v>
      </c>
      <c r="K41" s="27">
        <f t="shared" ref="K41" si="41">150000/F41</f>
        <v>445.10385756676556</v>
      </c>
      <c r="L41" s="63">
        <f t="shared" si="4"/>
        <v>3.5608308605341144E-2</v>
      </c>
      <c r="M41" s="28">
        <f t="shared" si="5"/>
        <v>5341.2462908011867</v>
      </c>
      <c r="N41" s="8"/>
      <c r="Y41" s="5">
        <f t="shared" si="0"/>
        <v>1</v>
      </c>
      <c r="Z41" s="5">
        <f t="shared" si="1"/>
        <v>0</v>
      </c>
      <c r="AA41" s="5">
        <f t="shared" si="6"/>
        <v>0</v>
      </c>
    </row>
    <row r="42" spans="1:27" x14ac:dyDescent="0.3">
      <c r="A42" s="7"/>
      <c r="B42" s="23">
        <f t="shared" si="7"/>
        <v>37</v>
      </c>
      <c r="C42" s="42">
        <v>43476</v>
      </c>
      <c r="D42" s="43" t="s">
        <v>19</v>
      </c>
      <c r="E42" s="43" t="s">
        <v>640</v>
      </c>
      <c r="F42" s="43">
        <v>723</v>
      </c>
      <c r="G42" s="43">
        <v>737</v>
      </c>
      <c r="H42" s="43">
        <v>718</v>
      </c>
      <c r="I42" s="26">
        <v>737</v>
      </c>
      <c r="J42" s="25">
        <f t="shared" ref="J42" si="42">I42-F42</f>
        <v>14</v>
      </c>
      <c r="K42" s="27">
        <f t="shared" ref="K42" si="43">150000/F42</f>
        <v>207.46887966804979</v>
      </c>
      <c r="L42" s="63">
        <f t="shared" si="4"/>
        <v>1.9363762102351245E-2</v>
      </c>
      <c r="M42" s="28">
        <f t="shared" si="5"/>
        <v>2904.5643153526971</v>
      </c>
      <c r="N42" s="8"/>
      <c r="R42" s="25"/>
      <c r="Y42" s="5">
        <f t="shared" si="0"/>
        <v>1</v>
      </c>
      <c r="Z42" s="5">
        <f t="shared" si="1"/>
        <v>0</v>
      </c>
      <c r="AA42" s="5">
        <f t="shared" si="6"/>
        <v>0</v>
      </c>
    </row>
    <row r="43" spans="1:27" x14ac:dyDescent="0.3">
      <c r="A43" s="7"/>
      <c r="B43" s="23">
        <f t="shared" si="7"/>
        <v>38</v>
      </c>
      <c r="C43" s="44">
        <v>43481</v>
      </c>
      <c r="D43" s="45" t="s">
        <v>19</v>
      </c>
      <c r="E43" s="45" t="s">
        <v>532</v>
      </c>
      <c r="F43" s="46">
        <v>207</v>
      </c>
      <c r="G43" s="46">
        <v>214</v>
      </c>
      <c r="H43" s="46">
        <v>202</v>
      </c>
      <c r="I43" s="26">
        <v>214</v>
      </c>
      <c r="J43" s="25">
        <f t="shared" ref="J43:J67" si="44">I43-F43</f>
        <v>7</v>
      </c>
      <c r="K43" s="27">
        <f t="shared" ref="K43:K85" si="45">150000/F43</f>
        <v>724.63768115942025</v>
      </c>
      <c r="L43" s="63">
        <f t="shared" si="4"/>
        <v>3.3816425120772875E-2</v>
      </c>
      <c r="M43" s="28">
        <f t="shared" si="5"/>
        <v>5072.463768115942</v>
      </c>
      <c r="N43" s="8"/>
      <c r="P43" s="5" t="s">
        <v>20</v>
      </c>
      <c r="Y43" s="5">
        <f t="shared" si="0"/>
        <v>1</v>
      </c>
      <c r="Z43" s="5">
        <f t="shared" si="1"/>
        <v>0</v>
      </c>
      <c r="AA43" s="5">
        <f t="shared" si="6"/>
        <v>0</v>
      </c>
    </row>
    <row r="44" spans="1:27" x14ac:dyDescent="0.3">
      <c r="A44" s="7"/>
      <c r="B44" s="23">
        <f t="shared" si="7"/>
        <v>39</v>
      </c>
      <c r="C44" s="44">
        <v>43481</v>
      </c>
      <c r="D44" s="45" t="s">
        <v>19</v>
      </c>
      <c r="E44" s="45" t="s">
        <v>750</v>
      </c>
      <c r="F44" s="46">
        <v>610</v>
      </c>
      <c r="G44" s="46">
        <v>648</v>
      </c>
      <c r="H44" s="46">
        <v>595</v>
      </c>
      <c r="I44" s="26">
        <v>615</v>
      </c>
      <c r="J44" s="25">
        <f t="shared" si="44"/>
        <v>5</v>
      </c>
      <c r="K44" s="27">
        <f t="shared" si="45"/>
        <v>245.90163934426229</v>
      </c>
      <c r="L44" s="63">
        <f t="shared" si="4"/>
        <v>8.1967213114753079E-3</v>
      </c>
      <c r="M44" s="28">
        <f t="shared" si="5"/>
        <v>1229.5081967213114</v>
      </c>
      <c r="N44" s="8"/>
      <c r="Y44" s="5">
        <f t="shared" si="0"/>
        <v>1</v>
      </c>
      <c r="Z44" s="5">
        <f t="shared" si="1"/>
        <v>0</v>
      </c>
      <c r="AA44" s="5">
        <f t="shared" si="6"/>
        <v>0</v>
      </c>
    </row>
    <row r="45" spans="1:27" x14ac:dyDescent="0.3">
      <c r="A45" s="7"/>
      <c r="B45" s="23">
        <f t="shared" si="7"/>
        <v>40</v>
      </c>
      <c r="C45" s="44">
        <v>43481</v>
      </c>
      <c r="D45" s="25" t="s">
        <v>19</v>
      </c>
      <c r="E45" s="25" t="s">
        <v>751</v>
      </c>
      <c r="F45" s="26">
        <v>181</v>
      </c>
      <c r="G45" s="26">
        <v>188</v>
      </c>
      <c r="H45" s="26">
        <v>178</v>
      </c>
      <c r="I45" s="26">
        <v>183.9</v>
      </c>
      <c r="J45" s="25">
        <f t="shared" si="44"/>
        <v>2.9000000000000057</v>
      </c>
      <c r="K45" s="27">
        <f t="shared" si="45"/>
        <v>828.72928176795585</v>
      </c>
      <c r="L45" s="63">
        <f t="shared" si="4"/>
        <v>1.602209944751376E-2</v>
      </c>
      <c r="M45" s="28">
        <f t="shared" si="5"/>
        <v>2403.3149171270766</v>
      </c>
      <c r="N45" s="8"/>
      <c r="Y45" s="5">
        <f t="shared" si="0"/>
        <v>1</v>
      </c>
      <c r="Z45" s="5">
        <f t="shared" si="1"/>
        <v>0</v>
      </c>
      <c r="AA45" s="5">
        <f t="shared" si="6"/>
        <v>0</v>
      </c>
    </row>
    <row r="46" spans="1:27" x14ac:dyDescent="0.3">
      <c r="A46" s="7"/>
      <c r="B46" s="23">
        <f t="shared" si="7"/>
        <v>41</v>
      </c>
      <c r="C46" s="44">
        <v>43481</v>
      </c>
      <c r="D46" s="25" t="s">
        <v>19</v>
      </c>
      <c r="E46" s="25" t="s">
        <v>143</v>
      </c>
      <c r="F46" s="26">
        <v>319</v>
      </c>
      <c r="G46" s="26">
        <v>327</v>
      </c>
      <c r="H46" s="26">
        <v>317</v>
      </c>
      <c r="I46" s="26">
        <v>327</v>
      </c>
      <c r="J46" s="25">
        <f t="shared" si="44"/>
        <v>8</v>
      </c>
      <c r="K46" s="27">
        <f t="shared" si="45"/>
        <v>470.2194357366771</v>
      </c>
      <c r="L46" s="63">
        <f t="shared" si="4"/>
        <v>2.5078369905956022E-2</v>
      </c>
      <c r="M46" s="28">
        <f t="shared" si="5"/>
        <v>3761.7554858934168</v>
      </c>
      <c r="N46" s="8"/>
      <c r="Y46" s="5">
        <f t="shared" si="0"/>
        <v>1</v>
      </c>
      <c r="Z46" s="5">
        <f t="shared" si="1"/>
        <v>0</v>
      </c>
      <c r="AA46" s="5">
        <f t="shared" si="6"/>
        <v>0</v>
      </c>
    </row>
    <row r="47" spans="1:27" x14ac:dyDescent="0.3">
      <c r="A47" s="7"/>
      <c r="B47" s="23">
        <f>B46+1</f>
        <v>42</v>
      </c>
      <c r="C47" s="24">
        <v>43481</v>
      </c>
      <c r="D47" s="25" t="s">
        <v>19</v>
      </c>
      <c r="E47" s="25" t="s">
        <v>94</v>
      </c>
      <c r="F47" s="26">
        <v>125</v>
      </c>
      <c r="G47" s="26">
        <v>129</v>
      </c>
      <c r="H47" s="26">
        <v>123</v>
      </c>
      <c r="I47" s="26">
        <v>129</v>
      </c>
      <c r="J47" s="25">
        <f t="shared" si="44"/>
        <v>4</v>
      </c>
      <c r="K47" s="27">
        <f t="shared" si="45"/>
        <v>1200</v>
      </c>
      <c r="L47" s="63">
        <f t="shared" si="4"/>
        <v>3.2000000000000028E-2</v>
      </c>
      <c r="M47" s="28">
        <f t="shared" si="5"/>
        <v>4800</v>
      </c>
      <c r="N47" s="8"/>
      <c r="Y47" s="5">
        <f t="shared" si="0"/>
        <v>1</v>
      </c>
      <c r="Z47" s="5">
        <f t="shared" si="1"/>
        <v>0</v>
      </c>
      <c r="AA47" s="5">
        <f t="shared" si="6"/>
        <v>0</v>
      </c>
    </row>
    <row r="48" spans="1:27" x14ac:dyDescent="0.3">
      <c r="A48" s="7"/>
      <c r="B48" s="23">
        <f t="shared" si="7"/>
        <v>43</v>
      </c>
      <c r="C48" s="24">
        <v>43481</v>
      </c>
      <c r="D48" s="25" t="s">
        <v>19</v>
      </c>
      <c r="E48" s="25" t="s">
        <v>752</v>
      </c>
      <c r="F48" s="26">
        <v>2360</v>
      </c>
      <c r="G48" s="26">
        <v>2450</v>
      </c>
      <c r="H48" s="26">
        <v>2330</v>
      </c>
      <c r="I48" s="26">
        <v>2394</v>
      </c>
      <c r="J48" s="25">
        <f t="shared" si="44"/>
        <v>34</v>
      </c>
      <c r="K48" s="27">
        <f t="shared" si="45"/>
        <v>63.559322033898304</v>
      </c>
      <c r="L48" s="63">
        <f t="shared" si="4"/>
        <v>1.4406779661017E-2</v>
      </c>
      <c r="M48" s="28">
        <f t="shared" si="5"/>
        <v>2161.0169491525426</v>
      </c>
      <c r="N48" s="8"/>
      <c r="Y48" s="5">
        <f t="shared" si="0"/>
        <v>1</v>
      </c>
      <c r="Z48" s="5">
        <f t="shared" si="1"/>
        <v>0</v>
      </c>
      <c r="AA48" s="5">
        <f t="shared" si="6"/>
        <v>0</v>
      </c>
    </row>
    <row r="49" spans="1:27" x14ac:dyDescent="0.3">
      <c r="A49" s="7"/>
      <c r="B49" s="23">
        <f t="shared" si="7"/>
        <v>44</v>
      </c>
      <c r="C49" s="24">
        <v>43482</v>
      </c>
      <c r="D49" s="25" t="s">
        <v>19</v>
      </c>
      <c r="E49" s="25" t="s">
        <v>753</v>
      </c>
      <c r="F49" s="26">
        <v>45</v>
      </c>
      <c r="G49" s="26">
        <v>47.6</v>
      </c>
      <c r="H49" s="26">
        <v>43</v>
      </c>
      <c r="I49" s="26">
        <v>43</v>
      </c>
      <c r="J49" s="25">
        <f t="shared" si="44"/>
        <v>-2</v>
      </c>
      <c r="K49" s="27">
        <f t="shared" si="45"/>
        <v>3333.3333333333335</v>
      </c>
      <c r="L49" s="63">
        <f t="shared" si="4"/>
        <v>-4.4444444444444398E-2</v>
      </c>
      <c r="M49" s="28">
        <f t="shared" si="5"/>
        <v>-6666.666666666667</v>
      </c>
      <c r="N49" s="8"/>
      <c r="Y49" s="5">
        <f t="shared" si="0"/>
        <v>0</v>
      </c>
      <c r="Z49" s="5">
        <f t="shared" si="1"/>
        <v>1</v>
      </c>
      <c r="AA49" s="5">
        <f t="shared" si="6"/>
        <v>0</v>
      </c>
    </row>
    <row r="50" spans="1:27" x14ac:dyDescent="0.3">
      <c r="A50" s="7"/>
      <c r="B50" s="23">
        <f t="shared" si="7"/>
        <v>45</v>
      </c>
      <c r="C50" s="24">
        <v>43482</v>
      </c>
      <c r="D50" s="25" t="s">
        <v>19</v>
      </c>
      <c r="E50" s="25" t="s">
        <v>754</v>
      </c>
      <c r="F50" s="26">
        <v>265</v>
      </c>
      <c r="G50" s="26">
        <v>269</v>
      </c>
      <c r="H50" s="26">
        <v>263</v>
      </c>
      <c r="I50" s="26">
        <v>267.2</v>
      </c>
      <c r="J50" s="25">
        <f t="shared" si="44"/>
        <v>2.1999999999999886</v>
      </c>
      <c r="K50" s="27">
        <f t="shared" si="45"/>
        <v>566.03773584905662</v>
      </c>
      <c r="L50" s="63">
        <f t="shared" si="4"/>
        <v>8.3018867924526951E-3</v>
      </c>
      <c r="M50" s="28">
        <f t="shared" si="5"/>
        <v>1245.2830188679181</v>
      </c>
      <c r="N50" s="8"/>
      <c r="Y50" s="5">
        <f t="shared" si="0"/>
        <v>1</v>
      </c>
      <c r="Z50" s="5">
        <f t="shared" si="1"/>
        <v>0</v>
      </c>
      <c r="AA50" s="5">
        <f t="shared" si="6"/>
        <v>0</v>
      </c>
    </row>
    <row r="51" spans="1:27" x14ac:dyDescent="0.3">
      <c r="A51" s="7"/>
      <c r="B51" s="23">
        <f t="shared" si="7"/>
        <v>46</v>
      </c>
      <c r="C51" s="24">
        <v>43482</v>
      </c>
      <c r="D51" s="25" t="s">
        <v>19</v>
      </c>
      <c r="E51" s="25" t="s">
        <v>755</v>
      </c>
      <c r="F51" s="26">
        <v>1890</v>
      </c>
      <c r="G51" s="26">
        <v>1950</v>
      </c>
      <c r="H51" s="26">
        <v>1860</v>
      </c>
      <c r="I51" s="26">
        <v>1922</v>
      </c>
      <c r="J51" s="25">
        <f t="shared" si="44"/>
        <v>32</v>
      </c>
      <c r="K51" s="27">
        <f t="shared" si="45"/>
        <v>79.365079365079367</v>
      </c>
      <c r="L51" s="63">
        <f t="shared" si="4"/>
        <v>1.6931216931217019E-2</v>
      </c>
      <c r="M51" s="28">
        <f t="shared" si="5"/>
        <v>2539.6825396825398</v>
      </c>
      <c r="N51" s="8"/>
      <c r="Y51" s="5">
        <f t="shared" si="0"/>
        <v>1</v>
      </c>
      <c r="Z51" s="5">
        <f t="shared" si="1"/>
        <v>0</v>
      </c>
      <c r="AA51" s="5">
        <f t="shared" si="6"/>
        <v>0</v>
      </c>
    </row>
    <row r="52" spans="1:27" x14ac:dyDescent="0.3">
      <c r="A52" s="7"/>
      <c r="B52" s="23">
        <f t="shared" si="7"/>
        <v>47</v>
      </c>
      <c r="C52" s="24">
        <v>43483</v>
      </c>
      <c r="D52" s="25" t="s">
        <v>19</v>
      </c>
      <c r="E52" s="25" t="s">
        <v>443</v>
      </c>
      <c r="F52" s="26">
        <v>1383</v>
      </c>
      <c r="G52" s="26">
        <v>1426</v>
      </c>
      <c r="H52" s="26">
        <v>1364</v>
      </c>
      <c r="I52" s="26">
        <v>1400</v>
      </c>
      <c r="J52" s="25">
        <f t="shared" si="44"/>
        <v>17</v>
      </c>
      <c r="K52" s="27">
        <f t="shared" si="45"/>
        <v>108.45986984815619</v>
      </c>
      <c r="L52" s="63">
        <f t="shared" si="4"/>
        <v>1.2292118582791112E-2</v>
      </c>
      <c r="M52" s="28">
        <f t="shared" si="5"/>
        <v>1843.8177874186551</v>
      </c>
      <c r="N52" s="8"/>
      <c r="Y52" s="5">
        <f t="shared" si="0"/>
        <v>1</v>
      </c>
      <c r="Z52" s="5">
        <f t="shared" si="1"/>
        <v>0</v>
      </c>
      <c r="AA52" s="5">
        <f t="shared" si="6"/>
        <v>0</v>
      </c>
    </row>
    <row r="53" spans="1:27" x14ac:dyDescent="0.3">
      <c r="A53" s="7"/>
      <c r="B53" s="23">
        <f t="shared" si="7"/>
        <v>48</v>
      </c>
      <c r="C53" s="24">
        <v>43483</v>
      </c>
      <c r="D53" s="25" t="s">
        <v>19</v>
      </c>
      <c r="E53" s="25" t="s">
        <v>266</v>
      </c>
      <c r="F53" s="26">
        <v>887</v>
      </c>
      <c r="G53" s="26">
        <v>900</v>
      </c>
      <c r="H53" s="26">
        <v>880</v>
      </c>
      <c r="I53" s="26">
        <v>892</v>
      </c>
      <c r="J53" s="25">
        <f t="shared" si="44"/>
        <v>5</v>
      </c>
      <c r="K53" s="27">
        <f t="shared" si="45"/>
        <v>169.10935738444195</v>
      </c>
      <c r="L53" s="63">
        <f t="shared" si="4"/>
        <v>5.636978579481422E-3</v>
      </c>
      <c r="M53" s="28">
        <f t="shared" si="5"/>
        <v>845.54678692220978</v>
      </c>
      <c r="N53" s="8"/>
      <c r="Y53" s="5">
        <f t="shared" si="0"/>
        <v>1</v>
      </c>
      <c r="Z53" s="5">
        <f t="shared" si="1"/>
        <v>0</v>
      </c>
      <c r="AA53" s="5">
        <f t="shared" si="6"/>
        <v>0</v>
      </c>
    </row>
    <row r="54" spans="1:27" x14ac:dyDescent="0.3">
      <c r="A54" s="7"/>
      <c r="B54" s="23">
        <f t="shared" si="7"/>
        <v>49</v>
      </c>
      <c r="C54" s="24">
        <v>43483</v>
      </c>
      <c r="D54" s="25" t="s">
        <v>19</v>
      </c>
      <c r="E54" s="25" t="s">
        <v>123</v>
      </c>
      <c r="F54" s="26">
        <v>387</v>
      </c>
      <c r="G54" s="26">
        <v>430</v>
      </c>
      <c r="H54" s="26">
        <v>370</v>
      </c>
      <c r="I54" s="26">
        <v>429.3</v>
      </c>
      <c r="J54" s="25">
        <f t="shared" si="44"/>
        <v>42.300000000000011</v>
      </c>
      <c r="K54" s="27">
        <f t="shared" si="45"/>
        <v>387.59689922480618</v>
      </c>
      <c r="L54" s="63">
        <f t="shared" si="4"/>
        <v>0.10930232558139541</v>
      </c>
      <c r="M54" s="28">
        <f t="shared" si="5"/>
        <v>16395.348837209305</v>
      </c>
      <c r="N54" s="8"/>
      <c r="Y54" s="5">
        <f t="shared" si="0"/>
        <v>1</v>
      </c>
      <c r="Z54" s="5">
        <f t="shared" si="1"/>
        <v>0</v>
      </c>
      <c r="AA54" s="5">
        <f t="shared" si="6"/>
        <v>0</v>
      </c>
    </row>
    <row r="55" spans="1:27" x14ac:dyDescent="0.3">
      <c r="A55" s="7"/>
      <c r="B55" s="23">
        <f t="shared" si="7"/>
        <v>50</v>
      </c>
      <c r="C55" s="24">
        <v>43486</v>
      </c>
      <c r="D55" s="25" t="s">
        <v>19</v>
      </c>
      <c r="E55" s="25" t="s">
        <v>111</v>
      </c>
      <c r="F55" s="26">
        <v>122</v>
      </c>
      <c r="G55" s="26">
        <v>127</v>
      </c>
      <c r="H55" s="26">
        <v>120</v>
      </c>
      <c r="I55" s="26">
        <v>126.2</v>
      </c>
      <c r="J55" s="25">
        <f t="shared" si="44"/>
        <v>4.2000000000000028</v>
      </c>
      <c r="K55" s="27">
        <f t="shared" si="45"/>
        <v>1229.5081967213114</v>
      </c>
      <c r="L55" s="63">
        <f t="shared" si="4"/>
        <v>3.4426229508196737E-2</v>
      </c>
      <c r="M55" s="28">
        <f t="shared" si="5"/>
        <v>5163.9344262295117</v>
      </c>
      <c r="N55" s="8"/>
      <c r="Y55" s="5">
        <f t="shared" si="0"/>
        <v>1</v>
      </c>
      <c r="Z55" s="5">
        <f t="shared" si="1"/>
        <v>0</v>
      </c>
      <c r="AA55" s="5">
        <f t="shared" si="6"/>
        <v>0</v>
      </c>
    </row>
    <row r="56" spans="1:27" x14ac:dyDescent="0.3">
      <c r="A56" s="7"/>
      <c r="B56" s="23">
        <f t="shared" si="7"/>
        <v>51</v>
      </c>
      <c r="C56" s="44">
        <v>43486</v>
      </c>
      <c r="D56" s="43" t="s">
        <v>19</v>
      </c>
      <c r="E56" s="43" t="s">
        <v>756</v>
      </c>
      <c r="F56" s="43">
        <v>16.8</v>
      </c>
      <c r="G56" s="43">
        <v>18.899999999999999</v>
      </c>
      <c r="H56" s="43">
        <v>16</v>
      </c>
      <c r="I56" s="26">
        <v>18.25</v>
      </c>
      <c r="J56" s="25">
        <v>0.4</v>
      </c>
      <c r="K56" s="27">
        <f t="shared" si="45"/>
        <v>8928.5714285714275</v>
      </c>
      <c r="L56" s="63">
        <f t="shared" si="4"/>
        <v>8.6309523809523725E-2</v>
      </c>
      <c r="M56" s="28">
        <f t="shared" si="5"/>
        <v>3571.4285714285711</v>
      </c>
      <c r="N56" s="8"/>
      <c r="Y56" s="5">
        <f t="shared" si="0"/>
        <v>1</v>
      </c>
      <c r="Z56" s="5">
        <f t="shared" si="1"/>
        <v>0</v>
      </c>
      <c r="AA56" s="5">
        <f t="shared" si="6"/>
        <v>0</v>
      </c>
    </row>
    <row r="57" spans="1:27" x14ac:dyDescent="0.3">
      <c r="A57" s="7"/>
      <c r="B57" s="23">
        <f t="shared" si="7"/>
        <v>52</v>
      </c>
      <c r="C57" s="44">
        <v>43486</v>
      </c>
      <c r="D57" s="43" t="s">
        <v>19</v>
      </c>
      <c r="E57" s="43" t="s">
        <v>757</v>
      </c>
      <c r="F57" s="43">
        <v>382</v>
      </c>
      <c r="G57" s="43">
        <v>387</v>
      </c>
      <c r="H57" s="43">
        <v>381</v>
      </c>
      <c r="I57" s="26">
        <v>387</v>
      </c>
      <c r="J57" s="25">
        <v>5</v>
      </c>
      <c r="K57" s="27">
        <f t="shared" si="45"/>
        <v>392.67015706806285</v>
      </c>
      <c r="L57" s="63">
        <f t="shared" si="4"/>
        <v>1.308900523560208E-2</v>
      </c>
      <c r="M57" s="28">
        <f t="shared" si="5"/>
        <v>1963.3507853403144</v>
      </c>
      <c r="N57" s="8"/>
      <c r="Y57" s="5">
        <f t="shared" si="0"/>
        <v>1</v>
      </c>
      <c r="Z57" s="5">
        <f t="shared" si="1"/>
        <v>0</v>
      </c>
      <c r="AA57" s="5">
        <f t="shared" si="6"/>
        <v>0</v>
      </c>
    </row>
    <row r="58" spans="1:27" x14ac:dyDescent="0.3">
      <c r="A58" s="7"/>
      <c r="B58" s="23">
        <f t="shared" si="7"/>
        <v>53</v>
      </c>
      <c r="C58" s="44">
        <v>43487</v>
      </c>
      <c r="D58" s="43" t="s">
        <v>19</v>
      </c>
      <c r="E58" s="43" t="s">
        <v>761</v>
      </c>
      <c r="F58" s="43">
        <v>173</v>
      </c>
      <c r="G58" s="43">
        <v>202</v>
      </c>
      <c r="H58" s="43">
        <v>160</v>
      </c>
      <c r="I58" s="26">
        <v>182.5</v>
      </c>
      <c r="J58" s="25">
        <f t="shared" si="44"/>
        <v>9.5</v>
      </c>
      <c r="K58" s="27">
        <f t="shared" si="45"/>
        <v>867.05202312138726</v>
      </c>
      <c r="L58" s="63">
        <f t="shared" si="4"/>
        <v>5.4913294797687806E-2</v>
      </c>
      <c r="M58" s="28">
        <f t="shared" si="5"/>
        <v>8236.9942196531792</v>
      </c>
      <c r="N58" s="8"/>
      <c r="Y58" s="5">
        <f t="shared" si="0"/>
        <v>1</v>
      </c>
      <c r="Z58" s="5">
        <f t="shared" si="1"/>
        <v>0</v>
      </c>
      <c r="AA58" s="5">
        <f t="shared" si="6"/>
        <v>0</v>
      </c>
    </row>
    <row r="59" spans="1:27" x14ac:dyDescent="0.3">
      <c r="A59" s="7"/>
      <c r="B59" s="23">
        <f t="shared" si="7"/>
        <v>54</v>
      </c>
      <c r="C59" s="44">
        <v>43487</v>
      </c>
      <c r="D59" s="43" t="s">
        <v>19</v>
      </c>
      <c r="E59" s="43" t="s">
        <v>758</v>
      </c>
      <c r="F59" s="43">
        <v>1055</v>
      </c>
      <c r="G59" s="43">
        <v>1071</v>
      </c>
      <c r="H59" s="43">
        <v>1048</v>
      </c>
      <c r="I59" s="26">
        <v>1075</v>
      </c>
      <c r="J59" s="25">
        <f t="shared" si="44"/>
        <v>20</v>
      </c>
      <c r="K59" s="27">
        <f t="shared" si="45"/>
        <v>142.18009478672985</v>
      </c>
      <c r="L59" s="63">
        <f t="shared" si="4"/>
        <v>1.8957345971563955E-2</v>
      </c>
      <c r="M59" s="28">
        <f t="shared" si="5"/>
        <v>2843.6018957345968</v>
      </c>
      <c r="N59" s="8"/>
      <c r="Y59" s="5">
        <f t="shared" si="0"/>
        <v>1</v>
      </c>
      <c r="Z59" s="5">
        <f t="shared" si="1"/>
        <v>0</v>
      </c>
      <c r="AA59" s="5">
        <f t="shared" si="6"/>
        <v>0</v>
      </c>
    </row>
    <row r="60" spans="1:27" x14ac:dyDescent="0.3">
      <c r="A60" s="7"/>
      <c r="B60" s="23">
        <f t="shared" si="7"/>
        <v>55</v>
      </c>
      <c r="C60" s="44">
        <v>43487</v>
      </c>
      <c r="D60" s="43" t="s">
        <v>19</v>
      </c>
      <c r="E60" s="43" t="s">
        <v>759</v>
      </c>
      <c r="F60" s="43">
        <v>142</v>
      </c>
      <c r="G60" s="43">
        <v>180</v>
      </c>
      <c r="H60" s="43">
        <v>130</v>
      </c>
      <c r="I60" s="26">
        <v>146</v>
      </c>
      <c r="J60" s="25">
        <f t="shared" si="44"/>
        <v>4</v>
      </c>
      <c r="K60" s="27">
        <f t="shared" si="45"/>
        <v>1056.338028169014</v>
      </c>
      <c r="L60" s="63">
        <f t="shared" si="4"/>
        <v>2.8169014084507005E-2</v>
      </c>
      <c r="M60" s="28">
        <f t="shared" si="5"/>
        <v>4225.3521126760561</v>
      </c>
      <c r="N60" s="8"/>
      <c r="Y60" s="5">
        <f t="shared" si="0"/>
        <v>1</v>
      </c>
      <c r="Z60" s="5">
        <f t="shared" si="1"/>
        <v>0</v>
      </c>
      <c r="AA60" s="5">
        <f t="shared" si="6"/>
        <v>0</v>
      </c>
    </row>
    <row r="61" spans="1:27" x14ac:dyDescent="0.3">
      <c r="A61" s="7"/>
      <c r="B61" s="23">
        <f t="shared" si="7"/>
        <v>56</v>
      </c>
      <c r="C61" s="44">
        <v>43487</v>
      </c>
      <c r="D61" s="43" t="s">
        <v>19</v>
      </c>
      <c r="E61" s="43" t="s">
        <v>489</v>
      </c>
      <c r="F61" s="43">
        <v>2804</v>
      </c>
      <c r="G61" s="43">
        <v>2860</v>
      </c>
      <c r="H61" s="43">
        <v>2780</v>
      </c>
      <c r="I61" s="26">
        <v>2851</v>
      </c>
      <c r="J61" s="25">
        <f t="shared" si="44"/>
        <v>47</v>
      </c>
      <c r="K61" s="27">
        <f t="shared" si="45"/>
        <v>53.495007132667617</v>
      </c>
      <c r="L61" s="63">
        <f t="shared" si="4"/>
        <v>1.6761768901569107E-2</v>
      </c>
      <c r="M61" s="28">
        <f t="shared" si="5"/>
        <v>2514.2653352353782</v>
      </c>
      <c r="N61" s="8"/>
      <c r="Y61" s="5">
        <f t="shared" si="0"/>
        <v>1</v>
      </c>
      <c r="Z61" s="5">
        <f t="shared" si="1"/>
        <v>0</v>
      </c>
      <c r="AA61" s="5">
        <f t="shared" si="6"/>
        <v>0</v>
      </c>
    </row>
    <row r="62" spans="1:27" x14ac:dyDescent="0.3">
      <c r="A62" s="7"/>
      <c r="B62" s="23">
        <f t="shared" si="7"/>
        <v>57</v>
      </c>
      <c r="C62" s="24">
        <v>43487</v>
      </c>
      <c r="D62" s="43" t="s">
        <v>19</v>
      </c>
      <c r="E62" s="43" t="s">
        <v>760</v>
      </c>
      <c r="F62" s="43">
        <v>522</v>
      </c>
      <c r="G62" s="43">
        <v>570</v>
      </c>
      <c r="H62" s="43">
        <v>510</v>
      </c>
      <c r="I62" s="26">
        <v>535.5</v>
      </c>
      <c r="J62" s="25">
        <f t="shared" si="44"/>
        <v>13.5</v>
      </c>
      <c r="K62" s="27">
        <f t="shared" si="45"/>
        <v>287.35632183908046</v>
      </c>
      <c r="L62" s="63">
        <f t="shared" si="4"/>
        <v>2.5862068965517349E-2</v>
      </c>
      <c r="M62" s="28">
        <f t="shared" si="5"/>
        <v>3879.3103448275861</v>
      </c>
      <c r="N62" s="8"/>
      <c r="Y62" s="5">
        <f t="shared" si="0"/>
        <v>1</v>
      </c>
      <c r="Z62" s="5">
        <f t="shared" si="1"/>
        <v>0</v>
      </c>
      <c r="AA62" s="5">
        <f t="shared" si="6"/>
        <v>0</v>
      </c>
    </row>
    <row r="63" spans="1:27" x14ac:dyDescent="0.3">
      <c r="A63" s="7"/>
      <c r="B63" s="23">
        <f t="shared" si="7"/>
        <v>58</v>
      </c>
      <c r="C63" s="24">
        <v>43488</v>
      </c>
      <c r="D63" s="43" t="s">
        <v>19</v>
      </c>
      <c r="E63" s="43" t="s">
        <v>762</v>
      </c>
      <c r="F63" s="43">
        <v>79.5</v>
      </c>
      <c r="G63" s="43">
        <v>84</v>
      </c>
      <c r="H63" s="43">
        <v>77</v>
      </c>
      <c r="I63" s="26">
        <v>84</v>
      </c>
      <c r="J63" s="25">
        <f t="shared" si="44"/>
        <v>4.5</v>
      </c>
      <c r="K63" s="27">
        <f t="shared" si="45"/>
        <v>1886.7924528301887</v>
      </c>
      <c r="L63" s="63">
        <f t="shared" si="4"/>
        <v>5.6603773584905648E-2</v>
      </c>
      <c r="M63" s="28">
        <f t="shared" si="5"/>
        <v>8490.566037735849</v>
      </c>
      <c r="N63" s="8"/>
      <c r="Y63" s="5">
        <f t="shared" si="0"/>
        <v>1</v>
      </c>
      <c r="Z63" s="5">
        <f t="shared" si="1"/>
        <v>0</v>
      </c>
      <c r="AA63" s="5">
        <f t="shared" si="6"/>
        <v>0</v>
      </c>
    </row>
    <row r="64" spans="1:27" x14ac:dyDescent="0.3">
      <c r="A64" s="7"/>
      <c r="B64" s="23">
        <f t="shared" si="7"/>
        <v>59</v>
      </c>
      <c r="C64" s="24">
        <v>43489</v>
      </c>
      <c r="D64" s="43" t="s">
        <v>19</v>
      </c>
      <c r="E64" s="43" t="s">
        <v>763</v>
      </c>
      <c r="F64" s="43">
        <v>57.55</v>
      </c>
      <c r="G64" s="43">
        <v>61</v>
      </c>
      <c r="H64" s="43">
        <v>56</v>
      </c>
      <c r="I64" s="26">
        <v>56</v>
      </c>
      <c r="J64" s="25">
        <f t="shared" si="44"/>
        <v>-1.5499999999999972</v>
      </c>
      <c r="K64" s="27">
        <f t="shared" si="45"/>
        <v>2606.4291920069504</v>
      </c>
      <c r="L64" s="63">
        <f t="shared" si="4"/>
        <v>-2.6933101650738478E-2</v>
      </c>
      <c r="M64" s="28">
        <f t="shared" si="5"/>
        <v>-4039.9652476107658</v>
      </c>
      <c r="N64" s="8"/>
      <c r="Y64" s="5">
        <f t="shared" si="0"/>
        <v>0</v>
      </c>
      <c r="Z64" s="5">
        <f t="shared" si="1"/>
        <v>1</v>
      </c>
      <c r="AA64" s="5">
        <f t="shared" si="6"/>
        <v>0</v>
      </c>
    </row>
    <row r="65" spans="1:27" x14ac:dyDescent="0.3">
      <c r="A65" s="7"/>
      <c r="B65" s="23">
        <f t="shared" si="7"/>
        <v>60</v>
      </c>
      <c r="C65" s="24">
        <v>43489</v>
      </c>
      <c r="D65" s="43" t="s">
        <v>19</v>
      </c>
      <c r="E65" s="43" t="s">
        <v>723</v>
      </c>
      <c r="F65" s="43">
        <v>1460</v>
      </c>
      <c r="G65" s="43">
        <v>1491</v>
      </c>
      <c r="H65" s="43">
        <v>1450</v>
      </c>
      <c r="I65" s="26">
        <v>1450</v>
      </c>
      <c r="J65" s="25">
        <f t="shared" si="44"/>
        <v>-10</v>
      </c>
      <c r="K65" s="27">
        <f t="shared" si="45"/>
        <v>102.73972602739725</v>
      </c>
      <c r="L65" s="63">
        <f t="shared" si="4"/>
        <v>-6.8493150684931781E-3</v>
      </c>
      <c r="M65" s="28">
        <f t="shared" si="5"/>
        <v>-1027.3972602739725</v>
      </c>
      <c r="N65" s="8"/>
      <c r="Y65" s="5">
        <f t="shared" si="0"/>
        <v>0</v>
      </c>
      <c r="Z65" s="5">
        <f t="shared" si="1"/>
        <v>1</v>
      </c>
      <c r="AA65" s="5">
        <f t="shared" si="6"/>
        <v>0</v>
      </c>
    </row>
    <row r="66" spans="1:27" x14ac:dyDescent="0.3">
      <c r="A66" s="7"/>
      <c r="B66" s="23">
        <f t="shared" si="7"/>
        <v>61</v>
      </c>
      <c r="C66" s="24">
        <v>43489</v>
      </c>
      <c r="D66" s="43" t="s">
        <v>19</v>
      </c>
      <c r="E66" s="43" t="s">
        <v>566</v>
      </c>
      <c r="F66" s="43">
        <v>540</v>
      </c>
      <c r="G66" s="43">
        <v>551</v>
      </c>
      <c r="H66" s="43">
        <v>536</v>
      </c>
      <c r="I66" s="26">
        <v>536</v>
      </c>
      <c r="J66" s="25">
        <f t="shared" si="44"/>
        <v>-4</v>
      </c>
      <c r="K66" s="27">
        <f t="shared" si="45"/>
        <v>277.77777777777777</v>
      </c>
      <c r="L66" s="63">
        <f t="shared" si="4"/>
        <v>-7.4074074074074181E-3</v>
      </c>
      <c r="M66" s="28">
        <f t="shared" si="5"/>
        <v>-1111.1111111111111</v>
      </c>
      <c r="N66" s="8"/>
      <c r="Y66" s="5">
        <f t="shared" si="0"/>
        <v>0</v>
      </c>
      <c r="Z66" s="5">
        <f t="shared" si="1"/>
        <v>1</v>
      </c>
      <c r="AA66" s="5">
        <f t="shared" si="6"/>
        <v>0</v>
      </c>
    </row>
    <row r="67" spans="1:27" x14ac:dyDescent="0.3">
      <c r="A67" s="7"/>
      <c r="B67" s="23">
        <f t="shared" si="7"/>
        <v>62</v>
      </c>
      <c r="C67" s="24">
        <v>43489</v>
      </c>
      <c r="D67" s="43" t="s">
        <v>19</v>
      </c>
      <c r="E67" s="43" t="s">
        <v>653</v>
      </c>
      <c r="F67" s="43">
        <v>720</v>
      </c>
      <c r="G67" s="43">
        <v>730</v>
      </c>
      <c r="H67" s="43">
        <v>715</v>
      </c>
      <c r="I67" s="26">
        <v>755</v>
      </c>
      <c r="J67" s="25">
        <f t="shared" si="44"/>
        <v>35</v>
      </c>
      <c r="K67" s="27">
        <f t="shared" si="45"/>
        <v>208.33333333333334</v>
      </c>
      <c r="L67" s="63">
        <f t="shared" si="4"/>
        <v>4.861111111111116E-2</v>
      </c>
      <c r="M67" s="28">
        <f t="shared" si="5"/>
        <v>7291.666666666667</v>
      </c>
      <c r="N67" s="8"/>
      <c r="Y67" s="5">
        <f t="shared" si="0"/>
        <v>1</v>
      </c>
      <c r="Z67" s="5">
        <f t="shared" si="1"/>
        <v>0</v>
      </c>
      <c r="AA67" s="5">
        <f t="shared" si="6"/>
        <v>0</v>
      </c>
    </row>
    <row r="68" spans="1:27" x14ac:dyDescent="0.3">
      <c r="A68" s="7"/>
      <c r="B68" s="23">
        <f t="shared" si="7"/>
        <v>63</v>
      </c>
      <c r="C68" s="24">
        <v>43489</v>
      </c>
      <c r="D68" s="43" t="s">
        <v>19</v>
      </c>
      <c r="E68" s="43" t="s">
        <v>764</v>
      </c>
      <c r="F68" s="43">
        <v>1176</v>
      </c>
      <c r="G68" s="43">
        <v>1211</v>
      </c>
      <c r="H68" s="43">
        <v>1150</v>
      </c>
      <c r="I68" s="26">
        <v>1211</v>
      </c>
      <c r="J68" s="25">
        <f t="shared" ref="J68:J72" si="46">I68-F68</f>
        <v>35</v>
      </c>
      <c r="K68" s="27">
        <f t="shared" si="45"/>
        <v>127.55102040816327</v>
      </c>
      <c r="L68" s="63">
        <f t="shared" si="4"/>
        <v>2.9761904761904656E-2</v>
      </c>
      <c r="M68" s="28">
        <f t="shared" si="5"/>
        <v>4464.2857142857147</v>
      </c>
      <c r="N68" s="8"/>
      <c r="Y68" s="5">
        <f t="shared" si="0"/>
        <v>1</v>
      </c>
      <c r="Z68" s="5">
        <f t="shared" si="1"/>
        <v>0</v>
      </c>
      <c r="AA68" s="5">
        <f t="shared" si="6"/>
        <v>0</v>
      </c>
    </row>
    <row r="69" spans="1:27" x14ac:dyDescent="0.3">
      <c r="A69" s="7"/>
      <c r="B69" s="23">
        <f t="shared" si="7"/>
        <v>64</v>
      </c>
      <c r="C69" s="24">
        <v>43490</v>
      </c>
      <c r="D69" s="43" t="s">
        <v>19</v>
      </c>
      <c r="E69" s="43" t="s">
        <v>367</v>
      </c>
      <c r="F69" s="43">
        <v>204</v>
      </c>
      <c r="G69" s="43">
        <v>220</v>
      </c>
      <c r="H69" s="43">
        <v>195</v>
      </c>
      <c r="I69" s="26">
        <v>220</v>
      </c>
      <c r="J69" s="25">
        <f t="shared" si="46"/>
        <v>16</v>
      </c>
      <c r="K69" s="27">
        <f t="shared" si="45"/>
        <v>735.29411764705878</v>
      </c>
      <c r="L69" s="63">
        <f t="shared" si="4"/>
        <v>7.8431372549019551E-2</v>
      </c>
      <c r="M69" s="28">
        <f t="shared" si="5"/>
        <v>11764.705882352941</v>
      </c>
      <c r="N69" s="8"/>
      <c r="Y69" s="5">
        <f t="shared" si="0"/>
        <v>1</v>
      </c>
      <c r="Z69" s="5">
        <f t="shared" si="1"/>
        <v>0</v>
      </c>
      <c r="AA69" s="5">
        <f t="shared" si="6"/>
        <v>0</v>
      </c>
    </row>
    <row r="70" spans="1:27" x14ac:dyDescent="0.3">
      <c r="A70" s="7"/>
      <c r="B70" s="23">
        <f t="shared" si="7"/>
        <v>65</v>
      </c>
      <c r="C70" s="24">
        <v>43490</v>
      </c>
      <c r="D70" s="43" t="s">
        <v>19</v>
      </c>
      <c r="E70" s="43" t="s">
        <v>765</v>
      </c>
      <c r="F70" s="43">
        <v>106</v>
      </c>
      <c r="G70" s="43">
        <v>111</v>
      </c>
      <c r="H70" s="43">
        <v>103</v>
      </c>
      <c r="I70" s="26">
        <v>110.9</v>
      </c>
      <c r="J70" s="25">
        <f t="shared" si="46"/>
        <v>4.9000000000000057</v>
      </c>
      <c r="K70" s="27">
        <f t="shared" si="45"/>
        <v>1415.0943396226414</v>
      </c>
      <c r="L70" s="63">
        <f t="shared" si="4"/>
        <v>4.6226415094339668E-2</v>
      </c>
      <c r="M70" s="28">
        <f t="shared" si="5"/>
        <v>6933.9622641509513</v>
      </c>
      <c r="N70" s="8"/>
      <c r="P70" s="64"/>
      <c r="Q70" s="5" t="s">
        <v>20</v>
      </c>
      <c r="Y70" s="5">
        <f t="shared" ref="Y70:Y133" si="47">IF($M70&gt;0,1,0)</f>
        <v>1</v>
      </c>
      <c r="Z70" s="5">
        <f t="shared" ref="Z70:Z133" si="48">IF($M70&lt;0,1,0)</f>
        <v>0</v>
      </c>
      <c r="AA70" s="5">
        <f t="shared" si="6"/>
        <v>0</v>
      </c>
    </row>
    <row r="71" spans="1:27" x14ac:dyDescent="0.3">
      <c r="A71" s="7"/>
      <c r="B71" s="23">
        <f t="shared" si="7"/>
        <v>66</v>
      </c>
      <c r="C71" s="24">
        <v>43490</v>
      </c>
      <c r="D71" s="43" t="s">
        <v>19</v>
      </c>
      <c r="E71" s="43" t="s">
        <v>65</v>
      </c>
      <c r="F71" s="43">
        <v>328</v>
      </c>
      <c r="G71" s="43">
        <v>337</v>
      </c>
      <c r="H71" s="43">
        <v>320</v>
      </c>
      <c r="I71" s="26">
        <v>337</v>
      </c>
      <c r="J71" s="25">
        <f t="shared" si="46"/>
        <v>9</v>
      </c>
      <c r="K71" s="27">
        <f t="shared" si="45"/>
        <v>457.3170731707317</v>
      </c>
      <c r="L71" s="63">
        <f t="shared" ref="L71:L134" si="49">(I71*1/F71)-100%</f>
        <v>2.7439024390243816E-2</v>
      </c>
      <c r="M71" s="28">
        <f t="shared" ref="M71:M134" si="50">J71*K71</f>
        <v>4115.8536585365855</v>
      </c>
      <c r="N71" s="8"/>
      <c r="P71" s="64"/>
      <c r="Y71" s="5">
        <f t="shared" si="47"/>
        <v>1</v>
      </c>
      <c r="Z71" s="5">
        <f t="shared" si="48"/>
        <v>0</v>
      </c>
      <c r="AA71" s="5">
        <f t="shared" si="6"/>
        <v>0</v>
      </c>
    </row>
    <row r="72" spans="1:27" x14ac:dyDescent="0.3">
      <c r="A72" s="7"/>
      <c r="B72" s="23">
        <f t="shared" ref="B72:B135" si="51">B71+1</f>
        <v>67</v>
      </c>
      <c r="C72" s="24">
        <v>43490</v>
      </c>
      <c r="D72" s="43" t="s">
        <v>19</v>
      </c>
      <c r="E72" s="43" t="s">
        <v>766</v>
      </c>
      <c r="F72" s="43">
        <v>2925</v>
      </c>
      <c r="G72" s="43">
        <v>3300</v>
      </c>
      <c r="H72" s="43">
        <v>2800</v>
      </c>
      <c r="I72" s="26">
        <v>2800</v>
      </c>
      <c r="J72" s="25">
        <f t="shared" si="46"/>
        <v>-125</v>
      </c>
      <c r="K72" s="27">
        <f t="shared" si="45"/>
        <v>51.282051282051285</v>
      </c>
      <c r="L72" s="63">
        <f t="shared" si="49"/>
        <v>-4.2735042735042694E-2</v>
      </c>
      <c r="M72" s="28">
        <f t="shared" si="50"/>
        <v>-6410.2564102564102</v>
      </c>
      <c r="N72" s="8"/>
      <c r="P72" s="64"/>
      <c r="Y72" s="5">
        <f t="shared" si="47"/>
        <v>0</v>
      </c>
      <c r="Z72" s="5">
        <f t="shared" si="48"/>
        <v>1</v>
      </c>
      <c r="AA72" s="5">
        <f t="shared" si="6"/>
        <v>0</v>
      </c>
    </row>
    <row r="73" spans="1:27" x14ac:dyDescent="0.3">
      <c r="A73" s="7"/>
      <c r="B73" s="23">
        <f t="shared" si="51"/>
        <v>68</v>
      </c>
      <c r="C73" s="24">
        <v>43490</v>
      </c>
      <c r="D73" s="43" t="s">
        <v>19</v>
      </c>
      <c r="E73" s="43" t="s">
        <v>767</v>
      </c>
      <c r="F73" s="43">
        <v>117</v>
      </c>
      <c r="G73" s="43">
        <v>139</v>
      </c>
      <c r="H73" s="43">
        <v>117</v>
      </c>
      <c r="I73" s="26">
        <v>139</v>
      </c>
      <c r="J73" s="25">
        <f t="shared" ref="J73:J76" si="52">I73-F73</f>
        <v>22</v>
      </c>
      <c r="K73" s="27">
        <f t="shared" si="45"/>
        <v>1282.051282051282</v>
      </c>
      <c r="L73" s="63">
        <f t="shared" si="49"/>
        <v>0.18803418803418803</v>
      </c>
      <c r="M73" s="28">
        <f t="shared" si="50"/>
        <v>28205.128205128203</v>
      </c>
      <c r="N73" s="8"/>
      <c r="Y73" s="5">
        <f t="shared" si="47"/>
        <v>1</v>
      </c>
      <c r="Z73" s="5">
        <f t="shared" si="48"/>
        <v>0</v>
      </c>
      <c r="AA73" s="5">
        <f t="shared" si="6"/>
        <v>0</v>
      </c>
    </row>
    <row r="74" spans="1:27" x14ac:dyDescent="0.3">
      <c r="A74" s="7"/>
      <c r="B74" s="23">
        <f t="shared" si="51"/>
        <v>69</v>
      </c>
      <c r="C74" s="24">
        <v>43490</v>
      </c>
      <c r="D74" s="43" t="s">
        <v>19</v>
      </c>
      <c r="E74" s="43" t="s">
        <v>768</v>
      </c>
      <c r="F74" s="43">
        <v>683</v>
      </c>
      <c r="G74" s="43">
        <v>695</v>
      </c>
      <c r="H74" s="43">
        <v>680</v>
      </c>
      <c r="I74" s="26">
        <v>680</v>
      </c>
      <c r="J74" s="25">
        <f t="shared" si="52"/>
        <v>-3</v>
      </c>
      <c r="K74" s="27">
        <f t="shared" si="45"/>
        <v>219.61932650073206</v>
      </c>
      <c r="L74" s="63">
        <f t="shared" si="49"/>
        <v>-4.3923865300146137E-3</v>
      </c>
      <c r="M74" s="28">
        <f t="shared" si="50"/>
        <v>-658.85797950219614</v>
      </c>
      <c r="N74" s="8"/>
      <c r="Y74" s="5">
        <f t="shared" si="47"/>
        <v>0</v>
      </c>
      <c r="Z74" s="5">
        <f t="shared" si="48"/>
        <v>1</v>
      </c>
      <c r="AA74" s="5">
        <f t="shared" si="6"/>
        <v>0</v>
      </c>
    </row>
    <row r="75" spans="1:27" x14ac:dyDescent="0.3">
      <c r="A75" s="7"/>
      <c r="B75" s="23">
        <f t="shared" si="51"/>
        <v>70</v>
      </c>
      <c r="C75" s="24">
        <v>43490</v>
      </c>
      <c r="D75" s="43" t="s">
        <v>19</v>
      </c>
      <c r="E75" s="43" t="s">
        <v>769</v>
      </c>
      <c r="F75" s="43">
        <v>335</v>
      </c>
      <c r="G75" s="43">
        <v>383</v>
      </c>
      <c r="H75" s="43">
        <v>310</v>
      </c>
      <c r="I75" s="26">
        <v>310</v>
      </c>
      <c r="J75" s="25">
        <f t="shared" si="52"/>
        <v>-25</v>
      </c>
      <c r="K75" s="27">
        <f t="shared" si="45"/>
        <v>447.76119402985074</v>
      </c>
      <c r="L75" s="63">
        <f t="shared" si="49"/>
        <v>-7.4626865671641784E-2</v>
      </c>
      <c r="M75" s="28">
        <f t="shared" si="50"/>
        <v>-11194.029850746268</v>
      </c>
      <c r="N75" s="8"/>
      <c r="Y75" s="5">
        <f t="shared" si="47"/>
        <v>0</v>
      </c>
      <c r="Z75" s="5">
        <f t="shared" si="48"/>
        <v>1</v>
      </c>
      <c r="AA75" s="5">
        <f t="shared" si="6"/>
        <v>0</v>
      </c>
    </row>
    <row r="76" spans="1:27" x14ac:dyDescent="0.3">
      <c r="A76" s="7"/>
      <c r="B76" s="23">
        <f t="shared" si="51"/>
        <v>71</v>
      </c>
      <c r="C76" s="24">
        <v>43493</v>
      </c>
      <c r="D76" s="43" t="s">
        <v>19</v>
      </c>
      <c r="E76" s="43" t="s">
        <v>469</v>
      </c>
      <c r="F76" s="43">
        <v>1300</v>
      </c>
      <c r="G76" s="43">
        <v>1335</v>
      </c>
      <c r="H76" s="43">
        <v>1285</v>
      </c>
      <c r="I76" s="26">
        <v>1335</v>
      </c>
      <c r="J76" s="25">
        <f t="shared" si="52"/>
        <v>35</v>
      </c>
      <c r="K76" s="27">
        <f t="shared" si="45"/>
        <v>115.38461538461539</v>
      </c>
      <c r="L76" s="63">
        <f t="shared" si="49"/>
        <v>2.6923076923076827E-2</v>
      </c>
      <c r="M76" s="28">
        <f t="shared" si="50"/>
        <v>4038.4615384615386</v>
      </c>
      <c r="N76" s="8"/>
      <c r="Y76" s="5">
        <f t="shared" si="47"/>
        <v>1</v>
      </c>
      <c r="Z76" s="5">
        <f t="shared" si="48"/>
        <v>0</v>
      </c>
      <c r="AA76" s="5">
        <f t="shared" ref="AA76:AA139" si="53">IF($I76=0,1,0)</f>
        <v>0</v>
      </c>
    </row>
    <row r="77" spans="1:27" x14ac:dyDescent="0.3">
      <c r="A77" s="7"/>
      <c r="B77" s="23">
        <f t="shared" si="51"/>
        <v>72</v>
      </c>
      <c r="C77" s="24">
        <v>43493</v>
      </c>
      <c r="D77" s="43" t="s">
        <v>19</v>
      </c>
      <c r="E77" s="43" t="s">
        <v>371</v>
      </c>
      <c r="F77" s="43">
        <v>164</v>
      </c>
      <c r="G77" s="43">
        <v>171</v>
      </c>
      <c r="H77" s="43">
        <v>160</v>
      </c>
      <c r="I77" s="26">
        <v>171</v>
      </c>
      <c r="J77" s="25">
        <f t="shared" ref="J77:J78" si="54">I77-F77</f>
        <v>7</v>
      </c>
      <c r="K77" s="27">
        <f t="shared" si="45"/>
        <v>914.63414634146341</v>
      </c>
      <c r="L77" s="63">
        <f t="shared" si="49"/>
        <v>4.2682926829268331E-2</v>
      </c>
      <c r="M77" s="28">
        <f t="shared" si="50"/>
        <v>6402.4390243902435</v>
      </c>
      <c r="N77" s="8"/>
      <c r="Y77" s="5">
        <f t="shared" si="47"/>
        <v>1</v>
      </c>
      <c r="Z77" s="5">
        <f t="shared" si="48"/>
        <v>0</v>
      </c>
      <c r="AA77" s="5">
        <f t="shared" si="53"/>
        <v>0</v>
      </c>
    </row>
    <row r="78" spans="1:27" x14ac:dyDescent="0.3">
      <c r="A78" s="7"/>
      <c r="B78" s="23">
        <f t="shared" si="51"/>
        <v>73</v>
      </c>
      <c r="C78" s="24">
        <v>43493</v>
      </c>
      <c r="D78" s="43" t="s">
        <v>19</v>
      </c>
      <c r="E78" s="43" t="s">
        <v>770</v>
      </c>
      <c r="F78" s="43">
        <v>824</v>
      </c>
      <c r="G78" s="43">
        <v>868</v>
      </c>
      <c r="H78" s="43">
        <v>791</v>
      </c>
      <c r="I78" s="26">
        <v>791</v>
      </c>
      <c r="J78" s="25">
        <f t="shared" si="54"/>
        <v>-33</v>
      </c>
      <c r="K78" s="27">
        <f t="shared" si="45"/>
        <v>182.03883495145632</v>
      </c>
      <c r="L78" s="63">
        <f t="shared" si="49"/>
        <v>-4.0048543689320426E-2</v>
      </c>
      <c r="M78" s="28">
        <f t="shared" si="50"/>
        <v>-6007.2815533980583</v>
      </c>
      <c r="N78" s="8"/>
      <c r="Y78" s="5">
        <f t="shared" si="47"/>
        <v>0</v>
      </c>
      <c r="Z78" s="5">
        <f t="shared" si="48"/>
        <v>1</v>
      </c>
      <c r="AA78" s="5">
        <f t="shared" si="53"/>
        <v>0</v>
      </c>
    </row>
    <row r="79" spans="1:27" x14ac:dyDescent="0.3">
      <c r="A79" s="7"/>
      <c r="B79" s="23">
        <f t="shared" si="51"/>
        <v>74</v>
      </c>
      <c r="C79" s="24">
        <v>43494</v>
      </c>
      <c r="D79" s="43" t="s">
        <v>19</v>
      </c>
      <c r="E79" s="43" t="s">
        <v>332</v>
      </c>
      <c r="F79" s="43">
        <v>345</v>
      </c>
      <c r="G79" s="43">
        <v>360</v>
      </c>
      <c r="H79" s="43">
        <v>336</v>
      </c>
      <c r="I79" s="26">
        <v>360</v>
      </c>
      <c r="J79" s="25">
        <f t="shared" ref="J79:J85" si="55">I79-F79</f>
        <v>15</v>
      </c>
      <c r="K79" s="27">
        <f t="shared" si="45"/>
        <v>434.78260869565219</v>
      </c>
      <c r="L79" s="63">
        <f t="shared" si="49"/>
        <v>4.3478260869565188E-2</v>
      </c>
      <c r="M79" s="28">
        <f t="shared" si="50"/>
        <v>6521.739130434783</v>
      </c>
      <c r="N79" s="8"/>
      <c r="Y79" s="5">
        <f t="shared" si="47"/>
        <v>1</v>
      </c>
      <c r="Z79" s="5">
        <f t="shared" si="48"/>
        <v>0</v>
      </c>
      <c r="AA79" s="5">
        <f t="shared" si="53"/>
        <v>0</v>
      </c>
    </row>
    <row r="80" spans="1:27" x14ac:dyDescent="0.3">
      <c r="A80" s="7"/>
      <c r="B80" s="23">
        <f t="shared" si="51"/>
        <v>75</v>
      </c>
      <c r="C80" s="24">
        <v>43494</v>
      </c>
      <c r="D80" s="43" t="s">
        <v>19</v>
      </c>
      <c r="E80" s="43" t="s">
        <v>656</v>
      </c>
      <c r="F80" s="43">
        <v>1585</v>
      </c>
      <c r="G80" s="43">
        <v>1611</v>
      </c>
      <c r="H80" s="43">
        <v>1560</v>
      </c>
      <c r="I80" s="26">
        <v>1611</v>
      </c>
      <c r="J80" s="25">
        <f t="shared" si="55"/>
        <v>26</v>
      </c>
      <c r="K80" s="27">
        <f t="shared" si="45"/>
        <v>94.637223974763401</v>
      </c>
      <c r="L80" s="63">
        <f t="shared" si="49"/>
        <v>1.6403785488958933E-2</v>
      </c>
      <c r="M80" s="28">
        <f t="shared" si="50"/>
        <v>2460.5678233438484</v>
      </c>
      <c r="N80" s="8"/>
      <c r="Y80" s="5">
        <f t="shared" si="47"/>
        <v>1</v>
      </c>
      <c r="Z80" s="5">
        <f t="shared" si="48"/>
        <v>0</v>
      </c>
      <c r="AA80" s="5">
        <f t="shared" si="53"/>
        <v>0</v>
      </c>
    </row>
    <row r="81" spans="1:27" x14ac:dyDescent="0.3">
      <c r="A81" s="7"/>
      <c r="B81" s="23">
        <f t="shared" si="51"/>
        <v>76</v>
      </c>
      <c r="C81" s="24">
        <v>43494</v>
      </c>
      <c r="D81" s="43" t="s">
        <v>19</v>
      </c>
      <c r="E81" s="43" t="s">
        <v>637</v>
      </c>
      <c r="F81" s="43">
        <v>488</v>
      </c>
      <c r="G81" s="43">
        <v>520</v>
      </c>
      <c r="H81" s="43">
        <v>469</v>
      </c>
      <c r="I81" s="26">
        <v>520</v>
      </c>
      <c r="J81" s="25">
        <f t="shared" si="55"/>
        <v>32</v>
      </c>
      <c r="K81" s="27">
        <f t="shared" si="45"/>
        <v>307.37704918032784</v>
      </c>
      <c r="L81" s="63">
        <f t="shared" si="49"/>
        <v>6.5573770491803351E-2</v>
      </c>
      <c r="M81" s="28">
        <f t="shared" si="50"/>
        <v>9836.065573770491</v>
      </c>
      <c r="N81" s="8"/>
      <c r="Q81" s="5" t="s">
        <v>20</v>
      </c>
      <c r="Y81" s="5">
        <f t="shared" si="47"/>
        <v>1</v>
      </c>
      <c r="Z81" s="5">
        <f t="shared" si="48"/>
        <v>0</v>
      </c>
      <c r="AA81" s="5">
        <f t="shared" si="53"/>
        <v>0</v>
      </c>
    </row>
    <row r="82" spans="1:27" x14ac:dyDescent="0.3">
      <c r="A82" s="7"/>
      <c r="B82" s="23">
        <f t="shared" si="51"/>
        <v>77</v>
      </c>
      <c r="C82" s="24">
        <v>43495</v>
      </c>
      <c r="D82" s="43" t="s">
        <v>19</v>
      </c>
      <c r="E82" s="43" t="s">
        <v>152</v>
      </c>
      <c r="F82" s="43">
        <v>44</v>
      </c>
      <c r="G82" s="43">
        <v>48.6</v>
      </c>
      <c r="H82" s="43">
        <v>42</v>
      </c>
      <c r="I82" s="26"/>
      <c r="J82" s="25">
        <f t="shared" si="55"/>
        <v>-44</v>
      </c>
      <c r="K82" s="27">
        <f t="shared" si="45"/>
        <v>3409.090909090909</v>
      </c>
      <c r="L82" s="63">
        <f t="shared" si="49"/>
        <v>-1</v>
      </c>
      <c r="M82" s="28">
        <f t="shared" si="50"/>
        <v>-150000</v>
      </c>
      <c r="N82" s="8"/>
      <c r="P82" s="5" t="s">
        <v>20</v>
      </c>
      <c r="Y82" s="5">
        <f t="shared" si="47"/>
        <v>0</v>
      </c>
      <c r="Z82" s="5">
        <f t="shared" si="48"/>
        <v>1</v>
      </c>
      <c r="AA82" s="5">
        <f t="shared" si="53"/>
        <v>1</v>
      </c>
    </row>
    <row r="83" spans="1:27" x14ac:dyDescent="0.3">
      <c r="A83" s="7"/>
      <c r="B83" s="23">
        <f t="shared" si="51"/>
        <v>78</v>
      </c>
      <c r="C83" s="24">
        <v>43495</v>
      </c>
      <c r="D83" s="43" t="s">
        <v>19</v>
      </c>
      <c r="E83" s="43" t="s">
        <v>211</v>
      </c>
      <c r="F83" s="43">
        <v>241</v>
      </c>
      <c r="G83" s="43">
        <v>258</v>
      </c>
      <c r="H83" s="43">
        <v>235</v>
      </c>
      <c r="I83" s="26">
        <v>258</v>
      </c>
      <c r="J83" s="25">
        <f t="shared" si="55"/>
        <v>17</v>
      </c>
      <c r="K83" s="27">
        <f t="shared" si="45"/>
        <v>622.40663900414938</v>
      </c>
      <c r="L83" s="63">
        <f t="shared" si="49"/>
        <v>7.0539419087136901E-2</v>
      </c>
      <c r="M83" s="28">
        <f t="shared" si="50"/>
        <v>10580.91286307054</v>
      </c>
      <c r="N83" s="8"/>
      <c r="Y83" s="5">
        <f t="shared" si="47"/>
        <v>1</v>
      </c>
      <c r="Z83" s="5">
        <f t="shared" si="48"/>
        <v>0</v>
      </c>
      <c r="AA83" s="5">
        <f t="shared" si="53"/>
        <v>0</v>
      </c>
    </row>
    <row r="84" spans="1:27" x14ac:dyDescent="0.3">
      <c r="A84" s="7"/>
      <c r="B84" s="23">
        <f t="shared" si="51"/>
        <v>79</v>
      </c>
      <c r="C84" s="24">
        <v>43495</v>
      </c>
      <c r="D84" s="43" t="s">
        <v>19</v>
      </c>
      <c r="E84" s="43" t="s">
        <v>771</v>
      </c>
      <c r="F84" s="43">
        <v>950</v>
      </c>
      <c r="G84" s="43">
        <v>1040</v>
      </c>
      <c r="H84" s="43">
        <v>925</v>
      </c>
      <c r="I84" s="26">
        <v>1039</v>
      </c>
      <c r="J84" s="25">
        <f t="shared" si="55"/>
        <v>89</v>
      </c>
      <c r="K84" s="27">
        <f t="shared" si="45"/>
        <v>157.89473684210526</v>
      </c>
      <c r="L84" s="63">
        <f t="shared" si="49"/>
        <v>9.3684210526315814E-2</v>
      </c>
      <c r="M84" s="28">
        <f t="shared" si="50"/>
        <v>14052.631578947368</v>
      </c>
      <c r="N84" s="8"/>
      <c r="R84" s="5" t="s">
        <v>20</v>
      </c>
      <c r="Y84" s="5">
        <f t="shared" si="47"/>
        <v>1</v>
      </c>
      <c r="Z84" s="5">
        <f t="shared" si="48"/>
        <v>0</v>
      </c>
      <c r="AA84" s="5">
        <f t="shared" si="53"/>
        <v>0</v>
      </c>
    </row>
    <row r="85" spans="1:27" x14ac:dyDescent="0.3">
      <c r="A85" s="7"/>
      <c r="B85" s="23">
        <f>B84+1</f>
        <v>80</v>
      </c>
      <c r="C85" s="24">
        <v>43495</v>
      </c>
      <c r="D85" s="43" t="s">
        <v>19</v>
      </c>
      <c r="E85" s="43" t="s">
        <v>235</v>
      </c>
      <c r="F85" s="43">
        <v>500</v>
      </c>
      <c r="G85" s="43">
        <v>627</v>
      </c>
      <c r="H85" s="43">
        <v>458</v>
      </c>
      <c r="I85" s="26">
        <v>622</v>
      </c>
      <c r="J85" s="25">
        <f t="shared" si="55"/>
        <v>122</v>
      </c>
      <c r="K85" s="27">
        <f t="shared" si="45"/>
        <v>300</v>
      </c>
      <c r="L85" s="63">
        <f t="shared" si="49"/>
        <v>0.24399999999999999</v>
      </c>
      <c r="M85" s="28">
        <f t="shared" si="50"/>
        <v>36600</v>
      </c>
      <c r="N85" s="8"/>
      <c r="Y85" s="5">
        <f t="shared" si="47"/>
        <v>1</v>
      </c>
      <c r="Z85" s="5">
        <f t="shared" si="48"/>
        <v>0</v>
      </c>
      <c r="AA85" s="5">
        <f t="shared" si="53"/>
        <v>0</v>
      </c>
    </row>
    <row r="86" spans="1:27" hidden="1" x14ac:dyDescent="0.3">
      <c r="A86" s="7"/>
      <c r="B86" s="23">
        <f t="shared" si="5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9"/>
        <v>#VALUE!</v>
      </c>
      <c r="M86" s="28">
        <f t="shared" si="50"/>
        <v>0</v>
      </c>
      <c r="N86" s="8"/>
      <c r="Y86" s="5">
        <f t="shared" si="47"/>
        <v>0</v>
      </c>
      <c r="Z86" s="5">
        <f t="shared" si="48"/>
        <v>0</v>
      </c>
      <c r="AA86" s="5">
        <f t="shared" si="53"/>
        <v>0</v>
      </c>
    </row>
    <row r="87" spans="1:27" hidden="1" x14ac:dyDescent="0.3">
      <c r="A87" s="7"/>
      <c r="B87" s="23">
        <f t="shared" si="5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9"/>
        <v>#VALUE!</v>
      </c>
      <c r="M87" s="28">
        <f t="shared" si="50"/>
        <v>0</v>
      </c>
      <c r="N87" s="8"/>
      <c r="Y87" s="5">
        <f t="shared" si="47"/>
        <v>0</v>
      </c>
      <c r="Z87" s="5">
        <f t="shared" si="48"/>
        <v>0</v>
      </c>
      <c r="AA87" s="5">
        <f t="shared" si="53"/>
        <v>0</v>
      </c>
    </row>
    <row r="88" spans="1:27" hidden="1" x14ac:dyDescent="0.3">
      <c r="A88" s="7"/>
      <c r="B88" s="23">
        <f t="shared" si="5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9"/>
        <v>#VALUE!</v>
      </c>
      <c r="M88" s="28">
        <f t="shared" si="50"/>
        <v>0</v>
      </c>
      <c r="N88" s="8"/>
      <c r="Y88" s="5">
        <f t="shared" si="47"/>
        <v>0</v>
      </c>
      <c r="Z88" s="5">
        <f t="shared" si="48"/>
        <v>0</v>
      </c>
      <c r="AA88" s="5">
        <f t="shared" si="53"/>
        <v>0</v>
      </c>
    </row>
    <row r="89" spans="1:27" hidden="1" x14ac:dyDescent="0.3">
      <c r="A89" s="7"/>
      <c r="B89" s="23">
        <f t="shared" si="5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9"/>
        <v>#VALUE!</v>
      </c>
      <c r="M89" s="28">
        <f t="shared" si="50"/>
        <v>0</v>
      </c>
      <c r="N89" s="8"/>
      <c r="Y89" s="5">
        <f t="shared" si="47"/>
        <v>0</v>
      </c>
      <c r="Z89" s="5">
        <f t="shared" si="48"/>
        <v>0</v>
      </c>
      <c r="AA89" s="5">
        <f t="shared" si="53"/>
        <v>0</v>
      </c>
    </row>
    <row r="90" spans="1:27" hidden="1" x14ac:dyDescent="0.3">
      <c r="A90" s="7"/>
      <c r="B90" s="23">
        <f t="shared" si="5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9"/>
        <v>#VALUE!</v>
      </c>
      <c r="M90" s="28">
        <f t="shared" si="50"/>
        <v>0</v>
      </c>
      <c r="N90" s="8"/>
      <c r="Y90" s="5">
        <f t="shared" si="47"/>
        <v>0</v>
      </c>
      <c r="Z90" s="5">
        <f t="shared" si="48"/>
        <v>0</v>
      </c>
      <c r="AA90" s="5">
        <f t="shared" si="53"/>
        <v>0</v>
      </c>
    </row>
    <row r="91" spans="1:27" hidden="1" x14ac:dyDescent="0.3">
      <c r="A91" s="7"/>
      <c r="B91" s="23">
        <f t="shared" si="5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9"/>
        <v>#VALUE!</v>
      </c>
      <c r="M91" s="28">
        <f t="shared" si="50"/>
        <v>0</v>
      </c>
      <c r="N91" s="8"/>
      <c r="Y91" s="5">
        <f t="shared" si="47"/>
        <v>0</v>
      </c>
      <c r="Z91" s="5">
        <f t="shared" si="48"/>
        <v>0</v>
      </c>
      <c r="AA91" s="5">
        <f t="shared" si="53"/>
        <v>0</v>
      </c>
    </row>
    <row r="92" spans="1:27" hidden="1" x14ac:dyDescent="0.3">
      <c r="A92" s="7"/>
      <c r="B92" s="23">
        <f t="shared" si="5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9"/>
        <v>#VALUE!</v>
      </c>
      <c r="M92" s="28">
        <f t="shared" si="50"/>
        <v>0</v>
      </c>
      <c r="N92" s="8"/>
      <c r="Y92" s="5">
        <f t="shared" si="47"/>
        <v>0</v>
      </c>
      <c r="Z92" s="5">
        <f t="shared" si="48"/>
        <v>0</v>
      </c>
      <c r="AA92" s="5">
        <f t="shared" si="53"/>
        <v>0</v>
      </c>
    </row>
    <row r="93" spans="1:27" hidden="1" x14ac:dyDescent="0.3">
      <c r="A93" s="7"/>
      <c r="B93" s="23">
        <f t="shared" si="51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9"/>
        <v>#VALUE!</v>
      </c>
      <c r="M93" s="28">
        <f t="shared" si="50"/>
        <v>0</v>
      </c>
      <c r="N93" s="8"/>
      <c r="Y93" s="5">
        <f t="shared" si="47"/>
        <v>0</v>
      </c>
      <c r="Z93" s="5">
        <f t="shared" si="48"/>
        <v>0</v>
      </c>
      <c r="AA93" s="5">
        <f t="shared" si="53"/>
        <v>0</v>
      </c>
    </row>
    <row r="94" spans="1:27" hidden="1" x14ac:dyDescent="0.3">
      <c r="A94" s="7"/>
      <c r="B94" s="23">
        <f t="shared" si="51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9"/>
        <v>#VALUE!</v>
      </c>
      <c r="M94" s="28">
        <f t="shared" si="50"/>
        <v>0</v>
      </c>
      <c r="N94" s="8"/>
      <c r="Y94" s="5">
        <f t="shared" si="47"/>
        <v>0</v>
      </c>
      <c r="Z94" s="5">
        <f t="shared" si="48"/>
        <v>0</v>
      </c>
      <c r="AA94" s="5">
        <f t="shared" si="53"/>
        <v>0</v>
      </c>
    </row>
    <row r="95" spans="1:27" hidden="1" x14ac:dyDescent="0.3">
      <c r="A95" s="7"/>
      <c r="B95" s="23">
        <f>B94+1</f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9"/>
        <v>#VALUE!</v>
      </c>
      <c r="M95" s="28">
        <f t="shared" si="50"/>
        <v>0</v>
      </c>
      <c r="N95" s="8"/>
      <c r="Y95" s="5">
        <f t="shared" si="47"/>
        <v>0</v>
      </c>
      <c r="Z95" s="5">
        <f t="shared" si="48"/>
        <v>0</v>
      </c>
      <c r="AA95" s="5">
        <f t="shared" si="53"/>
        <v>0</v>
      </c>
    </row>
    <row r="96" spans="1:27" hidden="1" x14ac:dyDescent="0.3">
      <c r="A96" s="7"/>
      <c r="B96" s="23">
        <f t="shared" si="51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9"/>
        <v>#VALUE!</v>
      </c>
      <c r="M96" s="28">
        <f t="shared" si="50"/>
        <v>0</v>
      </c>
      <c r="N96" s="8"/>
      <c r="Y96" s="5">
        <f t="shared" si="47"/>
        <v>0</v>
      </c>
      <c r="Z96" s="5">
        <f t="shared" si="48"/>
        <v>0</v>
      </c>
      <c r="AA96" s="5">
        <f t="shared" si="53"/>
        <v>0</v>
      </c>
    </row>
    <row r="97" spans="1:27" hidden="1" x14ac:dyDescent="0.3">
      <c r="A97" s="7"/>
      <c r="B97" s="23">
        <f t="shared" si="51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9"/>
        <v>#VALUE!</v>
      </c>
      <c r="M97" s="28">
        <f t="shared" si="50"/>
        <v>0</v>
      </c>
      <c r="N97" s="8"/>
      <c r="Y97" s="5">
        <f t="shared" si="47"/>
        <v>0</v>
      </c>
      <c r="Z97" s="5">
        <f t="shared" si="48"/>
        <v>0</v>
      </c>
      <c r="AA97" s="5">
        <f t="shared" si="53"/>
        <v>0</v>
      </c>
    </row>
    <row r="98" spans="1:27" hidden="1" x14ac:dyDescent="0.3">
      <c r="A98" s="7"/>
      <c r="B98" s="23">
        <f t="shared" si="51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9"/>
        <v>#VALUE!</v>
      </c>
      <c r="M98" s="28">
        <f t="shared" si="50"/>
        <v>0</v>
      </c>
      <c r="N98" s="8"/>
      <c r="Y98" s="5">
        <f t="shared" si="47"/>
        <v>0</v>
      </c>
      <c r="Z98" s="5">
        <f t="shared" si="48"/>
        <v>0</v>
      </c>
      <c r="AA98" s="5">
        <f t="shared" si="53"/>
        <v>0</v>
      </c>
    </row>
    <row r="99" spans="1:27" hidden="1" x14ac:dyDescent="0.3">
      <c r="A99" s="7"/>
      <c r="B99" s="23">
        <f t="shared" si="51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9"/>
        <v>#VALUE!</v>
      </c>
      <c r="M99" s="28">
        <f t="shared" si="50"/>
        <v>0</v>
      </c>
      <c r="N99" s="8"/>
      <c r="Y99" s="5">
        <f t="shared" si="47"/>
        <v>0</v>
      </c>
      <c r="Z99" s="5">
        <f t="shared" si="48"/>
        <v>0</v>
      </c>
      <c r="AA99" s="5">
        <f t="shared" si="53"/>
        <v>0</v>
      </c>
    </row>
    <row r="100" spans="1:27" hidden="1" x14ac:dyDescent="0.3">
      <c r="A100" s="7"/>
      <c r="B100" s="23">
        <f t="shared" si="51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9"/>
        <v>#VALUE!</v>
      </c>
      <c r="M100" s="28">
        <f t="shared" si="50"/>
        <v>0</v>
      </c>
      <c r="N100" s="8"/>
      <c r="P100" s="5" t="s">
        <v>20</v>
      </c>
      <c r="Y100" s="5">
        <f t="shared" si="47"/>
        <v>0</v>
      </c>
      <c r="Z100" s="5">
        <f t="shared" si="48"/>
        <v>0</v>
      </c>
      <c r="AA100" s="5">
        <f t="shared" si="53"/>
        <v>0</v>
      </c>
    </row>
    <row r="101" spans="1:27" hidden="1" x14ac:dyDescent="0.3">
      <c r="A101" s="7"/>
      <c r="B101" s="23">
        <f t="shared" si="51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9"/>
        <v>#VALUE!</v>
      </c>
      <c r="M101" s="28">
        <f t="shared" si="50"/>
        <v>0</v>
      </c>
      <c r="N101" s="8"/>
      <c r="Q101" s="5" t="s">
        <v>20</v>
      </c>
      <c r="Y101" s="5">
        <f t="shared" si="47"/>
        <v>0</v>
      </c>
      <c r="Z101" s="5">
        <f t="shared" si="48"/>
        <v>0</v>
      </c>
      <c r="AA101" s="5">
        <f t="shared" si="53"/>
        <v>0</v>
      </c>
    </row>
    <row r="102" spans="1:27" hidden="1" x14ac:dyDescent="0.3">
      <c r="A102" s="7"/>
      <c r="B102" s="23">
        <f t="shared" si="51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9"/>
        <v>#VALUE!</v>
      </c>
      <c r="M102" s="28">
        <f t="shared" si="50"/>
        <v>0</v>
      </c>
      <c r="N102" s="8"/>
      <c r="Q102" s="5" t="s">
        <v>20</v>
      </c>
      <c r="Y102" s="5">
        <f t="shared" si="47"/>
        <v>0</v>
      </c>
      <c r="Z102" s="5">
        <f t="shared" si="48"/>
        <v>0</v>
      </c>
      <c r="AA102" s="5">
        <f t="shared" si="53"/>
        <v>0</v>
      </c>
    </row>
    <row r="103" spans="1:27" hidden="1" x14ac:dyDescent="0.3">
      <c r="A103" s="7"/>
      <c r="B103" s="23">
        <f t="shared" si="51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9"/>
        <v>#VALUE!</v>
      </c>
      <c r="M103" s="28">
        <f t="shared" si="50"/>
        <v>0</v>
      </c>
      <c r="N103" s="8"/>
      <c r="Y103" s="5">
        <f t="shared" si="47"/>
        <v>0</v>
      </c>
      <c r="Z103" s="5">
        <f t="shared" si="48"/>
        <v>0</v>
      </c>
      <c r="AA103" s="5">
        <f t="shared" si="53"/>
        <v>0</v>
      </c>
    </row>
    <row r="104" spans="1:27" hidden="1" x14ac:dyDescent="0.3">
      <c r="A104" s="7"/>
      <c r="B104" s="23">
        <f t="shared" si="51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9"/>
        <v>#VALUE!</v>
      </c>
      <c r="M104" s="28">
        <f t="shared" si="50"/>
        <v>0</v>
      </c>
      <c r="N104" s="8"/>
      <c r="Y104" s="5">
        <f t="shared" si="47"/>
        <v>0</v>
      </c>
      <c r="Z104" s="5">
        <f t="shared" si="48"/>
        <v>0</v>
      </c>
      <c r="AA104" s="5">
        <f t="shared" si="53"/>
        <v>0</v>
      </c>
    </row>
    <row r="105" spans="1:27" hidden="1" x14ac:dyDescent="0.3">
      <c r="A105" s="7"/>
      <c r="B105" s="26">
        <f t="shared" si="51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9"/>
        <v>#VALUE!</v>
      </c>
      <c r="M105" s="25">
        <f t="shared" si="50"/>
        <v>0</v>
      </c>
      <c r="N105" s="8"/>
      <c r="Y105" s="5">
        <f t="shared" si="47"/>
        <v>0</v>
      </c>
      <c r="Z105" s="5">
        <f t="shared" si="48"/>
        <v>0</v>
      </c>
      <c r="AA105" s="5">
        <f t="shared" si="53"/>
        <v>0</v>
      </c>
    </row>
    <row r="106" spans="1:27" hidden="1" x14ac:dyDescent="0.3">
      <c r="A106" s="7"/>
      <c r="B106" s="26">
        <f t="shared" si="51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9"/>
        <v>#VALUE!</v>
      </c>
      <c r="M106" s="25">
        <f t="shared" si="50"/>
        <v>0</v>
      </c>
      <c r="N106" s="8"/>
      <c r="Y106" s="5">
        <f t="shared" si="47"/>
        <v>0</v>
      </c>
      <c r="Z106" s="5">
        <f t="shared" si="48"/>
        <v>0</v>
      </c>
      <c r="AA106" s="5">
        <f t="shared" si="53"/>
        <v>0</v>
      </c>
    </row>
    <row r="107" spans="1:27" hidden="1" x14ac:dyDescent="0.3">
      <c r="A107" s="7"/>
      <c r="B107" s="23">
        <f t="shared" si="51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9"/>
        <v>#VALUE!</v>
      </c>
      <c r="M107" s="25">
        <f t="shared" si="50"/>
        <v>0</v>
      </c>
      <c r="N107" s="8"/>
      <c r="Y107" s="5">
        <f t="shared" si="47"/>
        <v>0</v>
      </c>
      <c r="Z107" s="5">
        <f t="shared" si="48"/>
        <v>0</v>
      </c>
      <c r="AA107" s="5">
        <f t="shared" si="53"/>
        <v>0</v>
      </c>
    </row>
    <row r="108" spans="1:27" hidden="1" x14ac:dyDescent="0.3">
      <c r="A108" s="7"/>
      <c r="B108" s="23">
        <f t="shared" si="51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9"/>
        <v>#VALUE!</v>
      </c>
      <c r="M108" s="25">
        <f t="shared" si="50"/>
        <v>0</v>
      </c>
      <c r="N108" s="8"/>
      <c r="Y108" s="5">
        <f t="shared" si="47"/>
        <v>0</v>
      </c>
      <c r="Z108" s="5">
        <f t="shared" si="48"/>
        <v>0</v>
      </c>
      <c r="AA108" s="5">
        <f t="shared" si="53"/>
        <v>0</v>
      </c>
    </row>
    <row r="109" spans="1:27" hidden="1" x14ac:dyDescent="0.3">
      <c r="A109" s="7"/>
      <c r="B109" s="23">
        <f t="shared" si="51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9"/>
        <v>#VALUE!</v>
      </c>
      <c r="M109" s="25">
        <f t="shared" si="50"/>
        <v>0</v>
      </c>
      <c r="N109" s="8"/>
      <c r="Y109" s="5">
        <f t="shared" si="47"/>
        <v>0</v>
      </c>
      <c r="Z109" s="5">
        <f t="shared" si="48"/>
        <v>0</v>
      </c>
      <c r="AA109" s="5">
        <f t="shared" si="53"/>
        <v>0</v>
      </c>
    </row>
    <row r="110" spans="1:27" hidden="1" x14ac:dyDescent="0.3">
      <c r="A110" s="7"/>
      <c r="B110" s="23">
        <f t="shared" si="51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9"/>
        <v>#VALUE!</v>
      </c>
      <c r="M110" s="25">
        <f t="shared" si="50"/>
        <v>0</v>
      </c>
      <c r="N110" s="8"/>
      <c r="Y110" s="5">
        <f t="shared" si="47"/>
        <v>0</v>
      </c>
      <c r="Z110" s="5">
        <f t="shared" si="48"/>
        <v>0</v>
      </c>
      <c r="AA110" s="5">
        <f t="shared" si="53"/>
        <v>0</v>
      </c>
    </row>
    <row r="111" spans="1:27" hidden="1" x14ac:dyDescent="0.3">
      <c r="A111" s="7"/>
      <c r="B111" s="23">
        <f t="shared" si="51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9"/>
        <v>#VALUE!</v>
      </c>
      <c r="M111" s="25">
        <f t="shared" si="50"/>
        <v>0</v>
      </c>
      <c r="N111" s="8"/>
      <c r="Y111" s="5">
        <f t="shared" si="47"/>
        <v>0</v>
      </c>
      <c r="Z111" s="5">
        <f t="shared" si="48"/>
        <v>0</v>
      </c>
      <c r="AA111" s="5">
        <f t="shared" si="53"/>
        <v>0</v>
      </c>
    </row>
    <row r="112" spans="1:27" hidden="1" x14ac:dyDescent="0.3">
      <c r="A112" s="7"/>
      <c r="B112" s="23">
        <f t="shared" si="51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9"/>
        <v>#VALUE!</v>
      </c>
      <c r="M112" s="25">
        <f t="shared" si="50"/>
        <v>0</v>
      </c>
      <c r="N112" s="8"/>
      <c r="Y112" s="5">
        <f t="shared" si="47"/>
        <v>0</v>
      </c>
      <c r="Z112" s="5">
        <f t="shared" si="48"/>
        <v>0</v>
      </c>
      <c r="AA112" s="5">
        <f t="shared" si="53"/>
        <v>0</v>
      </c>
    </row>
    <row r="113" spans="1:27" hidden="1" x14ac:dyDescent="0.3">
      <c r="A113" s="7"/>
      <c r="B113" s="23">
        <f t="shared" si="51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9"/>
        <v>#VALUE!</v>
      </c>
      <c r="M113" s="25">
        <f t="shared" si="50"/>
        <v>0</v>
      </c>
      <c r="N113" s="8"/>
      <c r="Y113" s="5">
        <f t="shared" si="47"/>
        <v>0</v>
      </c>
      <c r="Z113" s="5">
        <f t="shared" si="48"/>
        <v>0</v>
      </c>
      <c r="AA113" s="5">
        <f t="shared" si="53"/>
        <v>0</v>
      </c>
    </row>
    <row r="114" spans="1:27" hidden="1" x14ac:dyDescent="0.3">
      <c r="A114" s="7"/>
      <c r="B114" s="23">
        <f t="shared" si="51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9"/>
        <v>#VALUE!</v>
      </c>
      <c r="M114" s="25">
        <f t="shared" si="50"/>
        <v>0</v>
      </c>
      <c r="N114" s="8"/>
      <c r="Y114" s="5">
        <f t="shared" si="47"/>
        <v>0</v>
      </c>
      <c r="Z114" s="5">
        <f t="shared" si="48"/>
        <v>0</v>
      </c>
      <c r="AA114" s="5">
        <f t="shared" si="53"/>
        <v>0</v>
      </c>
    </row>
    <row r="115" spans="1:27" hidden="1" x14ac:dyDescent="0.3">
      <c r="A115" s="7"/>
      <c r="B115" s="23">
        <f t="shared" si="51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9"/>
        <v>#VALUE!</v>
      </c>
      <c r="M115" s="25">
        <f t="shared" si="50"/>
        <v>0</v>
      </c>
      <c r="N115" s="8"/>
      <c r="Y115" s="5">
        <f t="shared" si="47"/>
        <v>0</v>
      </c>
      <c r="Z115" s="5">
        <f t="shared" si="48"/>
        <v>0</v>
      </c>
      <c r="AA115" s="5">
        <f t="shared" si="53"/>
        <v>0</v>
      </c>
    </row>
    <row r="116" spans="1:27" hidden="1" x14ac:dyDescent="0.3">
      <c r="A116" s="7"/>
      <c r="B116" s="23">
        <f t="shared" si="51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9"/>
        <v>#VALUE!</v>
      </c>
      <c r="M116" s="25">
        <f t="shared" si="50"/>
        <v>0</v>
      </c>
      <c r="N116" s="8"/>
      <c r="Y116" s="5">
        <f t="shared" si="47"/>
        <v>0</v>
      </c>
      <c r="Z116" s="5">
        <f t="shared" si="48"/>
        <v>0</v>
      </c>
      <c r="AA116" s="5">
        <f t="shared" si="53"/>
        <v>0</v>
      </c>
    </row>
    <row r="117" spans="1:27" hidden="1" x14ac:dyDescent="0.3">
      <c r="A117" s="7"/>
      <c r="B117" s="23">
        <f t="shared" si="51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9"/>
        <v>#VALUE!</v>
      </c>
      <c r="M117" s="25">
        <f t="shared" si="50"/>
        <v>0</v>
      </c>
      <c r="N117" s="8"/>
      <c r="Y117" s="5">
        <f t="shared" si="47"/>
        <v>0</v>
      </c>
      <c r="Z117" s="5">
        <f t="shared" si="48"/>
        <v>0</v>
      </c>
      <c r="AA117" s="5">
        <f t="shared" si="53"/>
        <v>0</v>
      </c>
    </row>
    <row r="118" spans="1:27" hidden="1" x14ac:dyDescent="0.3">
      <c r="A118" s="7"/>
      <c r="B118" s="23">
        <f t="shared" si="51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9"/>
        <v>#VALUE!</v>
      </c>
      <c r="M118" s="25">
        <f t="shared" si="50"/>
        <v>0</v>
      </c>
      <c r="N118" s="8"/>
      <c r="Y118" s="5">
        <f t="shared" si="47"/>
        <v>0</v>
      </c>
      <c r="Z118" s="5">
        <f t="shared" si="48"/>
        <v>0</v>
      </c>
      <c r="AA118" s="5">
        <f t="shared" si="53"/>
        <v>0</v>
      </c>
    </row>
    <row r="119" spans="1:27" hidden="1" x14ac:dyDescent="0.3">
      <c r="A119" s="7"/>
      <c r="B119" s="23">
        <f t="shared" si="51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9"/>
        <v>#VALUE!</v>
      </c>
      <c r="M119" s="25">
        <f t="shared" si="50"/>
        <v>0</v>
      </c>
      <c r="N119" s="8"/>
      <c r="Y119" s="5">
        <f t="shared" si="47"/>
        <v>0</v>
      </c>
      <c r="Z119" s="5">
        <f t="shared" si="48"/>
        <v>0</v>
      </c>
      <c r="AA119" s="5">
        <f t="shared" si="53"/>
        <v>0</v>
      </c>
    </row>
    <row r="120" spans="1:27" hidden="1" x14ac:dyDescent="0.3">
      <c r="A120" s="7"/>
      <c r="B120" s="23">
        <f t="shared" si="51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9"/>
        <v>#VALUE!</v>
      </c>
      <c r="M120" s="25">
        <f t="shared" si="50"/>
        <v>0</v>
      </c>
      <c r="N120" s="8"/>
      <c r="Y120" s="5">
        <f t="shared" si="47"/>
        <v>0</v>
      </c>
      <c r="Z120" s="5">
        <f t="shared" si="48"/>
        <v>0</v>
      </c>
      <c r="AA120" s="5">
        <f t="shared" si="53"/>
        <v>0</v>
      </c>
    </row>
    <row r="121" spans="1:27" hidden="1" x14ac:dyDescent="0.3">
      <c r="A121" s="7"/>
      <c r="B121" s="23">
        <f t="shared" si="51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9"/>
        <v>#VALUE!</v>
      </c>
      <c r="M121" s="25">
        <f t="shared" si="50"/>
        <v>0</v>
      </c>
      <c r="N121" s="8"/>
      <c r="Y121" s="5">
        <f t="shared" si="47"/>
        <v>0</v>
      </c>
      <c r="Z121" s="5">
        <f t="shared" si="48"/>
        <v>0</v>
      </c>
      <c r="AA121" s="5">
        <f t="shared" si="53"/>
        <v>0</v>
      </c>
    </row>
    <row r="122" spans="1:27" hidden="1" x14ac:dyDescent="0.3">
      <c r="A122" s="7"/>
      <c r="B122" s="23">
        <f t="shared" si="51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9"/>
        <v>#VALUE!</v>
      </c>
      <c r="M122" s="25">
        <f t="shared" si="50"/>
        <v>0</v>
      </c>
      <c r="N122" s="8"/>
      <c r="Y122" s="5">
        <f t="shared" si="47"/>
        <v>0</v>
      </c>
      <c r="Z122" s="5">
        <f t="shared" si="48"/>
        <v>0</v>
      </c>
      <c r="AA122" s="5">
        <f t="shared" si="53"/>
        <v>0</v>
      </c>
    </row>
    <row r="123" spans="1:27" hidden="1" x14ac:dyDescent="0.3">
      <c r="A123" s="7"/>
      <c r="B123" s="23">
        <f t="shared" si="51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49"/>
        <v>#VALUE!</v>
      </c>
      <c r="M123" s="25">
        <f t="shared" si="50"/>
        <v>0</v>
      </c>
      <c r="N123" s="8"/>
      <c r="Y123" s="5">
        <f t="shared" si="47"/>
        <v>0</v>
      </c>
      <c r="Z123" s="5">
        <f t="shared" si="48"/>
        <v>0</v>
      </c>
      <c r="AA123" s="5">
        <f t="shared" si="53"/>
        <v>0</v>
      </c>
    </row>
    <row r="124" spans="1:27" hidden="1" x14ac:dyDescent="0.3">
      <c r="A124" s="7"/>
      <c r="B124" s="23">
        <f>B123+1</f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49"/>
        <v>#VALUE!</v>
      </c>
      <c r="M124" s="25">
        <f t="shared" si="50"/>
        <v>0</v>
      </c>
      <c r="N124" s="8"/>
      <c r="Y124" s="5">
        <f t="shared" si="47"/>
        <v>0</v>
      </c>
      <c r="Z124" s="5">
        <f t="shared" si="48"/>
        <v>0</v>
      </c>
      <c r="AA124" s="5">
        <f t="shared" si="53"/>
        <v>0</v>
      </c>
    </row>
    <row r="125" spans="1:27" hidden="1" x14ac:dyDescent="0.3">
      <c r="A125" s="7"/>
      <c r="B125" s="23">
        <f t="shared" si="51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49"/>
        <v>#VALUE!</v>
      </c>
      <c r="M125" s="25">
        <f t="shared" si="50"/>
        <v>0</v>
      </c>
      <c r="N125" s="8"/>
      <c r="Y125" s="5">
        <f t="shared" si="47"/>
        <v>0</v>
      </c>
      <c r="Z125" s="5">
        <f t="shared" si="48"/>
        <v>0</v>
      </c>
      <c r="AA125" s="5">
        <f t="shared" si="53"/>
        <v>0</v>
      </c>
    </row>
    <row r="126" spans="1:27" hidden="1" x14ac:dyDescent="0.3">
      <c r="A126" s="7"/>
      <c r="B126" s="23">
        <f t="shared" si="51"/>
        <v>121</v>
      </c>
      <c r="C126" s="44"/>
      <c r="D126" s="43"/>
      <c r="E126" s="43"/>
      <c r="F126" s="43"/>
      <c r="G126" s="43"/>
      <c r="H126" s="43"/>
      <c r="I126" s="26" t="s">
        <v>20</v>
      </c>
      <c r="J126" s="25"/>
      <c r="K126" s="27"/>
      <c r="L126" s="63" t="e">
        <f t="shared" si="49"/>
        <v>#VALUE!</v>
      </c>
      <c r="M126" s="25">
        <f t="shared" si="50"/>
        <v>0</v>
      </c>
      <c r="N126" s="8"/>
      <c r="Y126" s="5">
        <f t="shared" si="47"/>
        <v>0</v>
      </c>
      <c r="Z126" s="5">
        <f t="shared" si="48"/>
        <v>0</v>
      </c>
      <c r="AA126" s="5">
        <f t="shared" si="53"/>
        <v>0</v>
      </c>
    </row>
    <row r="127" spans="1:27" hidden="1" x14ac:dyDescent="0.3">
      <c r="A127" s="7"/>
      <c r="B127" s="23">
        <f t="shared" si="51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9"/>
        <v>#VALUE!</v>
      </c>
      <c r="M127" s="25">
        <f t="shared" si="50"/>
        <v>0</v>
      </c>
      <c r="N127" s="8"/>
      <c r="Y127" s="5">
        <f t="shared" si="47"/>
        <v>0</v>
      </c>
      <c r="Z127" s="5">
        <f t="shared" si="48"/>
        <v>0</v>
      </c>
      <c r="AA127" s="5">
        <f t="shared" si="53"/>
        <v>0</v>
      </c>
    </row>
    <row r="128" spans="1:27" hidden="1" x14ac:dyDescent="0.3">
      <c r="A128" s="7"/>
      <c r="B128" s="23">
        <f t="shared" si="51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49"/>
        <v>#VALUE!</v>
      </c>
      <c r="M128" s="25">
        <f t="shared" si="50"/>
        <v>0</v>
      </c>
      <c r="N128" s="8"/>
      <c r="Y128" s="5">
        <f t="shared" si="47"/>
        <v>0</v>
      </c>
      <c r="Z128" s="5">
        <f t="shared" si="48"/>
        <v>0</v>
      </c>
      <c r="AA128" s="5">
        <f t="shared" si="53"/>
        <v>0</v>
      </c>
    </row>
    <row r="129" spans="1:27" hidden="1" x14ac:dyDescent="0.3">
      <c r="A129" s="7"/>
      <c r="B129" s="23">
        <f t="shared" si="51"/>
        <v>124</v>
      </c>
      <c r="C129" s="44"/>
      <c r="D129" s="43"/>
      <c r="E129" s="43"/>
      <c r="F129" s="43"/>
      <c r="G129" s="43"/>
      <c r="H129" s="43"/>
      <c r="I129" s="26" t="s">
        <v>20</v>
      </c>
      <c r="J129" s="26"/>
      <c r="K129" s="27"/>
      <c r="L129" s="63" t="e">
        <f t="shared" si="49"/>
        <v>#VALUE!</v>
      </c>
      <c r="M129" s="25">
        <f t="shared" si="50"/>
        <v>0</v>
      </c>
      <c r="N129" s="8"/>
      <c r="Y129" s="5">
        <f t="shared" si="47"/>
        <v>0</v>
      </c>
      <c r="Z129" s="5">
        <f t="shared" si="48"/>
        <v>0</v>
      </c>
      <c r="AA129" s="5">
        <f t="shared" si="53"/>
        <v>0</v>
      </c>
    </row>
    <row r="130" spans="1:27" hidden="1" x14ac:dyDescent="0.3">
      <c r="A130" s="7"/>
      <c r="B130" s="23">
        <f t="shared" si="51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9"/>
        <v>#VALUE!</v>
      </c>
      <c r="M130" s="25">
        <f t="shared" si="50"/>
        <v>0</v>
      </c>
      <c r="N130" s="8"/>
      <c r="Y130" s="5">
        <f t="shared" si="47"/>
        <v>0</v>
      </c>
      <c r="Z130" s="5">
        <f t="shared" si="48"/>
        <v>0</v>
      </c>
      <c r="AA130" s="5">
        <f t="shared" si="53"/>
        <v>0</v>
      </c>
    </row>
    <row r="131" spans="1:27" hidden="1" x14ac:dyDescent="0.3">
      <c r="A131" s="7"/>
      <c r="B131" s="23">
        <f t="shared" si="51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9"/>
        <v>#VALUE!</v>
      </c>
      <c r="M131" s="25">
        <f t="shared" si="50"/>
        <v>0</v>
      </c>
      <c r="N131" s="8"/>
      <c r="Y131" s="5">
        <f t="shared" si="47"/>
        <v>0</v>
      </c>
      <c r="Z131" s="5">
        <f t="shared" si="48"/>
        <v>0</v>
      </c>
      <c r="AA131" s="5">
        <f t="shared" si="53"/>
        <v>0</v>
      </c>
    </row>
    <row r="132" spans="1:27" hidden="1" x14ac:dyDescent="0.3">
      <c r="A132" s="7"/>
      <c r="B132" s="23">
        <f t="shared" si="51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9"/>
        <v>#VALUE!</v>
      </c>
      <c r="M132" s="25">
        <f t="shared" si="50"/>
        <v>0</v>
      </c>
      <c r="N132" s="8"/>
      <c r="Y132" s="5">
        <f t="shared" si="47"/>
        <v>0</v>
      </c>
      <c r="Z132" s="5">
        <f t="shared" si="48"/>
        <v>0</v>
      </c>
      <c r="AA132" s="5">
        <f t="shared" si="53"/>
        <v>0</v>
      </c>
    </row>
    <row r="133" spans="1:27" hidden="1" x14ac:dyDescent="0.3">
      <c r="A133" s="7"/>
      <c r="B133" s="23">
        <f t="shared" si="51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49"/>
        <v>#VALUE!</v>
      </c>
      <c r="M133" s="25">
        <f t="shared" si="50"/>
        <v>0</v>
      </c>
      <c r="N133" s="8"/>
      <c r="Y133" s="5">
        <f t="shared" si="47"/>
        <v>0</v>
      </c>
      <c r="Z133" s="5">
        <f t="shared" si="48"/>
        <v>0</v>
      </c>
      <c r="AA133" s="5">
        <f t="shared" si="53"/>
        <v>0</v>
      </c>
    </row>
    <row r="134" spans="1:27" hidden="1" x14ac:dyDescent="0.3">
      <c r="A134" s="7"/>
      <c r="B134" s="23">
        <f t="shared" si="51"/>
        <v>129</v>
      </c>
      <c r="C134" s="44"/>
      <c r="D134" s="43"/>
      <c r="E134" s="43"/>
      <c r="F134" s="43"/>
      <c r="G134" s="43"/>
      <c r="H134" s="43"/>
      <c r="I134" s="26" t="s">
        <v>20</v>
      </c>
      <c r="J134" s="25"/>
      <c r="K134" s="27"/>
      <c r="L134" s="63" t="e">
        <f t="shared" si="49"/>
        <v>#VALUE!</v>
      </c>
      <c r="M134" s="25">
        <f t="shared" si="50"/>
        <v>0</v>
      </c>
      <c r="N134" s="8"/>
      <c r="Y134" s="5">
        <f t="shared" ref="Y134:Y192" si="56">IF($M134&gt;0,1,0)</f>
        <v>0</v>
      </c>
      <c r="Z134" s="5">
        <f t="shared" ref="Z134:Z192" si="57">IF($M134&lt;0,1,0)</f>
        <v>0</v>
      </c>
      <c r="AA134" s="5">
        <f t="shared" si="53"/>
        <v>0</v>
      </c>
    </row>
    <row r="135" spans="1:27" hidden="1" x14ac:dyDescent="0.3">
      <c r="A135" s="7"/>
      <c r="B135" s="23">
        <f t="shared" si="51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2" si="58">(I135*1/F135)-100%</f>
        <v>#VALUE!</v>
      </c>
      <c r="M135" s="25">
        <f t="shared" ref="M135:M192" si="59">J135*K135</f>
        <v>0</v>
      </c>
      <c r="N135" s="8"/>
      <c r="Y135" s="5">
        <f t="shared" si="56"/>
        <v>0</v>
      </c>
      <c r="Z135" s="5">
        <f t="shared" si="57"/>
        <v>0</v>
      </c>
      <c r="AA135" s="5">
        <f t="shared" si="53"/>
        <v>0</v>
      </c>
    </row>
    <row r="136" spans="1:27" hidden="1" x14ac:dyDescent="0.3">
      <c r="A136" s="7"/>
      <c r="B136" s="23">
        <f t="shared" ref="B136:B192" si="6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58"/>
        <v>#VALUE!</v>
      </c>
      <c r="M136" s="25">
        <f t="shared" si="59"/>
        <v>0</v>
      </c>
      <c r="N136" s="8"/>
      <c r="Y136" s="5">
        <f t="shared" si="56"/>
        <v>0</v>
      </c>
      <c r="Z136" s="5">
        <f t="shared" si="57"/>
        <v>0</v>
      </c>
      <c r="AA136" s="5">
        <f t="shared" si="53"/>
        <v>0</v>
      </c>
    </row>
    <row r="137" spans="1:27" hidden="1" x14ac:dyDescent="0.3">
      <c r="A137" s="7"/>
      <c r="B137" s="23">
        <f t="shared" si="6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6"/>
      <c r="K137" s="27"/>
      <c r="L137" s="63" t="e">
        <f t="shared" si="58"/>
        <v>#VALUE!</v>
      </c>
      <c r="M137" s="25">
        <f t="shared" si="59"/>
        <v>0</v>
      </c>
      <c r="N137" s="8"/>
      <c r="Y137" s="5">
        <f t="shared" si="56"/>
        <v>0</v>
      </c>
      <c r="Z137" s="5">
        <f t="shared" si="57"/>
        <v>0</v>
      </c>
      <c r="AA137" s="5">
        <f t="shared" si="53"/>
        <v>0</v>
      </c>
    </row>
    <row r="138" spans="1:27" hidden="1" x14ac:dyDescent="0.3">
      <c r="A138" s="7"/>
      <c r="B138" s="23">
        <f t="shared" si="6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58"/>
        <v>#VALUE!</v>
      </c>
      <c r="M138" s="25">
        <f t="shared" si="59"/>
        <v>0</v>
      </c>
      <c r="N138" s="8"/>
      <c r="Y138" s="5">
        <f t="shared" si="56"/>
        <v>0</v>
      </c>
      <c r="Z138" s="5">
        <f t="shared" si="57"/>
        <v>0</v>
      </c>
      <c r="AA138" s="5">
        <f t="shared" si="53"/>
        <v>0</v>
      </c>
    </row>
    <row r="139" spans="1:27" hidden="1" x14ac:dyDescent="0.3">
      <c r="A139" s="7"/>
      <c r="B139" s="23">
        <f t="shared" si="6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58"/>
        <v>#VALUE!</v>
      </c>
      <c r="M139" s="25">
        <f t="shared" si="59"/>
        <v>0</v>
      </c>
      <c r="N139" s="8"/>
      <c r="Y139" s="5">
        <f t="shared" si="56"/>
        <v>0</v>
      </c>
      <c r="Z139" s="5">
        <f t="shared" si="57"/>
        <v>0</v>
      </c>
      <c r="AA139" s="5">
        <f t="shared" si="53"/>
        <v>0</v>
      </c>
    </row>
    <row r="140" spans="1:27" hidden="1" x14ac:dyDescent="0.3">
      <c r="A140" s="7"/>
      <c r="B140" s="23">
        <f t="shared" si="6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58"/>
        <v>#VALUE!</v>
      </c>
      <c r="M140" s="25">
        <f t="shared" si="59"/>
        <v>0</v>
      </c>
      <c r="N140" s="8"/>
      <c r="Y140" s="5">
        <f t="shared" si="56"/>
        <v>0</v>
      </c>
      <c r="Z140" s="5">
        <f t="shared" si="57"/>
        <v>0</v>
      </c>
      <c r="AA140" s="5">
        <f t="shared" ref="AA140:AA192" si="61">IF($I140=0,1,0)</f>
        <v>0</v>
      </c>
    </row>
    <row r="141" spans="1:27" hidden="1" x14ac:dyDescent="0.3">
      <c r="A141" s="7"/>
      <c r="B141" s="23">
        <f t="shared" si="6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58"/>
        <v>#VALUE!</v>
      </c>
      <c r="M141" s="25">
        <f t="shared" si="59"/>
        <v>0</v>
      </c>
      <c r="N141" s="8"/>
      <c r="Y141" s="5">
        <f t="shared" si="56"/>
        <v>0</v>
      </c>
      <c r="Z141" s="5">
        <f t="shared" si="57"/>
        <v>0</v>
      </c>
      <c r="AA141" s="5">
        <f t="shared" si="61"/>
        <v>0</v>
      </c>
    </row>
    <row r="142" spans="1:27" hidden="1" x14ac:dyDescent="0.3">
      <c r="A142" s="7"/>
      <c r="B142" s="23">
        <f t="shared" si="6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58"/>
        <v>#VALUE!</v>
      </c>
      <c r="M142" s="25">
        <f t="shared" si="59"/>
        <v>0</v>
      </c>
      <c r="N142" s="8"/>
      <c r="Y142" s="5">
        <f t="shared" si="56"/>
        <v>0</v>
      </c>
      <c r="Z142" s="5">
        <f t="shared" si="57"/>
        <v>0</v>
      </c>
      <c r="AA142" s="5">
        <f t="shared" si="61"/>
        <v>0</v>
      </c>
    </row>
    <row r="143" spans="1:27" hidden="1" x14ac:dyDescent="0.3">
      <c r="A143" s="7"/>
      <c r="B143" s="23">
        <f t="shared" si="6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5"/>
      <c r="K143" s="27"/>
      <c r="L143" s="63" t="e">
        <f t="shared" si="58"/>
        <v>#VALUE!</v>
      </c>
      <c r="M143" s="25">
        <f t="shared" si="59"/>
        <v>0</v>
      </c>
      <c r="N143" s="8"/>
      <c r="Y143" s="5">
        <f t="shared" si="56"/>
        <v>0</v>
      </c>
      <c r="Z143" s="5">
        <f t="shared" si="57"/>
        <v>0</v>
      </c>
      <c r="AA143" s="5">
        <f t="shared" si="61"/>
        <v>0</v>
      </c>
    </row>
    <row r="144" spans="1:27" hidden="1" x14ac:dyDescent="0.3">
      <c r="A144" s="7"/>
      <c r="B144" s="23">
        <f t="shared" si="6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58"/>
        <v>#VALUE!</v>
      </c>
      <c r="M144" s="25">
        <f t="shared" si="59"/>
        <v>0</v>
      </c>
      <c r="N144" s="8"/>
      <c r="Y144" s="5">
        <f t="shared" si="56"/>
        <v>0</v>
      </c>
      <c r="Z144" s="5">
        <f t="shared" si="57"/>
        <v>0</v>
      </c>
      <c r="AA144" s="5">
        <f t="shared" si="61"/>
        <v>0</v>
      </c>
    </row>
    <row r="145" spans="1:27" hidden="1" x14ac:dyDescent="0.3">
      <c r="A145" s="7"/>
      <c r="B145" s="23">
        <f t="shared" si="6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58"/>
        <v>#VALUE!</v>
      </c>
      <c r="M145" s="25">
        <f t="shared" si="59"/>
        <v>0</v>
      </c>
      <c r="N145" s="8"/>
      <c r="Y145" s="5">
        <f t="shared" si="56"/>
        <v>0</v>
      </c>
      <c r="Z145" s="5">
        <f t="shared" si="57"/>
        <v>0</v>
      </c>
      <c r="AA145" s="5">
        <f t="shared" si="61"/>
        <v>0</v>
      </c>
    </row>
    <row r="146" spans="1:27" hidden="1" x14ac:dyDescent="0.3">
      <c r="A146" s="7"/>
      <c r="B146" s="23">
        <f t="shared" si="6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58"/>
        <v>#VALUE!</v>
      </c>
      <c r="M146" s="25">
        <f t="shared" si="59"/>
        <v>0</v>
      </c>
      <c r="N146" s="8"/>
      <c r="Y146" s="5">
        <f t="shared" si="56"/>
        <v>0</v>
      </c>
      <c r="Z146" s="5">
        <f t="shared" si="57"/>
        <v>0</v>
      </c>
      <c r="AA146" s="5">
        <f t="shared" si="61"/>
        <v>0</v>
      </c>
    </row>
    <row r="147" spans="1:27" hidden="1" x14ac:dyDescent="0.3">
      <c r="A147" s="7"/>
      <c r="B147" s="23">
        <f t="shared" si="6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58"/>
        <v>#VALUE!</v>
      </c>
      <c r="M147" s="25">
        <f t="shared" si="59"/>
        <v>0</v>
      </c>
      <c r="N147" s="8"/>
      <c r="Y147" s="5">
        <f t="shared" si="56"/>
        <v>0</v>
      </c>
      <c r="Z147" s="5">
        <f t="shared" si="57"/>
        <v>0</v>
      </c>
      <c r="AA147" s="5">
        <f t="shared" si="61"/>
        <v>0</v>
      </c>
    </row>
    <row r="148" spans="1:27" hidden="1" x14ac:dyDescent="0.3">
      <c r="A148" s="7"/>
      <c r="B148" s="23">
        <f t="shared" si="6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58"/>
        <v>#VALUE!</v>
      </c>
      <c r="M148" s="25">
        <f t="shared" si="59"/>
        <v>0</v>
      </c>
      <c r="N148" s="8"/>
      <c r="Y148" s="5">
        <f t="shared" si="56"/>
        <v>0</v>
      </c>
      <c r="Z148" s="5">
        <f t="shared" si="57"/>
        <v>0</v>
      </c>
      <c r="AA148" s="5">
        <f t="shared" si="61"/>
        <v>0</v>
      </c>
    </row>
    <row r="149" spans="1:27" hidden="1" x14ac:dyDescent="0.3">
      <c r="A149" s="7"/>
      <c r="B149" s="23">
        <f t="shared" si="6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58"/>
        <v>#VALUE!</v>
      </c>
      <c r="M149" s="25">
        <f t="shared" si="59"/>
        <v>0</v>
      </c>
      <c r="N149" s="8"/>
      <c r="Y149" s="5">
        <f t="shared" si="56"/>
        <v>0</v>
      </c>
      <c r="Z149" s="5">
        <f t="shared" si="57"/>
        <v>0</v>
      </c>
      <c r="AA149" s="5">
        <f t="shared" si="61"/>
        <v>0</v>
      </c>
    </row>
    <row r="150" spans="1:27" hidden="1" x14ac:dyDescent="0.3">
      <c r="A150" s="7"/>
      <c r="B150" s="23">
        <f t="shared" si="6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58"/>
        <v>#VALUE!</v>
      </c>
      <c r="M150" s="25">
        <f t="shared" si="59"/>
        <v>0</v>
      </c>
      <c r="N150" s="8"/>
      <c r="Y150" s="5">
        <f t="shared" si="56"/>
        <v>0</v>
      </c>
      <c r="Z150" s="5">
        <f t="shared" si="57"/>
        <v>0</v>
      </c>
      <c r="AA150" s="5">
        <f t="shared" si="61"/>
        <v>0</v>
      </c>
    </row>
    <row r="151" spans="1:27" hidden="1" x14ac:dyDescent="0.3">
      <c r="A151" s="7"/>
      <c r="B151" s="23">
        <f t="shared" si="6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58"/>
        <v>#VALUE!</v>
      </c>
      <c r="M151" s="25">
        <f t="shared" si="59"/>
        <v>0</v>
      </c>
      <c r="N151" s="8"/>
      <c r="Y151" s="5">
        <f t="shared" si="56"/>
        <v>0</v>
      </c>
      <c r="Z151" s="5">
        <f t="shared" si="57"/>
        <v>0</v>
      </c>
      <c r="AA151" s="5">
        <f t="shared" si="61"/>
        <v>0</v>
      </c>
    </row>
    <row r="152" spans="1:27" hidden="1" x14ac:dyDescent="0.3">
      <c r="A152" s="7"/>
      <c r="B152" s="23">
        <f t="shared" si="6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58"/>
        <v>#VALUE!</v>
      </c>
      <c r="M152" s="25">
        <f t="shared" si="59"/>
        <v>0</v>
      </c>
      <c r="N152" s="8"/>
      <c r="Y152" s="5">
        <f t="shared" si="56"/>
        <v>0</v>
      </c>
      <c r="Z152" s="5">
        <f t="shared" si="57"/>
        <v>0</v>
      </c>
      <c r="AA152" s="5">
        <f t="shared" si="61"/>
        <v>0</v>
      </c>
    </row>
    <row r="153" spans="1:27" hidden="1" x14ac:dyDescent="0.3">
      <c r="A153" s="7"/>
      <c r="B153" s="23">
        <f t="shared" si="6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58"/>
        <v>#VALUE!</v>
      </c>
      <c r="M153" s="25">
        <f t="shared" si="59"/>
        <v>0</v>
      </c>
      <c r="N153" s="8"/>
      <c r="Y153" s="5">
        <f t="shared" si="56"/>
        <v>0</v>
      </c>
      <c r="Z153" s="5">
        <f t="shared" si="57"/>
        <v>0</v>
      </c>
      <c r="AA153" s="5">
        <f t="shared" si="61"/>
        <v>0</v>
      </c>
    </row>
    <row r="154" spans="1:27" hidden="1" x14ac:dyDescent="0.3">
      <c r="A154" s="7"/>
      <c r="B154" s="23">
        <f t="shared" si="6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58"/>
        <v>#VALUE!</v>
      </c>
      <c r="M154" s="25">
        <f t="shared" si="59"/>
        <v>0</v>
      </c>
      <c r="N154" s="8"/>
      <c r="Y154" s="5">
        <f t="shared" si="56"/>
        <v>0</v>
      </c>
      <c r="Z154" s="5">
        <f t="shared" si="57"/>
        <v>0</v>
      </c>
      <c r="AA154" s="5">
        <f t="shared" si="61"/>
        <v>0</v>
      </c>
    </row>
    <row r="155" spans="1:27" hidden="1" x14ac:dyDescent="0.3">
      <c r="A155" s="7"/>
      <c r="B155" s="23">
        <f t="shared" si="6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58"/>
        <v>#VALUE!</v>
      </c>
      <c r="M155" s="25">
        <f t="shared" si="59"/>
        <v>0</v>
      </c>
      <c r="N155" s="8"/>
      <c r="Y155" s="5">
        <f t="shared" si="56"/>
        <v>0</v>
      </c>
      <c r="Z155" s="5">
        <f t="shared" si="57"/>
        <v>0</v>
      </c>
      <c r="AA155" s="5">
        <f t="shared" si="61"/>
        <v>0</v>
      </c>
    </row>
    <row r="156" spans="1:27" hidden="1" x14ac:dyDescent="0.3">
      <c r="A156" s="7"/>
      <c r="B156" s="23">
        <f t="shared" si="6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58"/>
        <v>#VALUE!</v>
      </c>
      <c r="M156" s="25">
        <f t="shared" si="59"/>
        <v>0</v>
      </c>
      <c r="N156" s="8"/>
      <c r="Y156" s="5">
        <f t="shared" si="56"/>
        <v>0</v>
      </c>
      <c r="Z156" s="5">
        <f t="shared" si="57"/>
        <v>0</v>
      </c>
      <c r="AA156" s="5">
        <f t="shared" si="61"/>
        <v>0</v>
      </c>
    </row>
    <row r="157" spans="1:27" hidden="1" x14ac:dyDescent="0.3">
      <c r="A157" s="7"/>
      <c r="B157" s="23">
        <f t="shared" si="6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58"/>
        <v>#VALUE!</v>
      </c>
      <c r="M157" s="25">
        <f t="shared" si="59"/>
        <v>0</v>
      </c>
      <c r="N157" s="8"/>
      <c r="Y157" s="5">
        <f t="shared" si="56"/>
        <v>0</v>
      </c>
      <c r="Z157" s="5">
        <f t="shared" si="57"/>
        <v>0</v>
      </c>
      <c r="AA157" s="5">
        <f t="shared" si="61"/>
        <v>0</v>
      </c>
    </row>
    <row r="158" spans="1:27" hidden="1" x14ac:dyDescent="0.3">
      <c r="A158" s="7"/>
      <c r="B158" s="23">
        <f t="shared" si="6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58"/>
        <v>#VALUE!</v>
      </c>
      <c r="M158" s="25">
        <f t="shared" si="59"/>
        <v>0</v>
      </c>
      <c r="N158" s="8"/>
      <c r="Y158" s="5">
        <f t="shared" si="56"/>
        <v>0</v>
      </c>
      <c r="Z158" s="5">
        <f t="shared" si="57"/>
        <v>0</v>
      </c>
      <c r="AA158" s="5">
        <f t="shared" si="61"/>
        <v>0</v>
      </c>
    </row>
    <row r="159" spans="1:27" hidden="1" x14ac:dyDescent="0.3">
      <c r="A159" s="7"/>
      <c r="B159" s="23">
        <f t="shared" si="6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58"/>
        <v>#VALUE!</v>
      </c>
      <c r="M159" s="25">
        <f t="shared" si="59"/>
        <v>0</v>
      </c>
      <c r="N159" s="8"/>
      <c r="Y159" s="5">
        <f t="shared" si="56"/>
        <v>0</v>
      </c>
      <c r="Z159" s="5">
        <f t="shared" si="57"/>
        <v>0</v>
      </c>
      <c r="AA159" s="5">
        <f t="shared" si="61"/>
        <v>0</v>
      </c>
    </row>
    <row r="160" spans="1:27" hidden="1" x14ac:dyDescent="0.3">
      <c r="A160" s="7"/>
      <c r="B160" s="23">
        <f t="shared" si="6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58"/>
        <v>#VALUE!</v>
      </c>
      <c r="M160" s="25">
        <f t="shared" si="59"/>
        <v>0</v>
      </c>
      <c r="N160" s="8"/>
      <c r="Y160" s="5">
        <f t="shared" si="56"/>
        <v>0</v>
      </c>
      <c r="Z160" s="5">
        <f t="shared" si="57"/>
        <v>0</v>
      </c>
      <c r="AA160" s="5">
        <f t="shared" si="61"/>
        <v>0</v>
      </c>
    </row>
    <row r="161" spans="1:27" hidden="1" x14ac:dyDescent="0.3">
      <c r="A161" s="7"/>
      <c r="B161" s="23">
        <f t="shared" si="6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58"/>
        <v>#VALUE!</v>
      </c>
      <c r="M161" s="25">
        <f t="shared" si="59"/>
        <v>0</v>
      </c>
      <c r="N161" s="8"/>
      <c r="Y161" s="5">
        <f t="shared" si="56"/>
        <v>0</v>
      </c>
      <c r="Z161" s="5">
        <f t="shared" si="57"/>
        <v>0</v>
      </c>
      <c r="AA161" s="5">
        <f t="shared" si="61"/>
        <v>0</v>
      </c>
    </row>
    <row r="162" spans="1:27" hidden="1" x14ac:dyDescent="0.3">
      <c r="A162" s="7"/>
      <c r="B162" s="23">
        <f t="shared" si="6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58"/>
        <v>#VALUE!</v>
      </c>
      <c r="M162" s="25">
        <f t="shared" si="59"/>
        <v>0</v>
      </c>
      <c r="N162" s="8"/>
      <c r="Y162" s="5">
        <f t="shared" si="56"/>
        <v>0</v>
      </c>
      <c r="Z162" s="5">
        <f t="shared" si="57"/>
        <v>0</v>
      </c>
      <c r="AA162" s="5">
        <f t="shared" si="61"/>
        <v>0</v>
      </c>
    </row>
    <row r="163" spans="1:27" hidden="1" x14ac:dyDescent="0.3">
      <c r="A163" s="7"/>
      <c r="B163" s="23">
        <f t="shared" si="6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58"/>
        <v>#VALUE!</v>
      </c>
      <c r="M163" s="25">
        <f t="shared" si="59"/>
        <v>0</v>
      </c>
      <c r="N163" s="8"/>
      <c r="Y163" s="5">
        <f t="shared" si="56"/>
        <v>0</v>
      </c>
      <c r="Z163" s="5">
        <f t="shared" si="57"/>
        <v>0</v>
      </c>
      <c r="AA163" s="5">
        <f t="shared" si="61"/>
        <v>0</v>
      </c>
    </row>
    <row r="164" spans="1:27" hidden="1" x14ac:dyDescent="0.3">
      <c r="A164" s="7"/>
      <c r="B164" s="23">
        <f t="shared" si="6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58"/>
        <v>#VALUE!</v>
      </c>
      <c r="M164" s="25">
        <f t="shared" si="59"/>
        <v>0</v>
      </c>
      <c r="N164" s="8"/>
      <c r="Y164" s="5">
        <f t="shared" si="56"/>
        <v>0</v>
      </c>
      <c r="Z164" s="5">
        <f t="shared" si="57"/>
        <v>0</v>
      </c>
      <c r="AA164" s="5">
        <f t="shared" si="61"/>
        <v>0</v>
      </c>
    </row>
    <row r="165" spans="1:27" hidden="1" x14ac:dyDescent="0.3">
      <c r="A165" s="7"/>
      <c r="B165" s="23">
        <f t="shared" si="6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58"/>
        <v>#VALUE!</v>
      </c>
      <c r="M165" s="25">
        <f t="shared" si="59"/>
        <v>0</v>
      </c>
      <c r="N165" s="8"/>
      <c r="Y165" s="5">
        <f t="shared" si="56"/>
        <v>0</v>
      </c>
      <c r="Z165" s="5">
        <f t="shared" si="57"/>
        <v>0</v>
      </c>
      <c r="AA165" s="5">
        <f t="shared" si="61"/>
        <v>0</v>
      </c>
    </row>
    <row r="166" spans="1:27" hidden="1" x14ac:dyDescent="0.3">
      <c r="A166" s="7"/>
      <c r="B166" s="23">
        <f t="shared" si="6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58"/>
        <v>#VALUE!</v>
      </c>
      <c r="M166" s="25">
        <f t="shared" si="59"/>
        <v>0</v>
      </c>
      <c r="N166" s="8"/>
      <c r="Y166" s="5">
        <f t="shared" si="56"/>
        <v>0</v>
      </c>
      <c r="Z166" s="5">
        <f t="shared" si="57"/>
        <v>0</v>
      </c>
      <c r="AA166" s="5">
        <f t="shared" si="61"/>
        <v>0</v>
      </c>
    </row>
    <row r="167" spans="1:27" hidden="1" x14ac:dyDescent="0.3">
      <c r="A167" s="7"/>
      <c r="B167" s="23">
        <f t="shared" si="6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58"/>
        <v>#VALUE!</v>
      </c>
      <c r="M167" s="25">
        <f t="shared" si="59"/>
        <v>0</v>
      </c>
      <c r="N167" s="8"/>
      <c r="Y167" s="5">
        <f t="shared" si="56"/>
        <v>0</v>
      </c>
      <c r="Z167" s="5">
        <f t="shared" si="57"/>
        <v>0</v>
      </c>
      <c r="AA167" s="5">
        <f t="shared" si="61"/>
        <v>0</v>
      </c>
    </row>
    <row r="168" spans="1:27" hidden="1" x14ac:dyDescent="0.3">
      <c r="A168" s="7"/>
      <c r="B168" s="23">
        <f t="shared" si="6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58"/>
        <v>#VALUE!</v>
      </c>
      <c r="M168" s="25">
        <f t="shared" si="59"/>
        <v>0</v>
      </c>
      <c r="N168" s="8"/>
      <c r="Y168" s="5">
        <f t="shared" si="56"/>
        <v>0</v>
      </c>
      <c r="Z168" s="5">
        <f t="shared" si="57"/>
        <v>0</v>
      </c>
      <c r="AA168" s="5">
        <f t="shared" si="61"/>
        <v>0</v>
      </c>
    </row>
    <row r="169" spans="1:27" hidden="1" x14ac:dyDescent="0.3">
      <c r="A169" s="7"/>
      <c r="B169" s="23">
        <f t="shared" si="6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58"/>
        <v>#VALUE!</v>
      </c>
      <c r="M169" s="25">
        <f t="shared" si="59"/>
        <v>0</v>
      </c>
      <c r="N169" s="8"/>
      <c r="Y169" s="5">
        <f t="shared" si="56"/>
        <v>0</v>
      </c>
      <c r="Z169" s="5">
        <f t="shared" si="57"/>
        <v>0</v>
      </c>
      <c r="AA169" s="5">
        <f t="shared" si="61"/>
        <v>0</v>
      </c>
    </row>
    <row r="170" spans="1:27" hidden="1" x14ac:dyDescent="0.3">
      <c r="A170" s="7"/>
      <c r="B170" s="23">
        <f t="shared" si="6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58"/>
        <v>#VALUE!</v>
      </c>
      <c r="M170" s="25">
        <f t="shared" si="59"/>
        <v>0</v>
      </c>
      <c r="N170" s="8"/>
      <c r="Y170" s="5">
        <f t="shared" si="56"/>
        <v>0</v>
      </c>
      <c r="Z170" s="5">
        <f t="shared" si="57"/>
        <v>0</v>
      </c>
      <c r="AA170" s="5">
        <f t="shared" si="61"/>
        <v>0</v>
      </c>
    </row>
    <row r="171" spans="1:27" hidden="1" x14ac:dyDescent="0.3">
      <c r="A171" s="7"/>
      <c r="B171" s="23">
        <f t="shared" si="6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58"/>
        <v>#VALUE!</v>
      </c>
      <c r="M171" s="25">
        <f t="shared" si="59"/>
        <v>0</v>
      </c>
      <c r="N171" s="8"/>
      <c r="Y171" s="5">
        <f t="shared" si="56"/>
        <v>0</v>
      </c>
      <c r="Z171" s="5">
        <f t="shared" si="57"/>
        <v>0</v>
      </c>
      <c r="AA171" s="5">
        <f t="shared" si="61"/>
        <v>0</v>
      </c>
    </row>
    <row r="172" spans="1:27" hidden="1" x14ac:dyDescent="0.3">
      <c r="A172" s="7"/>
      <c r="B172" s="23">
        <f t="shared" si="6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58"/>
        <v>#VALUE!</v>
      </c>
      <c r="M172" s="25">
        <f t="shared" si="59"/>
        <v>0</v>
      </c>
      <c r="N172" s="8"/>
      <c r="Y172" s="5">
        <f t="shared" si="56"/>
        <v>0</v>
      </c>
      <c r="Z172" s="5">
        <f t="shared" si="57"/>
        <v>0</v>
      </c>
      <c r="AA172" s="5">
        <f t="shared" si="61"/>
        <v>0</v>
      </c>
    </row>
    <row r="173" spans="1:27" hidden="1" x14ac:dyDescent="0.3">
      <c r="A173" s="7"/>
      <c r="B173" s="23">
        <f t="shared" si="6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58"/>
        <v>#VALUE!</v>
      </c>
      <c r="M173" s="25">
        <f t="shared" si="59"/>
        <v>0</v>
      </c>
      <c r="N173" s="8"/>
      <c r="Y173" s="5">
        <f t="shared" si="56"/>
        <v>0</v>
      </c>
      <c r="Z173" s="5">
        <f t="shared" si="57"/>
        <v>0</v>
      </c>
      <c r="AA173" s="5">
        <f t="shared" si="61"/>
        <v>0</v>
      </c>
    </row>
    <row r="174" spans="1:27" hidden="1" x14ac:dyDescent="0.3">
      <c r="A174" s="7"/>
      <c r="B174" s="23">
        <f t="shared" si="6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58"/>
        <v>#VALUE!</v>
      </c>
      <c r="M174" s="25">
        <f t="shared" si="59"/>
        <v>0</v>
      </c>
      <c r="N174" s="8"/>
      <c r="Y174" s="5">
        <f t="shared" si="56"/>
        <v>0</v>
      </c>
      <c r="Z174" s="5">
        <f t="shared" si="57"/>
        <v>0</v>
      </c>
      <c r="AA174" s="5">
        <f t="shared" si="61"/>
        <v>0</v>
      </c>
    </row>
    <row r="175" spans="1:27" hidden="1" x14ac:dyDescent="0.3">
      <c r="A175" s="7"/>
      <c r="B175" s="23">
        <f t="shared" si="6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58"/>
        <v>#VALUE!</v>
      </c>
      <c r="M175" s="25">
        <f t="shared" si="59"/>
        <v>0</v>
      </c>
      <c r="N175" s="8"/>
      <c r="Y175" s="5">
        <f t="shared" si="56"/>
        <v>0</v>
      </c>
      <c r="Z175" s="5">
        <f t="shared" si="57"/>
        <v>0</v>
      </c>
      <c r="AA175" s="5">
        <f t="shared" si="61"/>
        <v>0</v>
      </c>
    </row>
    <row r="176" spans="1:27" hidden="1" x14ac:dyDescent="0.3">
      <c r="A176" s="7"/>
      <c r="B176" s="23">
        <f t="shared" si="6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58"/>
        <v>#VALUE!</v>
      </c>
      <c r="M176" s="25">
        <f t="shared" si="59"/>
        <v>0</v>
      </c>
      <c r="N176" s="8"/>
      <c r="Y176" s="5">
        <f t="shared" si="56"/>
        <v>0</v>
      </c>
      <c r="Z176" s="5">
        <f t="shared" si="57"/>
        <v>0</v>
      </c>
      <c r="AA176" s="5">
        <f t="shared" si="61"/>
        <v>0</v>
      </c>
    </row>
    <row r="177" spans="1:27" hidden="1" x14ac:dyDescent="0.3">
      <c r="A177" s="7"/>
      <c r="B177" s="23">
        <f t="shared" si="6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58"/>
        <v>#VALUE!</v>
      </c>
      <c r="M177" s="25">
        <f t="shared" si="59"/>
        <v>0</v>
      </c>
      <c r="N177" s="8"/>
      <c r="Y177" s="5">
        <f t="shared" si="56"/>
        <v>0</v>
      </c>
      <c r="Z177" s="5">
        <f t="shared" si="57"/>
        <v>0</v>
      </c>
      <c r="AA177" s="5">
        <f t="shared" si="61"/>
        <v>0</v>
      </c>
    </row>
    <row r="178" spans="1:27" hidden="1" x14ac:dyDescent="0.3">
      <c r="A178" s="7"/>
      <c r="B178" s="23">
        <f t="shared" si="6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58"/>
        <v>#VALUE!</v>
      </c>
      <c r="M178" s="25">
        <f t="shared" si="59"/>
        <v>0</v>
      </c>
      <c r="N178" s="8"/>
      <c r="Y178" s="5">
        <f t="shared" si="56"/>
        <v>0</v>
      </c>
      <c r="Z178" s="5">
        <f t="shared" si="57"/>
        <v>0</v>
      </c>
      <c r="AA178" s="5">
        <f t="shared" si="61"/>
        <v>0</v>
      </c>
    </row>
    <row r="179" spans="1:27" hidden="1" x14ac:dyDescent="0.3">
      <c r="A179" s="7"/>
      <c r="B179" s="23">
        <f t="shared" si="6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58"/>
        <v>#VALUE!</v>
      </c>
      <c r="M179" s="25">
        <f t="shared" si="59"/>
        <v>0</v>
      </c>
      <c r="N179" s="8"/>
      <c r="Y179" s="5">
        <f t="shared" si="56"/>
        <v>0</v>
      </c>
      <c r="Z179" s="5">
        <f t="shared" si="57"/>
        <v>0</v>
      </c>
      <c r="AA179" s="5">
        <f t="shared" si="61"/>
        <v>0</v>
      </c>
    </row>
    <row r="180" spans="1:27" hidden="1" x14ac:dyDescent="0.3">
      <c r="A180" s="7"/>
      <c r="B180" s="23">
        <f t="shared" si="6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58"/>
        <v>#VALUE!</v>
      </c>
      <c r="M180" s="25">
        <f t="shared" si="59"/>
        <v>0</v>
      </c>
      <c r="N180" s="8"/>
      <c r="Y180" s="5">
        <f t="shared" si="56"/>
        <v>0</v>
      </c>
      <c r="Z180" s="5">
        <f t="shared" si="57"/>
        <v>0</v>
      </c>
      <c r="AA180" s="5">
        <f t="shared" si="61"/>
        <v>0</v>
      </c>
    </row>
    <row r="181" spans="1:27" hidden="1" x14ac:dyDescent="0.3">
      <c r="A181" s="7"/>
      <c r="B181" s="23">
        <f t="shared" si="6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58"/>
        <v>#VALUE!</v>
      </c>
      <c r="M181" s="25">
        <f t="shared" si="59"/>
        <v>0</v>
      </c>
      <c r="N181" s="8"/>
      <c r="Y181" s="5">
        <f t="shared" si="56"/>
        <v>0</v>
      </c>
      <c r="Z181" s="5">
        <f t="shared" si="57"/>
        <v>0</v>
      </c>
      <c r="AA181" s="5">
        <f t="shared" si="61"/>
        <v>0</v>
      </c>
    </row>
    <row r="182" spans="1:27" hidden="1" x14ac:dyDescent="0.3">
      <c r="A182" s="7"/>
      <c r="B182" s="23">
        <f t="shared" si="6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58"/>
        <v>#VALUE!</v>
      </c>
      <c r="M182" s="25">
        <f t="shared" si="59"/>
        <v>0</v>
      </c>
      <c r="N182" s="8"/>
      <c r="Y182" s="5">
        <f t="shared" si="56"/>
        <v>0</v>
      </c>
      <c r="Z182" s="5">
        <f t="shared" si="57"/>
        <v>0</v>
      </c>
      <c r="AA182" s="5">
        <f t="shared" si="61"/>
        <v>0</v>
      </c>
    </row>
    <row r="183" spans="1:27" hidden="1" x14ac:dyDescent="0.3">
      <c r="A183" s="7"/>
      <c r="B183" s="23">
        <f t="shared" si="6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58"/>
        <v>#VALUE!</v>
      </c>
      <c r="M183" s="25">
        <f t="shared" si="59"/>
        <v>0</v>
      </c>
      <c r="N183" s="8"/>
      <c r="Y183" s="5">
        <f t="shared" si="56"/>
        <v>0</v>
      </c>
      <c r="Z183" s="5">
        <f t="shared" si="57"/>
        <v>0</v>
      </c>
      <c r="AA183" s="5">
        <f t="shared" si="61"/>
        <v>0</v>
      </c>
    </row>
    <row r="184" spans="1:27" hidden="1" x14ac:dyDescent="0.3">
      <c r="A184" s="7"/>
      <c r="B184" s="23">
        <f t="shared" si="6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58"/>
        <v>#VALUE!</v>
      </c>
      <c r="M184" s="25">
        <f t="shared" si="59"/>
        <v>0</v>
      </c>
      <c r="N184" s="8"/>
      <c r="Y184" s="5">
        <f t="shared" si="56"/>
        <v>0</v>
      </c>
      <c r="Z184" s="5">
        <f t="shared" si="57"/>
        <v>0</v>
      </c>
      <c r="AA184" s="5">
        <f t="shared" si="61"/>
        <v>0</v>
      </c>
    </row>
    <row r="185" spans="1:27" hidden="1" x14ac:dyDescent="0.3">
      <c r="A185" s="7"/>
      <c r="B185" s="23">
        <f t="shared" si="6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58"/>
        <v>#VALUE!</v>
      </c>
      <c r="M185" s="25">
        <f t="shared" si="59"/>
        <v>0</v>
      </c>
      <c r="N185" s="8"/>
      <c r="Y185" s="5">
        <f t="shared" si="56"/>
        <v>0</v>
      </c>
      <c r="Z185" s="5">
        <f t="shared" si="57"/>
        <v>0</v>
      </c>
      <c r="AA185" s="5">
        <f t="shared" si="61"/>
        <v>0</v>
      </c>
    </row>
    <row r="186" spans="1:27" hidden="1" x14ac:dyDescent="0.3">
      <c r="A186" s="7"/>
      <c r="B186" s="23">
        <f t="shared" si="6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58"/>
        <v>#VALUE!</v>
      </c>
      <c r="M186" s="25">
        <f t="shared" si="59"/>
        <v>0</v>
      </c>
      <c r="N186" s="8"/>
      <c r="Y186" s="5">
        <f t="shared" si="56"/>
        <v>0</v>
      </c>
      <c r="Z186" s="5">
        <f t="shared" si="57"/>
        <v>0</v>
      </c>
      <c r="AA186" s="5">
        <f t="shared" si="61"/>
        <v>0</v>
      </c>
    </row>
    <row r="187" spans="1:27" hidden="1" x14ac:dyDescent="0.3">
      <c r="A187" s="7"/>
      <c r="B187" s="23">
        <f t="shared" si="6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58"/>
        <v>#VALUE!</v>
      </c>
      <c r="M187" s="25">
        <f t="shared" si="59"/>
        <v>0</v>
      </c>
      <c r="N187" s="8"/>
      <c r="Y187" s="5">
        <f t="shared" si="56"/>
        <v>0</v>
      </c>
      <c r="Z187" s="5">
        <f t="shared" si="57"/>
        <v>0</v>
      </c>
      <c r="AA187" s="5">
        <f t="shared" si="61"/>
        <v>0</v>
      </c>
    </row>
    <row r="188" spans="1:27" hidden="1" x14ac:dyDescent="0.3">
      <c r="A188" s="7"/>
      <c r="B188" s="23">
        <f t="shared" si="6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58"/>
        <v>#VALUE!</v>
      </c>
      <c r="M188" s="25">
        <f t="shared" si="59"/>
        <v>0</v>
      </c>
      <c r="N188" s="8"/>
      <c r="Y188" s="5">
        <f t="shared" si="56"/>
        <v>0</v>
      </c>
      <c r="Z188" s="5">
        <f t="shared" si="57"/>
        <v>0</v>
      </c>
      <c r="AA188" s="5">
        <f t="shared" si="61"/>
        <v>0</v>
      </c>
    </row>
    <row r="189" spans="1:27" hidden="1" x14ac:dyDescent="0.3">
      <c r="A189" s="7"/>
      <c r="B189" s="23">
        <f t="shared" si="6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58"/>
        <v>#VALUE!</v>
      </c>
      <c r="M189" s="25">
        <f t="shared" si="59"/>
        <v>0</v>
      </c>
      <c r="N189" s="8"/>
      <c r="Y189" s="5">
        <f t="shared" si="56"/>
        <v>0</v>
      </c>
      <c r="Z189" s="5">
        <f t="shared" si="57"/>
        <v>0</v>
      </c>
      <c r="AA189" s="5">
        <f t="shared" si="61"/>
        <v>0</v>
      </c>
    </row>
    <row r="190" spans="1:27" hidden="1" x14ac:dyDescent="0.3">
      <c r="A190" s="7"/>
      <c r="B190" s="23">
        <f t="shared" si="6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58"/>
        <v>#VALUE!</v>
      </c>
      <c r="M190" s="25">
        <f t="shared" si="59"/>
        <v>0</v>
      </c>
      <c r="N190" s="8"/>
      <c r="Y190" s="5">
        <f t="shared" si="56"/>
        <v>0</v>
      </c>
      <c r="Z190" s="5">
        <f t="shared" si="57"/>
        <v>0</v>
      </c>
      <c r="AA190" s="5">
        <f t="shared" si="61"/>
        <v>0</v>
      </c>
    </row>
    <row r="191" spans="1:27" hidden="1" x14ac:dyDescent="0.3">
      <c r="A191" s="7"/>
      <c r="B191" s="23">
        <f t="shared" si="60"/>
        <v>186</v>
      </c>
      <c r="C191" s="44"/>
      <c r="D191" s="43"/>
      <c r="E191" s="43"/>
      <c r="F191" s="43"/>
      <c r="G191" s="43"/>
      <c r="H191" s="43"/>
      <c r="I191" s="26" t="s">
        <v>20</v>
      </c>
      <c r="J191" s="26"/>
      <c r="K191" s="27"/>
      <c r="L191" s="63" t="e">
        <f t="shared" si="58"/>
        <v>#VALUE!</v>
      </c>
      <c r="M191" s="25">
        <f t="shared" si="59"/>
        <v>0</v>
      </c>
      <c r="N191" s="8"/>
      <c r="Y191" s="5">
        <f t="shared" si="56"/>
        <v>0</v>
      </c>
      <c r="Z191" s="5">
        <f t="shared" si="57"/>
        <v>0</v>
      </c>
      <c r="AA191" s="5">
        <f t="shared" si="61"/>
        <v>0</v>
      </c>
    </row>
    <row r="192" spans="1:27" ht="15" thickBot="1" x14ac:dyDescent="0.35">
      <c r="A192" s="7"/>
      <c r="B192" s="23">
        <f t="shared" si="60"/>
        <v>187</v>
      </c>
      <c r="C192" s="31"/>
      <c r="D192" s="47"/>
      <c r="E192" s="47"/>
      <c r="F192" s="47"/>
      <c r="G192" s="80"/>
      <c r="H192" s="80"/>
      <c r="I192" s="26" t="s">
        <v>20</v>
      </c>
      <c r="J192" s="48"/>
      <c r="K192" s="33"/>
      <c r="L192" s="63" t="e">
        <f t="shared" si="58"/>
        <v>#VALUE!</v>
      </c>
      <c r="M192" s="25">
        <f t="shared" si="59"/>
        <v>0</v>
      </c>
      <c r="N192" s="8"/>
      <c r="Y192" s="5">
        <f t="shared" si="56"/>
        <v>0</v>
      </c>
      <c r="Z192" s="5">
        <f t="shared" si="57"/>
        <v>0</v>
      </c>
      <c r="AA192" s="5">
        <f t="shared" si="61"/>
        <v>0</v>
      </c>
    </row>
    <row r="193" spans="1:27" ht="24" thickBot="1" x14ac:dyDescent="0.5">
      <c r="A193" s="7"/>
      <c r="B193" s="141" t="s">
        <v>22</v>
      </c>
      <c r="C193" s="146"/>
      <c r="D193" s="146"/>
      <c r="E193" s="146"/>
      <c r="F193" s="146"/>
      <c r="G193" s="146"/>
      <c r="H193" s="146"/>
      <c r="I193" s="146"/>
      <c r="J193" s="146"/>
      <c r="K193" s="147"/>
      <c r="L193" s="49" t="s">
        <v>23</v>
      </c>
      <c r="M193" s="50">
        <f>SUM(M6:M192)</f>
        <v>134065.70727314407</v>
      </c>
      <c r="N193" s="8"/>
      <c r="Y193" s="5">
        <f>SUM(Y6:Y192)</f>
        <v>63</v>
      </c>
      <c r="Z193" s="5">
        <f>SUM(Z6:Z192)</f>
        <v>15</v>
      </c>
      <c r="AA193" s="5">
        <f>SUM(AA6:AA192)</f>
        <v>2</v>
      </c>
    </row>
    <row r="194" spans="1:27" ht="30" customHeight="1" thickBot="1" x14ac:dyDescent="0.35">
      <c r="A194" s="37"/>
      <c r="B194" s="38"/>
      <c r="C194" s="38"/>
      <c r="D194" s="38"/>
      <c r="E194" s="38"/>
      <c r="F194" s="38"/>
      <c r="G194" s="38"/>
      <c r="H194" s="38"/>
      <c r="I194" s="38"/>
      <c r="J194" s="39"/>
      <c r="K194" s="38"/>
      <c r="L194" s="38"/>
      <c r="M194" s="39"/>
      <c r="N194" s="40"/>
    </row>
  </sheetData>
  <mergeCells count="18">
    <mergeCell ref="P13:R15"/>
    <mergeCell ref="S13:U15"/>
    <mergeCell ref="B193:K193"/>
    <mergeCell ref="S9:S10"/>
    <mergeCell ref="T9:T10"/>
    <mergeCell ref="U9:U10"/>
    <mergeCell ref="P11:P12"/>
    <mergeCell ref="Q11:Q12"/>
    <mergeCell ref="R11:R12"/>
    <mergeCell ref="S11:S12"/>
    <mergeCell ref="T11:T12"/>
    <mergeCell ref="U11:U12"/>
    <mergeCell ref="R9:R10"/>
    <mergeCell ref="B2:M2"/>
    <mergeCell ref="B3:M3"/>
    <mergeCell ref="B4:M4"/>
    <mergeCell ref="P9:P10"/>
    <mergeCell ref="Q9:Q10"/>
  </mergeCells>
  <conditionalFormatting sqref="I6:I192">
    <cfRule type="containsBlanks" dxfId="62" priority="1">
      <formula>LEN(TRIM(I6))=0</formula>
    </cfRule>
  </conditionalFormatting>
  <hyperlinks>
    <hyperlink ref="B193" r:id="rId1" xr:uid="{00000000-0004-0000-0900-000000000000}"/>
    <hyperlink ref="P1" location="'MASTER '!A1" display="Back" xr:uid="{00000000-0004-0000-0900-000001000000}"/>
    <hyperlink ref="P11:P12" location="'APRIL-2018'!A1" display="CASH" xr:uid="{00000000-0004-0000-0900-000002000000}"/>
  </hyperlink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93"/>
  <sheetViews>
    <sheetView workbookViewId="0">
      <selection activeCell="B4" sqref="B4:M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2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838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43497</v>
      </c>
      <c r="D6" s="19" t="s">
        <v>19</v>
      </c>
      <c r="E6" s="19" t="s">
        <v>772</v>
      </c>
      <c r="F6" s="21">
        <v>19350</v>
      </c>
      <c r="G6" s="79">
        <v>19800</v>
      </c>
      <c r="H6" s="79">
        <v>18800</v>
      </c>
      <c r="I6" s="26">
        <v>19800</v>
      </c>
      <c r="J6" s="25">
        <f t="shared" ref="J6:J7" si="0">I6-F6</f>
        <v>450</v>
      </c>
      <c r="K6" s="27">
        <f>150000/F6</f>
        <v>7.7519379844961236</v>
      </c>
      <c r="L6" s="74">
        <f>(I6*1/F6)-100%</f>
        <v>2.3255813953488413E-2</v>
      </c>
      <c r="M6" s="22">
        <f>J6*K6</f>
        <v>3488.3720930232557</v>
      </c>
      <c r="N6" s="8"/>
      <c r="Y6" s="5">
        <f t="shared" ref="Y6:Y68" si="1">IF($M6&gt;0,1,0)</f>
        <v>1</v>
      </c>
      <c r="Z6" s="5">
        <f t="shared" ref="Z6:Z68" si="2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43497</v>
      </c>
      <c r="D7" s="25" t="s">
        <v>19</v>
      </c>
      <c r="E7" s="25" t="s">
        <v>639</v>
      </c>
      <c r="F7" s="26">
        <v>1025</v>
      </c>
      <c r="G7" s="26">
        <v>1035</v>
      </c>
      <c r="H7" s="26">
        <v>1020</v>
      </c>
      <c r="I7" s="26">
        <v>1034.9000000000001</v>
      </c>
      <c r="J7" s="25">
        <f t="shared" si="0"/>
        <v>9.9000000000000909</v>
      </c>
      <c r="K7" s="27">
        <f t="shared" ref="K7" si="3">150000/F7</f>
        <v>146.34146341463415</v>
      </c>
      <c r="L7" s="63">
        <f t="shared" ref="L7:L69" si="4">(I7*1/F7)-100%</f>
        <v>9.6585365853658622E-3</v>
      </c>
      <c r="M7" s="28">
        <f t="shared" ref="M7:M69" si="5">J7*K7</f>
        <v>1448.7804878048914</v>
      </c>
      <c r="N7" s="8"/>
      <c r="Y7" s="5">
        <f t="shared" si="1"/>
        <v>1</v>
      </c>
      <c r="Z7" s="5">
        <f t="shared" si="2"/>
        <v>0</v>
      </c>
      <c r="AA7" s="5">
        <f t="shared" ref="AA7:AA74" si="6">IF($I7=0,1,0)</f>
        <v>0</v>
      </c>
    </row>
    <row r="8" spans="1:27" ht="15" thickBot="1" x14ac:dyDescent="0.35">
      <c r="A8" s="7"/>
      <c r="B8" s="23">
        <f t="shared" ref="B8:B70" si="7">B7+1</f>
        <v>3</v>
      </c>
      <c r="C8" s="24">
        <v>43497</v>
      </c>
      <c r="D8" s="25" t="s">
        <v>19</v>
      </c>
      <c r="E8" s="25" t="s">
        <v>193</v>
      </c>
      <c r="F8" s="26">
        <v>755</v>
      </c>
      <c r="G8" s="26">
        <v>784</v>
      </c>
      <c r="H8" s="26">
        <v>740</v>
      </c>
      <c r="I8" s="26">
        <v>770</v>
      </c>
      <c r="J8" s="25">
        <f t="shared" ref="J8" si="8">I8-F8</f>
        <v>15</v>
      </c>
      <c r="K8" s="27">
        <f t="shared" ref="K8" si="9">150000/F8</f>
        <v>198.67549668874173</v>
      </c>
      <c r="L8" s="63">
        <f t="shared" si="4"/>
        <v>1.9867549668874274E-2</v>
      </c>
      <c r="M8" s="28">
        <f t="shared" si="5"/>
        <v>2980.1324503311262</v>
      </c>
      <c r="N8" s="8"/>
      <c r="Y8" s="5">
        <f t="shared" si="1"/>
        <v>1</v>
      </c>
      <c r="Z8" s="5">
        <f t="shared" si="2"/>
        <v>0</v>
      </c>
      <c r="AA8" s="5">
        <f t="shared" si="6"/>
        <v>0</v>
      </c>
    </row>
    <row r="9" spans="1:27" x14ac:dyDescent="0.3">
      <c r="A9" s="7"/>
      <c r="B9" s="23">
        <f t="shared" si="7"/>
        <v>4</v>
      </c>
      <c r="C9" s="24">
        <v>43497</v>
      </c>
      <c r="D9" s="25" t="s">
        <v>19</v>
      </c>
      <c r="E9" s="25" t="s">
        <v>773</v>
      </c>
      <c r="F9" s="26">
        <v>28.45</v>
      </c>
      <c r="G9" s="26">
        <v>33.700000000000003</v>
      </c>
      <c r="H9" s="26">
        <v>27</v>
      </c>
      <c r="I9" s="26">
        <v>32</v>
      </c>
      <c r="J9" s="25">
        <f t="shared" ref="J9:J10" si="10">I9-F9</f>
        <v>3.5500000000000007</v>
      </c>
      <c r="K9" s="27">
        <f t="shared" ref="K9:K10" si="11">150000/F9</f>
        <v>5272.4077328646754</v>
      </c>
      <c r="L9" s="63">
        <f t="shared" si="4"/>
        <v>0.12478031634446407</v>
      </c>
      <c r="M9" s="28">
        <f t="shared" si="5"/>
        <v>18717.047451669601</v>
      </c>
      <c r="N9" s="8"/>
      <c r="P9" s="131" t="s">
        <v>3</v>
      </c>
      <c r="Q9" s="95" t="s">
        <v>4</v>
      </c>
      <c r="R9" s="95" t="s">
        <v>5</v>
      </c>
      <c r="S9" s="95" t="s">
        <v>6</v>
      </c>
      <c r="T9" s="95" t="s">
        <v>156</v>
      </c>
      <c r="U9" s="118" t="s">
        <v>7</v>
      </c>
      <c r="Y9" s="5">
        <f t="shared" si="1"/>
        <v>1</v>
      </c>
      <c r="Z9" s="5">
        <f t="shared" si="2"/>
        <v>0</v>
      </c>
      <c r="AA9" s="5">
        <f t="shared" si="6"/>
        <v>0</v>
      </c>
    </row>
    <row r="10" spans="1:27" ht="15" thickBot="1" x14ac:dyDescent="0.35">
      <c r="A10" s="7"/>
      <c r="B10" s="23">
        <f t="shared" si="7"/>
        <v>5</v>
      </c>
      <c r="C10" s="24">
        <v>43500</v>
      </c>
      <c r="D10" s="25" t="s">
        <v>19</v>
      </c>
      <c r="E10" s="25" t="s">
        <v>774</v>
      </c>
      <c r="F10" s="26">
        <v>603</v>
      </c>
      <c r="G10" s="26">
        <v>616</v>
      </c>
      <c r="H10" s="26">
        <v>598</v>
      </c>
      <c r="I10" s="26">
        <v>616</v>
      </c>
      <c r="J10" s="25">
        <f t="shared" si="10"/>
        <v>13</v>
      </c>
      <c r="K10" s="27">
        <f t="shared" si="11"/>
        <v>248.75621890547265</v>
      </c>
      <c r="L10" s="63">
        <f t="shared" si="4"/>
        <v>2.1558872305140975E-2</v>
      </c>
      <c r="M10" s="28">
        <f t="shared" si="5"/>
        <v>3233.8308457711446</v>
      </c>
      <c r="N10" s="8"/>
      <c r="P10" s="132"/>
      <c r="Q10" s="96"/>
      <c r="R10" s="96"/>
      <c r="S10" s="96"/>
      <c r="T10" s="96"/>
      <c r="U10" s="119"/>
      <c r="Y10" s="5">
        <f t="shared" si="1"/>
        <v>1</v>
      </c>
      <c r="Z10" s="5">
        <f t="shared" si="2"/>
        <v>0</v>
      </c>
      <c r="AA10" s="5">
        <f>IF($I10=0,1,0)</f>
        <v>0</v>
      </c>
    </row>
    <row r="11" spans="1:27" x14ac:dyDescent="0.3">
      <c r="A11" s="7"/>
      <c r="B11" s="23">
        <f t="shared" si="7"/>
        <v>6</v>
      </c>
      <c r="C11" s="24">
        <v>43500</v>
      </c>
      <c r="D11" s="25" t="s">
        <v>19</v>
      </c>
      <c r="E11" s="25" t="s">
        <v>293</v>
      </c>
      <c r="F11" s="26">
        <v>2470</v>
      </c>
      <c r="G11" s="26">
        <v>2672</v>
      </c>
      <c r="H11" s="26">
        <v>2400</v>
      </c>
      <c r="I11" s="26"/>
      <c r="J11" s="25"/>
      <c r="K11" s="27"/>
      <c r="L11" s="63">
        <f t="shared" si="4"/>
        <v>-1</v>
      </c>
      <c r="M11" s="28">
        <f t="shared" si="5"/>
        <v>0</v>
      </c>
      <c r="N11" s="8"/>
      <c r="P11" s="144" t="s">
        <v>10</v>
      </c>
      <c r="Q11" s="122">
        <f>COUNT(C6:C191)</f>
        <v>71</v>
      </c>
      <c r="R11" s="124">
        <f>Y192</f>
        <v>69</v>
      </c>
      <c r="S11" s="124">
        <f>Z192</f>
        <v>1</v>
      </c>
      <c r="T11" s="126">
        <f>AA192</f>
        <v>1</v>
      </c>
      <c r="U11" s="139">
        <f>R11/(Q11-T11)</f>
        <v>0.98571428571428577</v>
      </c>
      <c r="Y11" s="5">
        <f t="shared" si="1"/>
        <v>0</v>
      </c>
      <c r="Z11" s="5">
        <f t="shared" si="2"/>
        <v>0</v>
      </c>
      <c r="AA11" s="5">
        <f>IF($I11=0,1,0)</f>
        <v>1</v>
      </c>
    </row>
    <row r="12" spans="1:27" ht="15" thickBot="1" x14ac:dyDescent="0.35">
      <c r="A12" s="7"/>
      <c r="B12" s="23">
        <f t="shared" si="7"/>
        <v>7</v>
      </c>
      <c r="C12" s="24">
        <v>43500</v>
      </c>
      <c r="D12" s="25" t="s">
        <v>19</v>
      </c>
      <c r="E12" s="25" t="s">
        <v>775</v>
      </c>
      <c r="F12" s="26">
        <v>273</v>
      </c>
      <c r="G12" s="26">
        <v>278</v>
      </c>
      <c r="H12" s="26">
        <v>270</v>
      </c>
      <c r="I12" s="26">
        <v>278</v>
      </c>
      <c r="J12" s="25">
        <f t="shared" ref="J12" si="12">I12-F12</f>
        <v>5</v>
      </c>
      <c r="K12" s="27">
        <f t="shared" ref="K12" si="13">150000/F12</f>
        <v>549.45054945054949</v>
      </c>
      <c r="L12" s="63">
        <f t="shared" si="4"/>
        <v>1.831501831501825E-2</v>
      </c>
      <c r="M12" s="28">
        <f t="shared" si="5"/>
        <v>2747.2527472527472</v>
      </c>
      <c r="N12" s="8"/>
      <c r="P12" s="145"/>
      <c r="Q12" s="123"/>
      <c r="R12" s="125"/>
      <c r="S12" s="125"/>
      <c r="T12" s="127"/>
      <c r="U12" s="140"/>
      <c r="Y12" s="5">
        <f t="shared" si="1"/>
        <v>1</v>
      </c>
      <c r="Z12" s="5">
        <f t="shared" si="2"/>
        <v>0</v>
      </c>
      <c r="AA12" s="5">
        <f t="shared" si="6"/>
        <v>0</v>
      </c>
    </row>
    <row r="13" spans="1:27" x14ac:dyDescent="0.3">
      <c r="A13" s="7"/>
      <c r="B13" s="23">
        <f t="shared" si="7"/>
        <v>8</v>
      </c>
      <c r="C13" s="24">
        <v>43500</v>
      </c>
      <c r="D13" s="25" t="s">
        <v>19</v>
      </c>
      <c r="E13" s="25" t="s">
        <v>188</v>
      </c>
      <c r="F13" s="26">
        <v>1286</v>
      </c>
      <c r="G13" s="26">
        <v>1320</v>
      </c>
      <c r="H13" s="26">
        <v>1270</v>
      </c>
      <c r="I13" s="26">
        <v>1310</v>
      </c>
      <c r="J13" s="25">
        <f t="shared" ref="J13" si="14">I13-F13</f>
        <v>24</v>
      </c>
      <c r="K13" s="27">
        <f t="shared" ref="K13" si="15">150000/F13</f>
        <v>116.64074650077761</v>
      </c>
      <c r="L13" s="63">
        <f t="shared" si="4"/>
        <v>1.8662519440124425E-2</v>
      </c>
      <c r="M13" s="28">
        <f t="shared" si="5"/>
        <v>2799.3779160186627</v>
      </c>
      <c r="N13" s="8"/>
      <c r="O13" s="29"/>
      <c r="P13" s="97" t="s">
        <v>21</v>
      </c>
      <c r="Q13" s="98"/>
      <c r="R13" s="99"/>
      <c r="S13" s="106">
        <f>U11</f>
        <v>0.98571428571428577</v>
      </c>
      <c r="T13" s="107"/>
      <c r="U13" s="108"/>
      <c r="Y13" s="5">
        <f t="shared" si="1"/>
        <v>1</v>
      </c>
      <c r="Z13" s="5">
        <f t="shared" si="2"/>
        <v>0</v>
      </c>
      <c r="AA13" s="5">
        <f>IF($I13=0,1,0)</f>
        <v>0</v>
      </c>
    </row>
    <row r="14" spans="1:27" x14ac:dyDescent="0.3">
      <c r="A14" s="7"/>
      <c r="B14" s="23">
        <f t="shared" si="7"/>
        <v>9</v>
      </c>
      <c r="C14" s="24">
        <v>43501</v>
      </c>
      <c r="D14" s="25" t="s">
        <v>19</v>
      </c>
      <c r="E14" s="25" t="s">
        <v>688</v>
      </c>
      <c r="F14" s="26">
        <v>214</v>
      </c>
      <c r="G14" s="26">
        <v>218</v>
      </c>
      <c r="H14" s="26">
        <v>208</v>
      </c>
      <c r="I14" s="26">
        <v>218</v>
      </c>
      <c r="J14" s="25">
        <f t="shared" ref="J14:J15" si="16">I14-F14</f>
        <v>4</v>
      </c>
      <c r="K14" s="27">
        <f t="shared" ref="K14:K15" si="17">150000/F14</f>
        <v>700.93457943925239</v>
      </c>
      <c r="L14" s="63">
        <f t="shared" si="4"/>
        <v>1.8691588785046731E-2</v>
      </c>
      <c r="M14" s="28">
        <f t="shared" si="5"/>
        <v>2803.7383177570096</v>
      </c>
      <c r="N14" s="8"/>
      <c r="P14" s="100"/>
      <c r="Q14" s="101"/>
      <c r="R14" s="102"/>
      <c r="S14" s="109"/>
      <c r="T14" s="110"/>
      <c r="U14" s="111"/>
      <c r="Y14" s="5">
        <f t="shared" si="1"/>
        <v>1</v>
      </c>
      <c r="Z14" s="5">
        <f t="shared" si="2"/>
        <v>0</v>
      </c>
      <c r="AA14" s="5">
        <f t="shared" si="6"/>
        <v>0</v>
      </c>
    </row>
    <row r="15" spans="1:27" ht="15" thickBot="1" x14ac:dyDescent="0.35">
      <c r="A15" s="7"/>
      <c r="B15" s="23">
        <f t="shared" si="7"/>
        <v>10</v>
      </c>
      <c r="C15" s="24">
        <v>43501</v>
      </c>
      <c r="D15" s="25" t="s">
        <v>19</v>
      </c>
      <c r="E15" s="25" t="s">
        <v>255</v>
      </c>
      <c r="F15" s="26">
        <v>272</v>
      </c>
      <c r="G15" s="26">
        <v>278</v>
      </c>
      <c r="H15" s="26">
        <v>270</v>
      </c>
      <c r="I15" s="26">
        <v>278</v>
      </c>
      <c r="J15" s="25">
        <f t="shared" si="16"/>
        <v>6</v>
      </c>
      <c r="K15" s="27">
        <f t="shared" si="17"/>
        <v>551.47058823529414</v>
      </c>
      <c r="L15" s="63">
        <f t="shared" si="4"/>
        <v>2.2058823529411686E-2</v>
      </c>
      <c r="M15" s="28">
        <f t="shared" si="5"/>
        <v>3308.8235294117649</v>
      </c>
      <c r="N15" s="8"/>
      <c r="P15" s="103"/>
      <c r="Q15" s="104"/>
      <c r="R15" s="105"/>
      <c r="S15" s="112"/>
      <c r="T15" s="113"/>
      <c r="U15" s="114"/>
      <c r="Y15" s="5">
        <f t="shared" si="1"/>
        <v>1</v>
      </c>
      <c r="Z15" s="5">
        <f t="shared" si="2"/>
        <v>0</v>
      </c>
      <c r="AA15" s="5">
        <f t="shared" si="6"/>
        <v>0</v>
      </c>
    </row>
    <row r="16" spans="1:27" x14ac:dyDescent="0.3">
      <c r="A16" s="7"/>
      <c r="B16" s="23">
        <f t="shared" si="7"/>
        <v>11</v>
      </c>
      <c r="C16" s="24">
        <v>43501</v>
      </c>
      <c r="D16" s="25" t="s">
        <v>19</v>
      </c>
      <c r="E16" s="25" t="s">
        <v>512</v>
      </c>
      <c r="F16" s="26">
        <v>181</v>
      </c>
      <c r="G16" s="26">
        <v>196</v>
      </c>
      <c r="H16" s="26">
        <v>175</v>
      </c>
      <c r="I16" s="26">
        <v>215</v>
      </c>
      <c r="J16" s="25">
        <f t="shared" ref="J16" si="18">I16-F16</f>
        <v>34</v>
      </c>
      <c r="K16" s="27">
        <f t="shared" ref="K16" si="19">150000/F16</f>
        <v>828.72928176795585</v>
      </c>
      <c r="L16" s="63">
        <f t="shared" si="4"/>
        <v>0.18784530386740328</v>
      </c>
      <c r="M16" s="28">
        <f t="shared" si="5"/>
        <v>28176.795580110498</v>
      </c>
      <c r="N16" s="8"/>
      <c r="Y16" s="5">
        <f t="shared" si="1"/>
        <v>1</v>
      </c>
      <c r="Z16" s="5">
        <f t="shared" si="2"/>
        <v>0</v>
      </c>
      <c r="AA16" s="5">
        <f t="shared" si="6"/>
        <v>0</v>
      </c>
    </row>
    <row r="17" spans="1:27" x14ac:dyDescent="0.3">
      <c r="A17" s="7"/>
      <c r="B17" s="23">
        <f t="shared" si="7"/>
        <v>12</v>
      </c>
      <c r="C17" s="62">
        <v>43501</v>
      </c>
      <c r="D17" s="25" t="s">
        <v>19</v>
      </c>
      <c r="E17" s="25" t="s">
        <v>776</v>
      </c>
      <c r="F17" s="26">
        <v>1820</v>
      </c>
      <c r="G17" s="26">
        <v>1835</v>
      </c>
      <c r="H17" s="26">
        <v>1810</v>
      </c>
      <c r="I17" s="26">
        <v>1834.95</v>
      </c>
      <c r="J17" s="25">
        <f t="shared" ref="J17" si="20">I17-F17</f>
        <v>14.950000000000045</v>
      </c>
      <c r="K17" s="27">
        <f t="shared" ref="K17" si="21">150000/F17</f>
        <v>82.417582417582423</v>
      </c>
      <c r="L17" s="63">
        <f t="shared" si="4"/>
        <v>8.2142857142857295E-3</v>
      </c>
      <c r="M17" s="28">
        <f t="shared" si="5"/>
        <v>1232.142857142861</v>
      </c>
      <c r="N17" s="8"/>
      <c r="Y17" s="5">
        <f t="shared" si="1"/>
        <v>1</v>
      </c>
      <c r="Z17" s="5">
        <f t="shared" si="2"/>
        <v>0</v>
      </c>
      <c r="AA17" s="5">
        <f t="shared" si="6"/>
        <v>0</v>
      </c>
    </row>
    <row r="18" spans="1:27" x14ac:dyDescent="0.3">
      <c r="A18" s="7"/>
      <c r="B18" s="23">
        <f t="shared" si="7"/>
        <v>13</v>
      </c>
      <c r="C18" s="62">
        <v>43501</v>
      </c>
      <c r="D18" s="25" t="s">
        <v>19</v>
      </c>
      <c r="E18" s="25" t="s">
        <v>187</v>
      </c>
      <c r="F18" s="26">
        <v>898</v>
      </c>
      <c r="G18" s="26">
        <v>926</v>
      </c>
      <c r="H18" s="26">
        <v>891</v>
      </c>
      <c r="I18" s="26">
        <v>919</v>
      </c>
      <c r="J18" s="25">
        <f t="shared" ref="J18:J25" si="22">I18-F18</f>
        <v>21</v>
      </c>
      <c r="K18" s="27">
        <f t="shared" ref="K18:K32" si="23">150000/F18</f>
        <v>167.03786191536747</v>
      </c>
      <c r="L18" s="63">
        <f t="shared" si="4"/>
        <v>2.3385300668151476E-2</v>
      </c>
      <c r="M18" s="28">
        <f t="shared" si="5"/>
        <v>3507.7951002227169</v>
      </c>
      <c r="N18" s="8"/>
      <c r="Y18" s="5">
        <f t="shared" si="1"/>
        <v>1</v>
      </c>
      <c r="Z18" s="5">
        <f t="shared" si="2"/>
        <v>0</v>
      </c>
      <c r="AA18" s="5">
        <f t="shared" si="6"/>
        <v>0</v>
      </c>
    </row>
    <row r="19" spans="1:27" x14ac:dyDescent="0.3">
      <c r="A19" s="7"/>
      <c r="B19" s="23">
        <f t="shared" si="7"/>
        <v>14</v>
      </c>
      <c r="C19" s="62">
        <v>43501</v>
      </c>
      <c r="D19" s="25" t="s">
        <v>19</v>
      </c>
      <c r="E19" s="25" t="s">
        <v>677</v>
      </c>
      <c r="F19" s="26">
        <v>1324</v>
      </c>
      <c r="G19" s="26">
        <v>1339</v>
      </c>
      <c r="H19" s="26">
        <v>1321</v>
      </c>
      <c r="I19" s="26">
        <v>1331</v>
      </c>
      <c r="J19" s="25">
        <f t="shared" si="22"/>
        <v>7</v>
      </c>
      <c r="K19" s="27">
        <f t="shared" si="23"/>
        <v>113.29305135951661</v>
      </c>
      <c r="L19" s="63">
        <f t="shared" si="4"/>
        <v>5.287009063444037E-3</v>
      </c>
      <c r="M19" s="28">
        <f t="shared" si="5"/>
        <v>793.05135951661623</v>
      </c>
      <c r="N19" s="8"/>
      <c r="Q19" s="5" t="s">
        <v>20</v>
      </c>
      <c r="Y19" s="5">
        <f t="shared" si="1"/>
        <v>1</v>
      </c>
      <c r="Z19" s="5">
        <f t="shared" si="2"/>
        <v>0</v>
      </c>
      <c r="AA19" s="5">
        <f t="shared" si="6"/>
        <v>0</v>
      </c>
    </row>
    <row r="20" spans="1:27" x14ac:dyDescent="0.3">
      <c r="A20" s="7"/>
      <c r="B20" s="23">
        <f t="shared" si="7"/>
        <v>15</v>
      </c>
      <c r="C20" s="62">
        <v>43502</v>
      </c>
      <c r="D20" s="25" t="s">
        <v>19</v>
      </c>
      <c r="E20" s="25" t="s">
        <v>707</v>
      </c>
      <c r="F20" s="26">
        <v>74</v>
      </c>
      <c r="G20" s="26">
        <v>80</v>
      </c>
      <c r="H20" s="26">
        <v>72</v>
      </c>
      <c r="I20" s="26">
        <v>80</v>
      </c>
      <c r="J20" s="25">
        <f t="shared" si="22"/>
        <v>6</v>
      </c>
      <c r="K20" s="27">
        <f t="shared" si="23"/>
        <v>2027.0270270270271</v>
      </c>
      <c r="L20" s="63">
        <f t="shared" si="4"/>
        <v>8.1081081081081141E-2</v>
      </c>
      <c r="M20" s="28">
        <f t="shared" si="5"/>
        <v>12162.162162162163</v>
      </c>
      <c r="N20" s="8"/>
      <c r="Y20" s="5">
        <f t="shared" si="1"/>
        <v>1</v>
      </c>
      <c r="Z20" s="5">
        <f t="shared" si="2"/>
        <v>0</v>
      </c>
      <c r="AA20" s="5">
        <f t="shared" si="6"/>
        <v>0</v>
      </c>
    </row>
    <row r="21" spans="1:27" x14ac:dyDescent="0.3">
      <c r="A21" s="7"/>
      <c r="B21" s="23">
        <f t="shared" si="7"/>
        <v>16</v>
      </c>
      <c r="C21" s="62">
        <v>43502</v>
      </c>
      <c r="D21" s="25" t="s">
        <v>19</v>
      </c>
      <c r="E21" s="25" t="s">
        <v>603</v>
      </c>
      <c r="F21" s="26">
        <v>758</v>
      </c>
      <c r="G21" s="26">
        <v>802</v>
      </c>
      <c r="H21" s="26">
        <v>737</v>
      </c>
      <c r="I21" s="26">
        <v>802</v>
      </c>
      <c r="J21" s="25">
        <f t="shared" si="22"/>
        <v>44</v>
      </c>
      <c r="K21" s="27">
        <f t="shared" si="23"/>
        <v>197.88918205804748</v>
      </c>
      <c r="L21" s="63">
        <f t="shared" si="4"/>
        <v>5.8047493403693862E-2</v>
      </c>
      <c r="M21" s="28">
        <f t="shared" si="5"/>
        <v>8707.1240105540892</v>
      </c>
      <c r="N21" s="8"/>
      <c r="Y21" s="5">
        <f t="shared" si="1"/>
        <v>1</v>
      </c>
      <c r="Z21" s="5">
        <f t="shared" si="2"/>
        <v>0</v>
      </c>
      <c r="AA21" s="5">
        <f t="shared" si="6"/>
        <v>0</v>
      </c>
    </row>
    <row r="22" spans="1:27" x14ac:dyDescent="0.3">
      <c r="A22" s="7"/>
      <c r="B22" s="23">
        <f t="shared" si="7"/>
        <v>17</v>
      </c>
      <c r="C22" s="62">
        <v>43503</v>
      </c>
      <c r="D22" s="25" t="s">
        <v>19</v>
      </c>
      <c r="E22" s="25" t="s">
        <v>225</v>
      </c>
      <c r="F22" s="26">
        <v>91</v>
      </c>
      <c r="G22" s="26">
        <v>95</v>
      </c>
      <c r="H22" s="26">
        <v>87</v>
      </c>
      <c r="I22" s="26">
        <v>95</v>
      </c>
      <c r="J22" s="25">
        <f t="shared" si="22"/>
        <v>4</v>
      </c>
      <c r="K22" s="27">
        <f t="shared" si="23"/>
        <v>1648.3516483516485</v>
      </c>
      <c r="L22" s="63">
        <f t="shared" si="4"/>
        <v>4.3956043956044022E-2</v>
      </c>
      <c r="M22" s="28">
        <f t="shared" si="5"/>
        <v>6593.4065934065939</v>
      </c>
      <c r="N22" s="8"/>
      <c r="Y22" s="5">
        <f t="shared" si="1"/>
        <v>1</v>
      </c>
      <c r="Z22" s="5">
        <f t="shared" si="2"/>
        <v>0</v>
      </c>
      <c r="AA22" s="5">
        <f t="shared" si="6"/>
        <v>0</v>
      </c>
    </row>
    <row r="23" spans="1:27" x14ac:dyDescent="0.3">
      <c r="A23" s="7"/>
      <c r="B23" s="23">
        <f t="shared" si="7"/>
        <v>18</v>
      </c>
      <c r="C23" s="62">
        <v>43503</v>
      </c>
      <c r="D23" s="25" t="s">
        <v>19</v>
      </c>
      <c r="E23" s="25" t="s">
        <v>777</v>
      </c>
      <c r="F23" s="26">
        <v>189</v>
      </c>
      <c r="G23" s="26">
        <v>200</v>
      </c>
      <c r="H23" s="26">
        <v>187</v>
      </c>
      <c r="I23" s="26">
        <v>193</v>
      </c>
      <c r="J23" s="25">
        <f t="shared" si="22"/>
        <v>4</v>
      </c>
      <c r="K23" s="27">
        <f t="shared" si="23"/>
        <v>793.65079365079362</v>
      </c>
      <c r="L23" s="63">
        <f t="shared" si="4"/>
        <v>2.1164021164021163E-2</v>
      </c>
      <c r="M23" s="28">
        <f t="shared" si="5"/>
        <v>3174.6031746031745</v>
      </c>
      <c r="N23" s="8"/>
      <c r="Y23" s="5">
        <f t="shared" si="1"/>
        <v>1</v>
      </c>
      <c r="Z23" s="5">
        <f t="shared" si="2"/>
        <v>0</v>
      </c>
      <c r="AA23" s="5">
        <f t="shared" si="6"/>
        <v>0</v>
      </c>
    </row>
    <row r="24" spans="1:27" x14ac:dyDescent="0.3">
      <c r="A24" s="7"/>
      <c r="B24" s="23">
        <f t="shared" si="7"/>
        <v>19</v>
      </c>
      <c r="C24" s="24">
        <v>43504</v>
      </c>
      <c r="D24" s="25" t="s">
        <v>19</v>
      </c>
      <c r="E24" s="25" t="s">
        <v>789</v>
      </c>
      <c r="F24" s="26">
        <v>145</v>
      </c>
      <c r="G24" s="26">
        <v>156</v>
      </c>
      <c r="H24" s="26">
        <v>135</v>
      </c>
      <c r="I24" s="26">
        <v>156</v>
      </c>
      <c r="J24" s="25">
        <f t="shared" si="22"/>
        <v>11</v>
      </c>
      <c r="K24" s="27">
        <f t="shared" si="23"/>
        <v>1034.4827586206898</v>
      </c>
      <c r="L24" s="63">
        <f t="shared" si="4"/>
        <v>7.5862068965517171E-2</v>
      </c>
      <c r="M24" s="28">
        <f t="shared" si="5"/>
        <v>11379.310344827587</v>
      </c>
      <c r="N24" s="8"/>
      <c r="Y24" s="5">
        <f t="shared" si="1"/>
        <v>1</v>
      </c>
      <c r="Z24" s="5">
        <f t="shared" si="2"/>
        <v>0</v>
      </c>
      <c r="AA24" s="5">
        <f t="shared" si="6"/>
        <v>0</v>
      </c>
    </row>
    <row r="25" spans="1:27" x14ac:dyDescent="0.3">
      <c r="A25" s="7"/>
      <c r="B25" s="23">
        <f t="shared" si="7"/>
        <v>20</v>
      </c>
      <c r="C25" s="24">
        <v>43504</v>
      </c>
      <c r="D25" s="25" t="s">
        <v>19</v>
      </c>
      <c r="E25" s="25" t="s">
        <v>778</v>
      </c>
      <c r="F25" s="26">
        <v>1343</v>
      </c>
      <c r="G25" s="26">
        <v>1377</v>
      </c>
      <c r="H25" s="26">
        <v>1312</v>
      </c>
      <c r="I25" s="26">
        <v>1377</v>
      </c>
      <c r="J25" s="25">
        <f t="shared" si="22"/>
        <v>34</v>
      </c>
      <c r="K25" s="27">
        <f t="shared" si="23"/>
        <v>111.69024571854058</v>
      </c>
      <c r="L25" s="63">
        <f t="shared" si="4"/>
        <v>2.5316455696202445E-2</v>
      </c>
      <c r="M25" s="28">
        <f t="shared" si="5"/>
        <v>3797.4683544303798</v>
      </c>
      <c r="N25" s="8"/>
      <c r="Y25" s="5">
        <f t="shared" si="1"/>
        <v>1</v>
      </c>
      <c r="Z25" s="5">
        <f t="shared" si="2"/>
        <v>0</v>
      </c>
      <c r="AA25" s="5">
        <f t="shared" si="6"/>
        <v>0</v>
      </c>
    </row>
    <row r="26" spans="1:27" x14ac:dyDescent="0.3">
      <c r="A26" s="7"/>
      <c r="B26" s="23">
        <f t="shared" si="7"/>
        <v>21</v>
      </c>
      <c r="C26" s="24">
        <v>43507</v>
      </c>
      <c r="D26" s="25" t="s">
        <v>19</v>
      </c>
      <c r="E26" s="25" t="s">
        <v>351</v>
      </c>
      <c r="F26" s="26">
        <v>43</v>
      </c>
      <c r="G26" s="26">
        <v>44.7</v>
      </c>
      <c r="H26" s="26">
        <v>42.65</v>
      </c>
      <c r="I26" s="26">
        <v>44.4</v>
      </c>
      <c r="J26" s="25">
        <f t="shared" ref="J26:J27" si="24">I26-F26</f>
        <v>1.3999999999999986</v>
      </c>
      <c r="K26" s="27">
        <f t="shared" si="23"/>
        <v>3488.3720930232557</v>
      </c>
      <c r="L26" s="63">
        <f t="shared" si="4"/>
        <v>3.2558139534883734E-2</v>
      </c>
      <c r="M26" s="28">
        <f t="shared" si="5"/>
        <v>4883.7209302325527</v>
      </c>
      <c r="N26" s="8"/>
      <c r="Y26" s="5">
        <f t="shared" si="1"/>
        <v>1</v>
      </c>
      <c r="Z26" s="5">
        <f t="shared" si="2"/>
        <v>0</v>
      </c>
      <c r="AA26" s="5">
        <f t="shared" si="6"/>
        <v>0</v>
      </c>
    </row>
    <row r="27" spans="1:27" x14ac:dyDescent="0.3">
      <c r="A27" s="7"/>
      <c r="B27" s="23">
        <f t="shared" si="7"/>
        <v>22</v>
      </c>
      <c r="C27" s="24">
        <v>43507</v>
      </c>
      <c r="D27" s="25" t="s">
        <v>19</v>
      </c>
      <c r="E27" s="25" t="s">
        <v>779</v>
      </c>
      <c r="F27" s="26">
        <v>460</v>
      </c>
      <c r="G27" s="26">
        <v>470</v>
      </c>
      <c r="H27" s="26">
        <v>455</v>
      </c>
      <c r="I27" s="26">
        <v>470</v>
      </c>
      <c r="J27" s="25">
        <f t="shared" si="24"/>
        <v>10</v>
      </c>
      <c r="K27" s="27">
        <f t="shared" si="23"/>
        <v>326.08695652173913</v>
      </c>
      <c r="L27" s="63">
        <f t="shared" si="4"/>
        <v>2.1739130434782705E-2</v>
      </c>
      <c r="M27" s="28">
        <f t="shared" si="5"/>
        <v>3260.869565217391</v>
      </c>
      <c r="N27" s="8"/>
      <c r="Y27" s="5">
        <f t="shared" si="1"/>
        <v>1</v>
      </c>
      <c r="Z27" s="5">
        <f t="shared" si="2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7"/>
        <v>23</v>
      </c>
      <c r="C28" s="24">
        <v>43507</v>
      </c>
      <c r="D28" s="25" t="s">
        <v>19</v>
      </c>
      <c r="E28" s="25" t="s">
        <v>780</v>
      </c>
      <c r="F28" s="26">
        <v>107</v>
      </c>
      <c r="G28" s="26">
        <v>120</v>
      </c>
      <c r="H28" s="26">
        <v>104</v>
      </c>
      <c r="I28" s="26">
        <v>115</v>
      </c>
      <c r="J28" s="25">
        <f t="shared" ref="J28:J32" si="25">I28-F28</f>
        <v>8</v>
      </c>
      <c r="K28" s="27">
        <f t="shared" si="23"/>
        <v>1401.8691588785048</v>
      </c>
      <c r="L28" s="63">
        <f t="shared" si="4"/>
        <v>7.4766355140186924E-2</v>
      </c>
      <c r="M28" s="28">
        <f t="shared" si="5"/>
        <v>11214.953271028038</v>
      </c>
      <c r="N28" s="8"/>
      <c r="Y28" s="5">
        <f t="shared" si="1"/>
        <v>1</v>
      </c>
      <c r="Z28" s="5">
        <f t="shared" si="2"/>
        <v>0</v>
      </c>
      <c r="AA28" s="5">
        <f t="shared" si="6"/>
        <v>0</v>
      </c>
    </row>
    <row r="29" spans="1:27" ht="15" customHeight="1" x14ac:dyDescent="0.3">
      <c r="A29" s="7"/>
      <c r="B29" s="23">
        <f t="shared" si="7"/>
        <v>24</v>
      </c>
      <c r="C29" s="24">
        <v>43507</v>
      </c>
      <c r="D29" s="25" t="s">
        <v>19</v>
      </c>
      <c r="E29" s="25" t="s">
        <v>554</v>
      </c>
      <c r="F29" s="26">
        <v>600</v>
      </c>
      <c r="G29" s="26">
        <v>625</v>
      </c>
      <c r="H29" s="26">
        <v>589</v>
      </c>
      <c r="I29" s="26">
        <v>623</v>
      </c>
      <c r="J29" s="25">
        <f t="shared" si="25"/>
        <v>23</v>
      </c>
      <c r="K29" s="27">
        <f t="shared" si="23"/>
        <v>250</v>
      </c>
      <c r="L29" s="63">
        <f t="shared" si="4"/>
        <v>3.833333333333333E-2</v>
      </c>
      <c r="M29" s="28">
        <f t="shared" si="5"/>
        <v>5750</v>
      </c>
      <c r="N29" s="8"/>
      <c r="Y29" s="5">
        <f t="shared" si="1"/>
        <v>1</v>
      </c>
      <c r="Z29" s="5">
        <f t="shared" si="2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7"/>
        <v>25</v>
      </c>
      <c r="C30" s="24">
        <v>43508</v>
      </c>
      <c r="D30" s="25" t="s">
        <v>19</v>
      </c>
      <c r="E30" s="25" t="s">
        <v>243</v>
      </c>
      <c r="F30" s="26">
        <v>1165</v>
      </c>
      <c r="G30" s="26">
        <v>1262</v>
      </c>
      <c r="H30" s="26">
        <v>1090</v>
      </c>
      <c r="I30" s="26">
        <v>1090</v>
      </c>
      <c r="J30" s="25">
        <f t="shared" si="25"/>
        <v>-75</v>
      </c>
      <c r="K30" s="27">
        <f t="shared" si="23"/>
        <v>128.75536480686696</v>
      </c>
      <c r="L30" s="63">
        <f t="shared" si="4"/>
        <v>-6.4377682403433445E-2</v>
      </c>
      <c r="M30" s="28">
        <f t="shared" si="5"/>
        <v>-9656.6523605150214</v>
      </c>
      <c r="N30" s="8"/>
      <c r="Y30" s="5">
        <f t="shared" si="1"/>
        <v>0</v>
      </c>
      <c r="Z30" s="5">
        <f t="shared" si="2"/>
        <v>1</v>
      </c>
      <c r="AA30" s="5">
        <f t="shared" si="6"/>
        <v>0</v>
      </c>
    </row>
    <row r="31" spans="1:27" ht="15" customHeight="1" x14ac:dyDescent="0.3">
      <c r="A31" s="7"/>
      <c r="B31" s="23">
        <f t="shared" si="7"/>
        <v>26</v>
      </c>
      <c r="C31" s="24">
        <v>43508</v>
      </c>
      <c r="D31" s="25" t="s">
        <v>19</v>
      </c>
      <c r="E31" s="25" t="s">
        <v>190</v>
      </c>
      <c r="F31" s="26">
        <v>108</v>
      </c>
      <c r="G31" s="26">
        <v>112</v>
      </c>
      <c r="H31" s="26">
        <v>105</v>
      </c>
      <c r="I31" s="26">
        <v>130</v>
      </c>
      <c r="J31" s="25">
        <f t="shared" si="25"/>
        <v>22</v>
      </c>
      <c r="K31" s="27">
        <f t="shared" si="23"/>
        <v>1388.8888888888889</v>
      </c>
      <c r="L31" s="63">
        <f t="shared" si="4"/>
        <v>0.20370370370370372</v>
      </c>
      <c r="M31" s="28">
        <f t="shared" si="5"/>
        <v>30555.555555555555</v>
      </c>
      <c r="N31" s="8"/>
      <c r="Y31" s="5">
        <f t="shared" si="1"/>
        <v>1</v>
      </c>
      <c r="Z31" s="5">
        <f t="shared" si="2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7"/>
        <v>27</v>
      </c>
      <c r="C32" s="24">
        <v>43508</v>
      </c>
      <c r="D32" s="25" t="s">
        <v>19</v>
      </c>
      <c r="E32" s="25" t="s">
        <v>794</v>
      </c>
      <c r="F32" s="26">
        <v>413</v>
      </c>
      <c r="G32" s="26">
        <v>484</v>
      </c>
      <c r="H32" s="26">
        <v>395</v>
      </c>
      <c r="I32" s="26">
        <v>465</v>
      </c>
      <c r="J32" s="25">
        <f t="shared" si="25"/>
        <v>52</v>
      </c>
      <c r="K32" s="27">
        <f t="shared" si="23"/>
        <v>363.19612590799034</v>
      </c>
      <c r="L32" s="63">
        <f t="shared" si="4"/>
        <v>0.12590799031476996</v>
      </c>
      <c r="M32" s="28">
        <f t="shared" si="5"/>
        <v>18886.198547215499</v>
      </c>
      <c r="N32" s="8"/>
      <c r="Q32" s="5" t="s">
        <v>20</v>
      </c>
      <c r="Y32" s="5">
        <f t="shared" si="1"/>
        <v>1</v>
      </c>
      <c r="Z32" s="5">
        <f t="shared" si="2"/>
        <v>0</v>
      </c>
      <c r="AA32" s="5">
        <f t="shared" si="6"/>
        <v>0</v>
      </c>
    </row>
    <row r="33" spans="1:27" x14ac:dyDescent="0.3">
      <c r="A33" s="7"/>
      <c r="B33" s="23">
        <f t="shared" si="7"/>
        <v>28</v>
      </c>
      <c r="C33" s="24">
        <v>43509</v>
      </c>
      <c r="D33" s="43" t="s">
        <v>19</v>
      </c>
      <c r="E33" s="43" t="s">
        <v>781</v>
      </c>
      <c r="F33" s="43">
        <v>719</v>
      </c>
      <c r="G33" s="43">
        <v>729</v>
      </c>
      <c r="H33" s="43">
        <v>716</v>
      </c>
      <c r="I33" s="26">
        <v>729</v>
      </c>
      <c r="J33" s="25">
        <f t="shared" ref="J33" si="26">I33-F33</f>
        <v>10</v>
      </c>
      <c r="K33" s="27">
        <f t="shared" ref="K33" si="27">150000/F33</f>
        <v>208.62308762169681</v>
      </c>
      <c r="L33" s="63">
        <f t="shared" si="4"/>
        <v>1.3908205841446364E-2</v>
      </c>
      <c r="M33" s="28">
        <f t="shared" si="5"/>
        <v>2086.2308762169682</v>
      </c>
      <c r="N33" s="8"/>
      <c r="Y33" s="5">
        <f t="shared" si="1"/>
        <v>1</v>
      </c>
      <c r="Z33" s="5">
        <f t="shared" si="2"/>
        <v>0</v>
      </c>
      <c r="AA33" s="5">
        <f t="shared" si="6"/>
        <v>0</v>
      </c>
    </row>
    <row r="34" spans="1:27" x14ac:dyDescent="0.3">
      <c r="A34" s="7"/>
      <c r="B34" s="23">
        <f t="shared" si="7"/>
        <v>29</v>
      </c>
      <c r="C34" s="24">
        <v>43509</v>
      </c>
      <c r="D34" s="25" t="s">
        <v>19</v>
      </c>
      <c r="E34" s="25" t="s">
        <v>793</v>
      </c>
      <c r="F34" s="26">
        <v>153</v>
      </c>
      <c r="G34" s="26">
        <v>175</v>
      </c>
      <c r="H34" s="26">
        <v>149</v>
      </c>
      <c r="I34" s="26">
        <v>175</v>
      </c>
      <c r="J34" s="25">
        <f t="shared" ref="J34:J37" si="28">I34-F34</f>
        <v>22</v>
      </c>
      <c r="K34" s="27">
        <f t="shared" ref="K34:K37" si="29">150000/F34</f>
        <v>980.39215686274508</v>
      </c>
      <c r="L34" s="63">
        <f t="shared" si="4"/>
        <v>0.14379084967320255</v>
      </c>
      <c r="M34" s="28">
        <f t="shared" si="5"/>
        <v>21568.627450980392</v>
      </c>
      <c r="N34" s="8"/>
      <c r="Q34" s="5" t="s">
        <v>20</v>
      </c>
      <c r="Y34" s="5">
        <f t="shared" si="1"/>
        <v>1</v>
      </c>
      <c r="Z34" s="5">
        <f t="shared" si="2"/>
        <v>0</v>
      </c>
      <c r="AA34" s="5">
        <f t="shared" si="6"/>
        <v>0</v>
      </c>
    </row>
    <row r="35" spans="1:27" x14ac:dyDescent="0.3">
      <c r="A35" s="7"/>
      <c r="B35" s="23">
        <f t="shared" si="7"/>
        <v>30</v>
      </c>
      <c r="C35" s="24">
        <v>43509</v>
      </c>
      <c r="D35" s="25" t="s">
        <v>19</v>
      </c>
      <c r="E35" s="25" t="s">
        <v>240</v>
      </c>
      <c r="F35" s="26">
        <v>119</v>
      </c>
      <c r="G35" s="26">
        <v>124</v>
      </c>
      <c r="H35" s="26">
        <v>116</v>
      </c>
      <c r="I35" s="26">
        <v>124</v>
      </c>
      <c r="J35" s="25">
        <f t="shared" si="28"/>
        <v>5</v>
      </c>
      <c r="K35" s="27">
        <f t="shared" si="29"/>
        <v>1260.5042016806722</v>
      </c>
      <c r="L35" s="63">
        <f t="shared" si="4"/>
        <v>4.2016806722689148E-2</v>
      </c>
      <c r="M35" s="28">
        <f t="shared" si="5"/>
        <v>6302.5210084033606</v>
      </c>
      <c r="N35" s="8"/>
      <c r="Y35" s="5">
        <f t="shared" si="1"/>
        <v>1</v>
      </c>
      <c r="Z35" s="5">
        <f t="shared" si="2"/>
        <v>0</v>
      </c>
      <c r="AA35" s="5">
        <f t="shared" si="6"/>
        <v>0</v>
      </c>
    </row>
    <row r="36" spans="1:27" x14ac:dyDescent="0.3">
      <c r="A36" s="7"/>
      <c r="B36" s="23">
        <f t="shared" si="7"/>
        <v>31</v>
      </c>
      <c r="C36" s="24">
        <v>43509</v>
      </c>
      <c r="D36" s="25" t="s">
        <v>19</v>
      </c>
      <c r="E36" s="25" t="s">
        <v>361</v>
      </c>
      <c r="F36" s="26">
        <v>160</v>
      </c>
      <c r="G36" s="26">
        <v>175</v>
      </c>
      <c r="H36" s="26">
        <v>160</v>
      </c>
      <c r="I36" s="26">
        <v>163.6</v>
      </c>
      <c r="J36" s="25">
        <f t="shared" si="28"/>
        <v>3.5999999999999943</v>
      </c>
      <c r="K36" s="27">
        <f t="shared" si="29"/>
        <v>937.5</v>
      </c>
      <c r="L36" s="63">
        <f t="shared" si="4"/>
        <v>2.2499999999999964E-2</v>
      </c>
      <c r="M36" s="28">
        <f t="shared" si="5"/>
        <v>3374.9999999999945</v>
      </c>
      <c r="N36" s="8"/>
      <c r="Y36" s="5">
        <f t="shared" si="1"/>
        <v>1</v>
      </c>
      <c r="Z36" s="5">
        <f t="shared" si="2"/>
        <v>0</v>
      </c>
      <c r="AA36" s="5">
        <f t="shared" si="6"/>
        <v>0</v>
      </c>
    </row>
    <row r="37" spans="1:27" x14ac:dyDescent="0.3">
      <c r="A37" s="7"/>
      <c r="B37" s="23">
        <f t="shared" si="7"/>
        <v>32</v>
      </c>
      <c r="C37" s="24">
        <v>43509</v>
      </c>
      <c r="D37" s="45" t="s">
        <v>19</v>
      </c>
      <c r="E37" s="45" t="s">
        <v>493</v>
      </c>
      <c r="F37" s="46">
        <v>53</v>
      </c>
      <c r="G37" s="46">
        <v>57</v>
      </c>
      <c r="H37" s="46">
        <v>52</v>
      </c>
      <c r="I37" s="26">
        <v>56.2</v>
      </c>
      <c r="J37" s="25">
        <f t="shared" si="28"/>
        <v>3.2000000000000028</v>
      </c>
      <c r="K37" s="27">
        <f t="shared" si="29"/>
        <v>2830.1886792452829</v>
      </c>
      <c r="L37" s="63">
        <f t="shared" si="4"/>
        <v>6.0377358490566024E-2</v>
      </c>
      <c r="M37" s="28">
        <f t="shared" si="5"/>
        <v>9056.6037735849131</v>
      </c>
      <c r="N37" s="8"/>
      <c r="Y37" s="5">
        <f t="shared" si="1"/>
        <v>1</v>
      </c>
      <c r="Z37" s="5">
        <f t="shared" si="2"/>
        <v>0</v>
      </c>
      <c r="AA37" s="5">
        <f t="shared" si="6"/>
        <v>0</v>
      </c>
    </row>
    <row r="38" spans="1:27" x14ac:dyDescent="0.3">
      <c r="A38" s="7"/>
      <c r="B38" s="23">
        <f t="shared" si="7"/>
        <v>33</v>
      </c>
      <c r="C38" s="24">
        <v>43510</v>
      </c>
      <c r="D38" s="43" t="s">
        <v>19</v>
      </c>
      <c r="E38" s="43" t="s">
        <v>782</v>
      </c>
      <c r="F38" s="43">
        <v>285</v>
      </c>
      <c r="G38" s="43">
        <v>300</v>
      </c>
      <c r="H38" s="43">
        <v>282</v>
      </c>
      <c r="I38" s="26">
        <v>300</v>
      </c>
      <c r="J38" s="25">
        <f t="shared" ref="J38" si="30">I38-F38</f>
        <v>15</v>
      </c>
      <c r="K38" s="27">
        <f t="shared" ref="K38" si="31">150000/F38</f>
        <v>526.31578947368416</v>
      </c>
      <c r="L38" s="63">
        <f t="shared" si="4"/>
        <v>5.2631578947368363E-2</v>
      </c>
      <c r="M38" s="28">
        <f t="shared" si="5"/>
        <v>7894.7368421052624</v>
      </c>
      <c r="N38" s="8"/>
      <c r="Y38" s="5">
        <f t="shared" si="1"/>
        <v>1</v>
      </c>
      <c r="Z38" s="5">
        <f t="shared" si="2"/>
        <v>0</v>
      </c>
      <c r="AA38" s="5">
        <f t="shared" si="6"/>
        <v>0</v>
      </c>
    </row>
    <row r="39" spans="1:27" ht="15.6" x14ac:dyDescent="0.3">
      <c r="A39" s="7"/>
      <c r="B39" s="23">
        <f t="shared" si="7"/>
        <v>34</v>
      </c>
      <c r="C39" s="24">
        <v>43510</v>
      </c>
      <c r="D39" s="43" t="s">
        <v>19</v>
      </c>
      <c r="E39" s="61" t="s">
        <v>783</v>
      </c>
      <c r="F39" s="43">
        <v>222</v>
      </c>
      <c r="G39" s="43">
        <v>230</v>
      </c>
      <c r="H39" s="43">
        <v>218</v>
      </c>
      <c r="I39" s="26">
        <v>226</v>
      </c>
      <c r="J39" s="25">
        <f t="shared" ref="J39:J41" si="32">I39-F39</f>
        <v>4</v>
      </c>
      <c r="K39" s="27">
        <f t="shared" ref="K39:K41" si="33">150000/F39</f>
        <v>675.67567567567562</v>
      </c>
      <c r="L39" s="63">
        <f t="shared" si="4"/>
        <v>1.8018018018018056E-2</v>
      </c>
      <c r="M39" s="28">
        <f t="shared" si="5"/>
        <v>2702.7027027027025</v>
      </c>
      <c r="N39" s="8"/>
      <c r="Q39" s="5" t="s">
        <v>20</v>
      </c>
      <c r="Y39" s="5">
        <f t="shared" si="1"/>
        <v>1</v>
      </c>
      <c r="Z39" s="5">
        <f t="shared" si="2"/>
        <v>0</v>
      </c>
      <c r="AA39" s="5">
        <f t="shared" si="6"/>
        <v>0</v>
      </c>
    </row>
    <row r="40" spans="1:27" x14ac:dyDescent="0.3">
      <c r="A40" s="7"/>
      <c r="B40" s="23">
        <f t="shared" si="7"/>
        <v>35</v>
      </c>
      <c r="C40" s="42">
        <v>43510</v>
      </c>
      <c r="D40" s="43" t="s">
        <v>19</v>
      </c>
      <c r="E40" s="43" t="s">
        <v>340</v>
      </c>
      <c r="F40" s="43">
        <v>990</v>
      </c>
      <c r="G40" s="43">
        <v>1018</v>
      </c>
      <c r="H40" s="43">
        <v>979</v>
      </c>
      <c r="I40" s="26">
        <v>1018</v>
      </c>
      <c r="J40" s="25">
        <f t="shared" si="32"/>
        <v>28</v>
      </c>
      <c r="K40" s="27">
        <f t="shared" si="33"/>
        <v>151.5151515151515</v>
      </c>
      <c r="L40" s="63">
        <f t="shared" si="4"/>
        <v>2.8282828282828243E-2</v>
      </c>
      <c r="M40" s="28">
        <f t="shared" si="5"/>
        <v>4242.424242424242</v>
      </c>
      <c r="N40" s="8"/>
      <c r="Y40" s="5">
        <f t="shared" si="1"/>
        <v>1</v>
      </c>
      <c r="Z40" s="5">
        <f t="shared" si="2"/>
        <v>0</v>
      </c>
      <c r="AA40" s="5">
        <f t="shared" si="6"/>
        <v>0</v>
      </c>
    </row>
    <row r="41" spans="1:27" x14ac:dyDescent="0.3">
      <c r="A41" s="7"/>
      <c r="B41" s="23">
        <f t="shared" si="7"/>
        <v>36</v>
      </c>
      <c r="C41" s="42">
        <v>43511</v>
      </c>
      <c r="D41" s="43" t="s">
        <v>19</v>
      </c>
      <c r="E41" s="43" t="s">
        <v>783</v>
      </c>
      <c r="F41" s="43">
        <v>219</v>
      </c>
      <c r="G41" s="43">
        <v>227</v>
      </c>
      <c r="H41" s="43">
        <v>215</v>
      </c>
      <c r="I41" s="26">
        <v>225</v>
      </c>
      <c r="J41" s="25">
        <f t="shared" si="32"/>
        <v>6</v>
      </c>
      <c r="K41" s="27">
        <f t="shared" si="33"/>
        <v>684.93150684931504</v>
      </c>
      <c r="L41" s="63">
        <f t="shared" si="4"/>
        <v>2.7397260273972712E-2</v>
      </c>
      <c r="M41" s="28">
        <f t="shared" si="5"/>
        <v>4109.58904109589</v>
      </c>
      <c r="N41" s="8"/>
      <c r="R41" s="25"/>
      <c r="Y41" s="5">
        <f t="shared" si="1"/>
        <v>1</v>
      </c>
      <c r="Z41" s="5">
        <f t="shared" si="2"/>
        <v>0</v>
      </c>
      <c r="AA41" s="5">
        <f t="shared" si="6"/>
        <v>0</v>
      </c>
    </row>
    <row r="42" spans="1:27" x14ac:dyDescent="0.3">
      <c r="A42" s="7"/>
      <c r="B42" s="23">
        <f t="shared" si="7"/>
        <v>37</v>
      </c>
      <c r="C42" s="44">
        <v>43511</v>
      </c>
      <c r="D42" s="45" t="s">
        <v>19</v>
      </c>
      <c r="E42" s="45" t="s">
        <v>111</v>
      </c>
      <c r="F42" s="46">
        <v>90</v>
      </c>
      <c r="G42" s="46">
        <v>99</v>
      </c>
      <c r="H42" s="46">
        <v>88</v>
      </c>
      <c r="I42" s="26">
        <v>99</v>
      </c>
      <c r="J42" s="25">
        <f t="shared" ref="J42" si="34">I42-F42</f>
        <v>9</v>
      </c>
      <c r="K42" s="27">
        <f t="shared" ref="K42" si="35">150000/F42</f>
        <v>1666.6666666666667</v>
      </c>
      <c r="L42" s="63">
        <f t="shared" si="4"/>
        <v>0.10000000000000009</v>
      </c>
      <c r="M42" s="28">
        <f t="shared" si="5"/>
        <v>15000</v>
      </c>
      <c r="N42" s="8"/>
      <c r="P42" s="5" t="s">
        <v>20</v>
      </c>
      <c r="Y42" s="5">
        <f t="shared" si="1"/>
        <v>1</v>
      </c>
      <c r="Z42" s="5">
        <f t="shared" si="2"/>
        <v>0</v>
      </c>
      <c r="AA42" s="5">
        <f t="shared" si="6"/>
        <v>0</v>
      </c>
    </row>
    <row r="43" spans="1:27" x14ac:dyDescent="0.3">
      <c r="A43" s="7"/>
      <c r="B43" s="23">
        <f t="shared" si="7"/>
        <v>38</v>
      </c>
      <c r="C43" s="44">
        <v>43514</v>
      </c>
      <c r="D43" s="45" t="s">
        <v>19</v>
      </c>
      <c r="E43" s="45" t="s">
        <v>627</v>
      </c>
      <c r="F43" s="46">
        <v>197</v>
      </c>
      <c r="G43" s="46">
        <v>204</v>
      </c>
      <c r="H43" s="46">
        <v>195</v>
      </c>
      <c r="I43" s="26">
        <v>204</v>
      </c>
      <c r="J43" s="25">
        <f t="shared" ref="J43" si="36">I43-F43</f>
        <v>7</v>
      </c>
      <c r="K43" s="27">
        <f t="shared" ref="K43" si="37">150000/F43</f>
        <v>761.42131979695432</v>
      </c>
      <c r="L43" s="63">
        <f t="shared" si="4"/>
        <v>3.5532994923857864E-2</v>
      </c>
      <c r="M43" s="28">
        <f t="shared" si="5"/>
        <v>5329.9492385786798</v>
      </c>
      <c r="N43" s="8"/>
      <c r="Y43" s="5">
        <f t="shared" si="1"/>
        <v>1</v>
      </c>
      <c r="Z43" s="5">
        <f t="shared" si="2"/>
        <v>0</v>
      </c>
      <c r="AA43" s="5">
        <f t="shared" si="6"/>
        <v>0</v>
      </c>
    </row>
    <row r="44" spans="1:27" x14ac:dyDescent="0.3">
      <c r="A44" s="7"/>
      <c r="B44" s="23">
        <f t="shared" si="7"/>
        <v>39</v>
      </c>
      <c r="C44" s="44">
        <v>43514</v>
      </c>
      <c r="D44" s="25" t="s">
        <v>19</v>
      </c>
      <c r="E44" s="25" t="s">
        <v>58</v>
      </c>
      <c r="F44" s="26">
        <v>72</v>
      </c>
      <c r="G44" s="26">
        <v>76</v>
      </c>
      <c r="H44" s="26">
        <v>71</v>
      </c>
      <c r="I44" s="26">
        <v>76</v>
      </c>
      <c r="J44" s="25">
        <f t="shared" ref="J44" si="38">I44-F44</f>
        <v>4</v>
      </c>
      <c r="K44" s="27">
        <f t="shared" ref="K44" si="39">150000/F44</f>
        <v>2083.3333333333335</v>
      </c>
      <c r="L44" s="63">
        <f t="shared" si="4"/>
        <v>5.555555555555558E-2</v>
      </c>
      <c r="M44" s="28">
        <f t="shared" si="5"/>
        <v>8333.3333333333339</v>
      </c>
      <c r="N44" s="8"/>
      <c r="Y44" s="5">
        <f t="shared" si="1"/>
        <v>1</v>
      </c>
      <c r="Z44" s="5">
        <f t="shared" si="2"/>
        <v>0</v>
      </c>
      <c r="AA44" s="5">
        <f t="shared" si="6"/>
        <v>0</v>
      </c>
    </row>
    <row r="45" spans="1:27" x14ac:dyDescent="0.3">
      <c r="A45" s="7"/>
      <c r="B45" s="23">
        <f t="shared" si="7"/>
        <v>40</v>
      </c>
      <c r="C45" s="44">
        <v>43514</v>
      </c>
      <c r="D45" s="25" t="s">
        <v>19</v>
      </c>
      <c r="E45" s="25" t="s">
        <v>491</v>
      </c>
      <c r="F45" s="26">
        <v>553</v>
      </c>
      <c r="G45" s="26">
        <v>561</v>
      </c>
      <c r="H45" s="26">
        <v>552</v>
      </c>
      <c r="I45" s="26">
        <v>561</v>
      </c>
      <c r="J45" s="25">
        <f t="shared" ref="J45" si="40">I45-F45</f>
        <v>8</v>
      </c>
      <c r="K45" s="27">
        <f t="shared" ref="K45" si="41">150000/F45</f>
        <v>271.24773960216999</v>
      </c>
      <c r="L45" s="63">
        <f t="shared" si="4"/>
        <v>1.4466546112115841E-2</v>
      </c>
      <c r="M45" s="28">
        <f t="shared" si="5"/>
        <v>2169.9819168173599</v>
      </c>
      <c r="N45" s="8"/>
      <c r="Y45" s="5">
        <f t="shared" si="1"/>
        <v>1</v>
      </c>
      <c r="Z45" s="5">
        <f t="shared" si="2"/>
        <v>0</v>
      </c>
      <c r="AA45" s="5">
        <f t="shared" si="6"/>
        <v>0</v>
      </c>
    </row>
    <row r="46" spans="1:27" x14ac:dyDescent="0.3">
      <c r="A46" s="7"/>
      <c r="B46" s="23">
        <f>B45+1</f>
        <v>41</v>
      </c>
      <c r="C46" s="24">
        <v>43514</v>
      </c>
      <c r="D46" s="25" t="s">
        <v>19</v>
      </c>
      <c r="E46" s="25" t="s">
        <v>453</v>
      </c>
      <c r="F46" s="26">
        <v>1322</v>
      </c>
      <c r="G46" s="26">
        <v>1342</v>
      </c>
      <c r="H46" s="26">
        <v>1312</v>
      </c>
      <c r="I46" s="26">
        <v>1342</v>
      </c>
      <c r="J46" s="25">
        <f t="shared" ref="J46" si="42">I46-F46</f>
        <v>20</v>
      </c>
      <c r="K46" s="27">
        <f t="shared" ref="K46" si="43">150000/F46</f>
        <v>113.464447806354</v>
      </c>
      <c r="L46" s="63">
        <f t="shared" si="4"/>
        <v>1.5128593040847127E-2</v>
      </c>
      <c r="M46" s="28">
        <f t="shared" si="5"/>
        <v>2269.2889561270799</v>
      </c>
      <c r="N46" s="8"/>
      <c r="Y46" s="5">
        <f t="shared" si="1"/>
        <v>1</v>
      </c>
      <c r="Z46" s="5">
        <f t="shared" si="2"/>
        <v>0</v>
      </c>
      <c r="AA46" s="5">
        <f t="shared" si="6"/>
        <v>0</v>
      </c>
    </row>
    <row r="47" spans="1:27" x14ac:dyDescent="0.3">
      <c r="A47" s="7"/>
      <c r="B47" s="23">
        <f t="shared" si="7"/>
        <v>42</v>
      </c>
      <c r="C47" s="24">
        <v>43515</v>
      </c>
      <c r="D47" s="25" t="s">
        <v>19</v>
      </c>
      <c r="E47" s="25" t="s">
        <v>781</v>
      </c>
      <c r="F47" s="26">
        <v>670</v>
      </c>
      <c r="G47" s="26">
        <v>705</v>
      </c>
      <c r="H47" s="26">
        <v>666</v>
      </c>
      <c r="I47" s="26">
        <v>690</v>
      </c>
      <c r="J47" s="25">
        <f t="shared" ref="J47:J50" si="44">I47-F47</f>
        <v>20</v>
      </c>
      <c r="K47" s="27">
        <f t="shared" ref="K47:K50" si="45">150000/F47</f>
        <v>223.88059701492537</v>
      </c>
      <c r="L47" s="63">
        <f t="shared" si="4"/>
        <v>2.9850746268656803E-2</v>
      </c>
      <c r="M47" s="28">
        <f t="shared" si="5"/>
        <v>4477.6119402985078</v>
      </c>
      <c r="N47" s="8"/>
      <c r="Y47" s="5">
        <f t="shared" si="1"/>
        <v>1</v>
      </c>
      <c r="Z47" s="5">
        <f t="shared" si="2"/>
        <v>0</v>
      </c>
      <c r="AA47" s="5">
        <f t="shared" si="6"/>
        <v>0</v>
      </c>
    </row>
    <row r="48" spans="1:27" x14ac:dyDescent="0.3">
      <c r="A48" s="7"/>
      <c r="B48" s="23">
        <f t="shared" si="7"/>
        <v>43</v>
      </c>
      <c r="C48" s="24">
        <v>43515</v>
      </c>
      <c r="D48" s="25" t="s">
        <v>19</v>
      </c>
      <c r="E48" s="25" t="s">
        <v>249</v>
      </c>
      <c r="F48" s="26">
        <v>192</v>
      </c>
      <c r="G48" s="26">
        <v>202</v>
      </c>
      <c r="H48" s="26">
        <v>186</v>
      </c>
      <c r="I48" s="26">
        <v>202</v>
      </c>
      <c r="J48" s="25">
        <f t="shared" si="44"/>
        <v>10</v>
      </c>
      <c r="K48" s="27">
        <f t="shared" si="45"/>
        <v>781.25</v>
      </c>
      <c r="L48" s="63">
        <f t="shared" si="4"/>
        <v>5.2083333333333259E-2</v>
      </c>
      <c r="M48" s="28">
        <f t="shared" si="5"/>
        <v>7812.5</v>
      </c>
      <c r="N48" s="8"/>
      <c r="Y48" s="5">
        <f t="shared" si="1"/>
        <v>1</v>
      </c>
      <c r="Z48" s="5">
        <f t="shared" si="2"/>
        <v>0</v>
      </c>
      <c r="AA48" s="5">
        <f t="shared" si="6"/>
        <v>0</v>
      </c>
    </row>
    <row r="49" spans="1:27" x14ac:dyDescent="0.3">
      <c r="A49" s="7"/>
      <c r="B49" s="23">
        <f t="shared" si="7"/>
        <v>44</v>
      </c>
      <c r="C49" s="24">
        <v>43515</v>
      </c>
      <c r="D49" s="25" t="s">
        <v>19</v>
      </c>
      <c r="E49" s="25" t="s">
        <v>784</v>
      </c>
      <c r="F49" s="26">
        <v>354</v>
      </c>
      <c r="G49" s="26">
        <v>381</v>
      </c>
      <c r="H49" s="26">
        <v>348</v>
      </c>
      <c r="I49" s="26">
        <v>381</v>
      </c>
      <c r="J49" s="25">
        <f t="shared" si="44"/>
        <v>27</v>
      </c>
      <c r="K49" s="27">
        <f t="shared" si="45"/>
        <v>423.72881355932202</v>
      </c>
      <c r="L49" s="63">
        <f t="shared" si="4"/>
        <v>7.6271186440677985E-2</v>
      </c>
      <c r="M49" s="28">
        <f t="shared" si="5"/>
        <v>11440.677966101695</v>
      </c>
      <c r="N49" s="8"/>
      <c r="Y49" s="5">
        <f t="shared" si="1"/>
        <v>1</v>
      </c>
      <c r="Z49" s="5">
        <f t="shared" si="2"/>
        <v>0</v>
      </c>
      <c r="AA49" s="5">
        <f t="shared" si="6"/>
        <v>0</v>
      </c>
    </row>
    <row r="50" spans="1:27" x14ac:dyDescent="0.3">
      <c r="A50" s="7"/>
      <c r="B50" s="23">
        <f t="shared" si="7"/>
        <v>45</v>
      </c>
      <c r="C50" s="24">
        <v>43515</v>
      </c>
      <c r="D50" s="25" t="s">
        <v>19</v>
      </c>
      <c r="E50" s="25" t="s">
        <v>345</v>
      </c>
      <c r="F50" s="26">
        <v>249</v>
      </c>
      <c r="G50" s="26">
        <v>263</v>
      </c>
      <c r="H50" s="26">
        <v>240</v>
      </c>
      <c r="I50" s="26">
        <v>263</v>
      </c>
      <c r="J50" s="25">
        <f t="shared" si="44"/>
        <v>14</v>
      </c>
      <c r="K50" s="27">
        <f t="shared" si="45"/>
        <v>602.40963855421683</v>
      </c>
      <c r="L50" s="63">
        <f t="shared" si="4"/>
        <v>5.6224899598393607E-2</v>
      </c>
      <c r="M50" s="28">
        <f t="shared" si="5"/>
        <v>8433.7349397590351</v>
      </c>
      <c r="N50" s="8"/>
      <c r="Y50" s="5">
        <f t="shared" si="1"/>
        <v>1</v>
      </c>
      <c r="Z50" s="5">
        <f t="shared" si="2"/>
        <v>0</v>
      </c>
      <c r="AA50" s="5">
        <f t="shared" si="6"/>
        <v>0</v>
      </c>
    </row>
    <row r="51" spans="1:27" x14ac:dyDescent="0.3">
      <c r="A51" s="7"/>
      <c r="B51" s="23">
        <f t="shared" si="7"/>
        <v>46</v>
      </c>
      <c r="C51" s="24">
        <v>43515</v>
      </c>
      <c r="D51" s="25" t="s">
        <v>19</v>
      </c>
      <c r="E51" s="25" t="s">
        <v>656</v>
      </c>
      <c r="F51" s="26">
        <v>1472</v>
      </c>
      <c r="G51" s="26">
        <v>1511</v>
      </c>
      <c r="H51" s="26">
        <v>1464</v>
      </c>
      <c r="I51" s="26">
        <v>1511</v>
      </c>
      <c r="J51" s="25">
        <f t="shared" ref="J51" si="46">I51-F51</f>
        <v>39</v>
      </c>
      <c r="K51" s="27">
        <f t="shared" ref="K51" si="47">150000/F51</f>
        <v>101.90217391304348</v>
      </c>
      <c r="L51" s="63">
        <f t="shared" si="4"/>
        <v>2.6494565217391353E-2</v>
      </c>
      <c r="M51" s="28">
        <f t="shared" si="5"/>
        <v>3974.184782608696</v>
      </c>
      <c r="N51" s="8"/>
      <c r="Y51" s="5">
        <f t="shared" si="1"/>
        <v>1</v>
      </c>
      <c r="Z51" s="5">
        <f t="shared" si="2"/>
        <v>0</v>
      </c>
      <c r="AA51" s="5">
        <f t="shared" si="6"/>
        <v>0</v>
      </c>
    </row>
    <row r="52" spans="1:27" x14ac:dyDescent="0.3">
      <c r="A52" s="7"/>
      <c r="B52" s="23">
        <f t="shared" si="7"/>
        <v>47</v>
      </c>
      <c r="C52" s="24">
        <v>43516</v>
      </c>
      <c r="D52" s="25" t="s">
        <v>19</v>
      </c>
      <c r="E52" s="25" t="s">
        <v>512</v>
      </c>
      <c r="F52" s="26">
        <v>215</v>
      </c>
      <c r="G52" s="26">
        <v>226</v>
      </c>
      <c r="H52" s="26">
        <v>212</v>
      </c>
      <c r="I52" s="26">
        <v>226</v>
      </c>
      <c r="J52" s="25">
        <f t="shared" ref="J52:J63" si="48">I52-F52</f>
        <v>11</v>
      </c>
      <c r="K52" s="27">
        <f t="shared" ref="K52:K63" si="49">150000/F52</f>
        <v>697.67441860465112</v>
      </c>
      <c r="L52" s="63">
        <f t="shared" si="4"/>
        <v>5.1162790697674376E-2</v>
      </c>
      <c r="M52" s="28">
        <f t="shared" si="5"/>
        <v>7674.4186046511622</v>
      </c>
      <c r="N52" s="8"/>
      <c r="Y52" s="5">
        <f t="shared" si="1"/>
        <v>1</v>
      </c>
      <c r="Z52" s="5">
        <f t="shared" si="2"/>
        <v>0</v>
      </c>
      <c r="AA52" s="5">
        <f t="shared" si="6"/>
        <v>0</v>
      </c>
    </row>
    <row r="53" spans="1:27" x14ac:dyDescent="0.3">
      <c r="A53" s="7"/>
      <c r="B53" s="23">
        <f t="shared" si="7"/>
        <v>48</v>
      </c>
      <c r="C53" s="24">
        <v>43516</v>
      </c>
      <c r="D53" s="25" t="s">
        <v>19</v>
      </c>
      <c r="E53" s="25" t="s">
        <v>785</v>
      </c>
      <c r="F53" s="26">
        <v>315</v>
      </c>
      <c r="G53" s="26">
        <v>338</v>
      </c>
      <c r="H53" s="26">
        <v>309</v>
      </c>
      <c r="I53" s="26">
        <v>340</v>
      </c>
      <c r="J53" s="25">
        <f t="shared" si="48"/>
        <v>25</v>
      </c>
      <c r="K53" s="27">
        <f t="shared" si="49"/>
        <v>476.1904761904762</v>
      </c>
      <c r="L53" s="63">
        <f t="shared" si="4"/>
        <v>7.9365079365079305E-2</v>
      </c>
      <c r="M53" s="28">
        <f t="shared" si="5"/>
        <v>11904.761904761905</v>
      </c>
      <c r="N53" s="8"/>
      <c r="Y53" s="5">
        <f t="shared" si="1"/>
        <v>1</v>
      </c>
      <c r="Z53" s="5">
        <f t="shared" si="2"/>
        <v>0</v>
      </c>
      <c r="AA53" s="5">
        <f t="shared" si="6"/>
        <v>0</v>
      </c>
    </row>
    <row r="54" spans="1:27" x14ac:dyDescent="0.3">
      <c r="A54" s="7"/>
      <c r="B54" s="23">
        <f t="shared" si="7"/>
        <v>49</v>
      </c>
      <c r="C54" s="24">
        <v>43516</v>
      </c>
      <c r="D54" s="25" t="s">
        <v>19</v>
      </c>
      <c r="E54" s="25" t="s">
        <v>786</v>
      </c>
      <c r="F54" s="26">
        <v>424</v>
      </c>
      <c r="G54" s="26">
        <v>442</v>
      </c>
      <c r="H54" s="26">
        <v>417</v>
      </c>
      <c r="I54" s="26">
        <v>439.5</v>
      </c>
      <c r="J54" s="25">
        <f t="shared" si="48"/>
        <v>15.5</v>
      </c>
      <c r="K54" s="27">
        <f t="shared" si="49"/>
        <v>353.77358490566036</v>
      </c>
      <c r="L54" s="63">
        <f t="shared" si="4"/>
        <v>3.6556603773584939E-2</v>
      </c>
      <c r="M54" s="28">
        <f t="shared" si="5"/>
        <v>5483.4905660377353</v>
      </c>
      <c r="N54" s="8"/>
      <c r="Y54" s="5">
        <f t="shared" si="1"/>
        <v>1</v>
      </c>
      <c r="Z54" s="5">
        <f t="shared" si="2"/>
        <v>0</v>
      </c>
      <c r="AA54" s="5">
        <f t="shared" si="6"/>
        <v>0</v>
      </c>
    </row>
    <row r="55" spans="1:27" x14ac:dyDescent="0.3">
      <c r="A55" s="7"/>
      <c r="B55" s="23">
        <f t="shared" si="7"/>
        <v>50</v>
      </c>
      <c r="C55" s="44">
        <v>43516</v>
      </c>
      <c r="D55" s="43" t="s">
        <v>19</v>
      </c>
      <c r="E55" s="43" t="s">
        <v>783</v>
      </c>
      <c r="F55" s="43">
        <v>219</v>
      </c>
      <c r="G55" s="43">
        <v>222</v>
      </c>
      <c r="H55" s="43">
        <v>216</v>
      </c>
      <c r="I55" s="26">
        <v>225</v>
      </c>
      <c r="J55" s="25">
        <f t="shared" si="48"/>
        <v>6</v>
      </c>
      <c r="K55" s="27">
        <f t="shared" si="49"/>
        <v>684.93150684931504</v>
      </c>
      <c r="L55" s="63">
        <f t="shared" si="4"/>
        <v>2.7397260273972712E-2</v>
      </c>
      <c r="M55" s="28">
        <f t="shared" si="5"/>
        <v>4109.58904109589</v>
      </c>
      <c r="N55" s="8"/>
      <c r="Y55" s="5">
        <f t="shared" si="1"/>
        <v>1</v>
      </c>
      <c r="Z55" s="5">
        <f t="shared" si="2"/>
        <v>0</v>
      </c>
      <c r="AA55" s="5">
        <f t="shared" si="6"/>
        <v>0</v>
      </c>
    </row>
    <row r="56" spans="1:27" x14ac:dyDescent="0.3">
      <c r="A56" s="7"/>
      <c r="B56" s="23">
        <f t="shared" si="7"/>
        <v>51</v>
      </c>
      <c r="C56" s="44">
        <v>43516</v>
      </c>
      <c r="D56" s="43" t="s">
        <v>19</v>
      </c>
      <c r="E56" s="43" t="s">
        <v>792</v>
      </c>
      <c r="F56" s="43">
        <v>714</v>
      </c>
      <c r="G56" s="43">
        <v>772</v>
      </c>
      <c r="H56" s="43">
        <v>696</v>
      </c>
      <c r="I56" s="26">
        <v>772</v>
      </c>
      <c r="J56" s="25">
        <f t="shared" si="48"/>
        <v>58</v>
      </c>
      <c r="K56" s="27">
        <f t="shared" si="49"/>
        <v>210.08403361344537</v>
      </c>
      <c r="L56" s="63">
        <f t="shared" si="4"/>
        <v>8.1232492997198813E-2</v>
      </c>
      <c r="M56" s="28">
        <f t="shared" si="5"/>
        <v>12184.873949579831</v>
      </c>
      <c r="N56" s="8"/>
      <c r="Y56" s="5">
        <f t="shared" si="1"/>
        <v>1</v>
      </c>
      <c r="Z56" s="5">
        <f t="shared" si="2"/>
        <v>0</v>
      </c>
      <c r="AA56" s="5">
        <f t="shared" si="6"/>
        <v>0</v>
      </c>
    </row>
    <row r="57" spans="1:27" x14ac:dyDescent="0.3">
      <c r="A57" s="7"/>
      <c r="B57" s="23">
        <f t="shared" si="7"/>
        <v>52</v>
      </c>
      <c r="C57" s="44">
        <v>43517</v>
      </c>
      <c r="D57" s="43" t="s">
        <v>19</v>
      </c>
      <c r="E57" s="43" t="s">
        <v>787</v>
      </c>
      <c r="F57" s="43">
        <v>579</v>
      </c>
      <c r="G57" s="43">
        <v>589</v>
      </c>
      <c r="H57" s="43">
        <v>572</v>
      </c>
      <c r="I57" s="26">
        <v>589</v>
      </c>
      <c r="J57" s="25">
        <f t="shared" si="48"/>
        <v>10</v>
      </c>
      <c r="K57" s="27">
        <f t="shared" si="49"/>
        <v>259.06735751295338</v>
      </c>
      <c r="L57" s="63">
        <f t="shared" si="4"/>
        <v>1.7271157167530138E-2</v>
      </c>
      <c r="M57" s="28">
        <f t="shared" si="5"/>
        <v>2590.6735751295337</v>
      </c>
      <c r="N57" s="8"/>
      <c r="Y57" s="5">
        <f t="shared" si="1"/>
        <v>1</v>
      </c>
      <c r="Z57" s="5">
        <f t="shared" si="2"/>
        <v>0</v>
      </c>
      <c r="AA57" s="5">
        <f t="shared" si="6"/>
        <v>0</v>
      </c>
    </row>
    <row r="58" spans="1:27" x14ac:dyDescent="0.3">
      <c r="A58" s="7"/>
      <c r="B58" s="23">
        <f t="shared" si="7"/>
        <v>53</v>
      </c>
      <c r="C58" s="44">
        <v>43517</v>
      </c>
      <c r="D58" s="43" t="s">
        <v>19</v>
      </c>
      <c r="E58" s="43" t="s">
        <v>536</v>
      </c>
      <c r="F58" s="43">
        <v>626</v>
      </c>
      <c r="G58" s="43">
        <v>660</v>
      </c>
      <c r="H58" s="43">
        <v>620</v>
      </c>
      <c r="I58" s="26">
        <v>660</v>
      </c>
      <c r="J58" s="25">
        <f t="shared" si="48"/>
        <v>34</v>
      </c>
      <c r="K58" s="27">
        <f t="shared" si="49"/>
        <v>239.61661341853036</v>
      </c>
      <c r="L58" s="63">
        <f t="shared" si="4"/>
        <v>5.4313099041533475E-2</v>
      </c>
      <c r="M58" s="28">
        <f t="shared" si="5"/>
        <v>8146.9648562300326</v>
      </c>
      <c r="N58" s="8"/>
      <c r="Y58" s="5">
        <f t="shared" si="1"/>
        <v>1</v>
      </c>
      <c r="Z58" s="5">
        <f t="shared" si="2"/>
        <v>0</v>
      </c>
      <c r="AA58" s="5">
        <f t="shared" si="6"/>
        <v>0</v>
      </c>
    </row>
    <row r="59" spans="1:27" x14ac:dyDescent="0.3">
      <c r="A59" s="7"/>
      <c r="B59" s="23">
        <f t="shared" si="7"/>
        <v>54</v>
      </c>
      <c r="C59" s="44">
        <v>43518</v>
      </c>
      <c r="D59" s="43" t="s">
        <v>19</v>
      </c>
      <c r="E59" s="43" t="s">
        <v>788</v>
      </c>
      <c r="F59" s="43">
        <v>83.3</v>
      </c>
      <c r="G59" s="43">
        <v>86.6</v>
      </c>
      <c r="H59" s="43">
        <v>81.900000000000006</v>
      </c>
      <c r="I59" s="26">
        <v>86.6</v>
      </c>
      <c r="J59" s="25">
        <f t="shared" si="48"/>
        <v>3.2999999999999972</v>
      </c>
      <c r="K59" s="27">
        <f t="shared" si="49"/>
        <v>1800.7202881152461</v>
      </c>
      <c r="L59" s="63">
        <f t="shared" si="4"/>
        <v>3.9615846338535432E-2</v>
      </c>
      <c r="M59" s="28">
        <f t="shared" si="5"/>
        <v>5942.3769507803072</v>
      </c>
      <c r="N59" s="8"/>
      <c r="Y59" s="5">
        <f t="shared" si="1"/>
        <v>1</v>
      </c>
      <c r="Z59" s="5">
        <f t="shared" si="2"/>
        <v>0</v>
      </c>
      <c r="AA59" s="5">
        <f t="shared" si="6"/>
        <v>0</v>
      </c>
    </row>
    <row r="60" spans="1:27" x14ac:dyDescent="0.3">
      <c r="A60" s="7"/>
      <c r="B60" s="23">
        <f t="shared" si="7"/>
        <v>55</v>
      </c>
      <c r="C60" s="44">
        <v>43521</v>
      </c>
      <c r="D60" s="43" t="s">
        <v>19</v>
      </c>
      <c r="E60" s="43" t="s">
        <v>476</v>
      </c>
      <c r="F60" s="43">
        <v>1095</v>
      </c>
      <c r="G60" s="43">
        <v>1118</v>
      </c>
      <c r="H60" s="43">
        <v>1081</v>
      </c>
      <c r="I60" s="26">
        <v>1118</v>
      </c>
      <c r="J60" s="25">
        <f t="shared" si="48"/>
        <v>23</v>
      </c>
      <c r="K60" s="27">
        <f t="shared" si="49"/>
        <v>136.98630136986301</v>
      </c>
      <c r="L60" s="63">
        <f t="shared" si="4"/>
        <v>2.1004566210045761E-2</v>
      </c>
      <c r="M60" s="28">
        <f t="shared" si="5"/>
        <v>3150.6849315068494</v>
      </c>
      <c r="N60" s="8"/>
      <c r="Y60" s="5">
        <f t="shared" si="1"/>
        <v>1</v>
      </c>
      <c r="Z60" s="5">
        <f t="shared" si="2"/>
        <v>0</v>
      </c>
      <c r="AA60" s="5">
        <f t="shared" si="6"/>
        <v>0</v>
      </c>
    </row>
    <row r="61" spans="1:27" x14ac:dyDescent="0.3">
      <c r="A61" s="7"/>
      <c r="B61" s="23">
        <f t="shared" si="7"/>
        <v>56</v>
      </c>
      <c r="C61" s="24">
        <v>43521</v>
      </c>
      <c r="D61" s="43" t="s">
        <v>19</v>
      </c>
      <c r="E61" s="43" t="s">
        <v>790</v>
      </c>
      <c r="F61" s="43">
        <v>356</v>
      </c>
      <c r="G61" s="43">
        <v>378</v>
      </c>
      <c r="H61" s="43">
        <v>347</v>
      </c>
      <c r="I61" s="26">
        <v>367</v>
      </c>
      <c r="J61" s="25">
        <f t="shared" si="48"/>
        <v>11</v>
      </c>
      <c r="K61" s="27">
        <f t="shared" si="49"/>
        <v>421.34831460674155</v>
      </c>
      <c r="L61" s="63">
        <f t="shared" si="4"/>
        <v>3.0898876404494402E-2</v>
      </c>
      <c r="M61" s="28">
        <f t="shared" si="5"/>
        <v>4634.8314606741569</v>
      </c>
      <c r="N61" s="8"/>
      <c r="Y61" s="5">
        <f t="shared" si="1"/>
        <v>1</v>
      </c>
      <c r="Z61" s="5">
        <f t="shared" si="2"/>
        <v>0</v>
      </c>
      <c r="AA61" s="5">
        <f t="shared" si="6"/>
        <v>0</v>
      </c>
    </row>
    <row r="62" spans="1:27" x14ac:dyDescent="0.3">
      <c r="A62" s="7"/>
      <c r="B62" s="23">
        <f t="shared" si="7"/>
        <v>57</v>
      </c>
      <c r="C62" s="24">
        <v>43521</v>
      </c>
      <c r="D62" s="43" t="s">
        <v>19</v>
      </c>
      <c r="E62" s="43" t="s">
        <v>288</v>
      </c>
      <c r="F62" s="43">
        <v>829</v>
      </c>
      <c r="G62" s="43">
        <v>840</v>
      </c>
      <c r="H62" s="43">
        <v>826</v>
      </c>
      <c r="I62" s="26">
        <v>836</v>
      </c>
      <c r="J62" s="25">
        <f t="shared" si="48"/>
        <v>7</v>
      </c>
      <c r="K62" s="27">
        <f t="shared" si="49"/>
        <v>180.94089264173704</v>
      </c>
      <c r="L62" s="63">
        <f t="shared" si="4"/>
        <v>8.443908323281013E-3</v>
      </c>
      <c r="M62" s="28">
        <f t="shared" si="5"/>
        <v>1266.5862484921593</v>
      </c>
      <c r="N62" s="8"/>
      <c r="Y62" s="5">
        <f t="shared" si="1"/>
        <v>1</v>
      </c>
      <c r="Z62" s="5">
        <f t="shared" si="2"/>
        <v>0</v>
      </c>
      <c r="AA62" s="5">
        <f t="shared" si="6"/>
        <v>0</v>
      </c>
    </row>
    <row r="63" spans="1:27" x14ac:dyDescent="0.3">
      <c r="A63" s="7"/>
      <c r="B63" s="23">
        <f t="shared" si="7"/>
        <v>58</v>
      </c>
      <c r="C63" s="24">
        <v>43521</v>
      </c>
      <c r="D63" s="43" t="s">
        <v>19</v>
      </c>
      <c r="E63" s="43" t="s">
        <v>791</v>
      </c>
      <c r="F63" s="43">
        <v>1390</v>
      </c>
      <c r="G63" s="43">
        <v>1468</v>
      </c>
      <c r="H63" s="43">
        <v>1378</v>
      </c>
      <c r="I63" s="26">
        <v>1468</v>
      </c>
      <c r="J63" s="25">
        <f t="shared" si="48"/>
        <v>78</v>
      </c>
      <c r="K63" s="27">
        <f t="shared" si="49"/>
        <v>107.91366906474821</v>
      </c>
      <c r="L63" s="63">
        <f t="shared" si="4"/>
        <v>5.6115107913669027E-2</v>
      </c>
      <c r="M63" s="28">
        <f t="shared" si="5"/>
        <v>8417.2661870503598</v>
      </c>
      <c r="N63" s="8"/>
      <c r="Y63" s="5">
        <f t="shared" si="1"/>
        <v>1</v>
      </c>
      <c r="Z63" s="5">
        <f t="shared" si="2"/>
        <v>0</v>
      </c>
      <c r="AA63" s="5">
        <f t="shared" si="6"/>
        <v>0</v>
      </c>
    </row>
    <row r="64" spans="1:27" x14ac:dyDescent="0.3">
      <c r="A64" s="7"/>
      <c r="B64" s="23">
        <f t="shared" si="7"/>
        <v>59</v>
      </c>
      <c r="C64" s="24">
        <v>43522</v>
      </c>
      <c r="D64" s="43" t="s">
        <v>19</v>
      </c>
      <c r="E64" s="43" t="s">
        <v>795</v>
      </c>
      <c r="F64" s="43">
        <v>6.15</v>
      </c>
      <c r="G64" s="43">
        <v>7.65</v>
      </c>
      <c r="H64" s="43">
        <v>5.65</v>
      </c>
      <c r="I64" s="26">
        <v>6.65</v>
      </c>
      <c r="J64" s="25">
        <f t="shared" ref="J64:J72" si="50">I64-F64</f>
        <v>0.5</v>
      </c>
      <c r="K64" s="27">
        <f t="shared" ref="K64:K72" si="51">150000/F64</f>
        <v>24390.243902439022</v>
      </c>
      <c r="L64" s="63">
        <f t="shared" si="4"/>
        <v>8.1300813008130079E-2</v>
      </c>
      <c r="M64" s="28">
        <f t="shared" si="5"/>
        <v>12195.121951219511</v>
      </c>
      <c r="N64" s="8"/>
      <c r="Y64" s="5">
        <f t="shared" si="1"/>
        <v>1</v>
      </c>
      <c r="Z64" s="5">
        <f t="shared" si="2"/>
        <v>0</v>
      </c>
      <c r="AA64" s="5">
        <f t="shared" si="6"/>
        <v>0</v>
      </c>
    </row>
    <row r="65" spans="1:27" x14ac:dyDescent="0.3">
      <c r="A65" s="7"/>
      <c r="B65" s="23">
        <f t="shared" si="7"/>
        <v>60</v>
      </c>
      <c r="C65" s="24">
        <v>43522</v>
      </c>
      <c r="D65" s="43" t="s">
        <v>19</v>
      </c>
      <c r="E65" s="43" t="s">
        <v>796</v>
      </c>
      <c r="F65" s="43">
        <v>610</v>
      </c>
      <c r="G65" s="43">
        <v>634</v>
      </c>
      <c r="H65" s="43">
        <v>600</v>
      </c>
      <c r="I65" s="26">
        <v>633.9</v>
      </c>
      <c r="J65" s="25">
        <f t="shared" si="50"/>
        <v>23.899999999999977</v>
      </c>
      <c r="K65" s="27">
        <f t="shared" si="51"/>
        <v>245.90163934426229</v>
      </c>
      <c r="L65" s="63">
        <f t="shared" si="4"/>
        <v>3.9180327868852505E-2</v>
      </c>
      <c r="M65" s="28">
        <f t="shared" si="5"/>
        <v>5877.0491803278628</v>
      </c>
      <c r="N65" s="8"/>
      <c r="Y65" s="5">
        <f t="shared" si="1"/>
        <v>1</v>
      </c>
      <c r="Z65" s="5">
        <f t="shared" si="2"/>
        <v>0</v>
      </c>
      <c r="AA65" s="5">
        <f t="shared" si="6"/>
        <v>0</v>
      </c>
    </row>
    <row r="66" spans="1:27" x14ac:dyDescent="0.3">
      <c r="A66" s="7"/>
      <c r="B66" s="23">
        <f t="shared" si="7"/>
        <v>61</v>
      </c>
      <c r="C66" s="24">
        <v>43522</v>
      </c>
      <c r="D66" s="43" t="s">
        <v>19</v>
      </c>
      <c r="E66" s="43" t="s">
        <v>473</v>
      </c>
      <c r="F66" s="43">
        <v>1084</v>
      </c>
      <c r="G66" s="43">
        <v>1098</v>
      </c>
      <c r="H66" s="43">
        <v>1075</v>
      </c>
      <c r="I66" s="26">
        <v>1098</v>
      </c>
      <c r="J66" s="25">
        <f t="shared" si="50"/>
        <v>14</v>
      </c>
      <c r="K66" s="27">
        <f t="shared" si="51"/>
        <v>138.37638376383765</v>
      </c>
      <c r="L66" s="63">
        <f t="shared" si="4"/>
        <v>1.2915129151291449E-2</v>
      </c>
      <c r="M66" s="28">
        <f t="shared" si="5"/>
        <v>1937.2693726937271</v>
      </c>
      <c r="N66" s="8"/>
      <c r="Y66" s="5">
        <f t="shared" si="1"/>
        <v>1</v>
      </c>
      <c r="Z66" s="5">
        <f t="shared" si="2"/>
        <v>0</v>
      </c>
      <c r="AA66" s="5">
        <f t="shared" si="6"/>
        <v>0</v>
      </c>
    </row>
    <row r="67" spans="1:27" x14ac:dyDescent="0.3">
      <c r="A67" s="7"/>
      <c r="B67" s="23">
        <f t="shared" si="7"/>
        <v>62</v>
      </c>
      <c r="C67" s="24">
        <v>43522</v>
      </c>
      <c r="D67" s="43" t="s">
        <v>19</v>
      </c>
      <c r="E67" s="43" t="s">
        <v>797</v>
      </c>
      <c r="F67" s="43">
        <v>507</v>
      </c>
      <c r="G67" s="43">
        <v>543</v>
      </c>
      <c r="H67" s="43">
        <v>502</v>
      </c>
      <c r="I67" s="26">
        <v>540</v>
      </c>
      <c r="J67" s="25">
        <f t="shared" si="50"/>
        <v>33</v>
      </c>
      <c r="K67" s="27">
        <f t="shared" si="51"/>
        <v>295.85798816568047</v>
      </c>
      <c r="L67" s="63">
        <f t="shared" si="4"/>
        <v>6.5088757396449815E-2</v>
      </c>
      <c r="M67" s="28">
        <f t="shared" si="5"/>
        <v>9763.3136094674555</v>
      </c>
      <c r="N67" s="8"/>
      <c r="Y67" s="5">
        <f t="shared" si="1"/>
        <v>1</v>
      </c>
      <c r="Z67" s="5">
        <f t="shared" si="2"/>
        <v>0</v>
      </c>
      <c r="AA67" s="5">
        <f t="shared" si="6"/>
        <v>0</v>
      </c>
    </row>
    <row r="68" spans="1:27" x14ac:dyDescent="0.3">
      <c r="A68" s="7"/>
      <c r="B68" s="23">
        <f t="shared" si="7"/>
        <v>63</v>
      </c>
      <c r="C68" s="24">
        <v>43522</v>
      </c>
      <c r="D68" s="43" t="s">
        <v>19</v>
      </c>
      <c r="E68" s="43" t="s">
        <v>798</v>
      </c>
      <c r="F68" s="43">
        <v>325</v>
      </c>
      <c r="G68" s="43">
        <v>347</v>
      </c>
      <c r="H68" s="43">
        <v>315</v>
      </c>
      <c r="I68" s="26">
        <v>333</v>
      </c>
      <c r="J68" s="25">
        <f t="shared" si="50"/>
        <v>8</v>
      </c>
      <c r="K68" s="27">
        <f t="shared" si="51"/>
        <v>461.53846153846155</v>
      </c>
      <c r="L68" s="63">
        <f t="shared" si="4"/>
        <v>2.4615384615384706E-2</v>
      </c>
      <c r="M68" s="28">
        <f t="shared" si="5"/>
        <v>3692.3076923076924</v>
      </c>
      <c r="N68" s="8"/>
      <c r="Y68" s="5">
        <f t="shared" si="1"/>
        <v>1</v>
      </c>
      <c r="Z68" s="5">
        <f t="shared" si="2"/>
        <v>0</v>
      </c>
      <c r="AA68" s="5">
        <f t="shared" si="6"/>
        <v>0</v>
      </c>
    </row>
    <row r="69" spans="1:27" x14ac:dyDescent="0.3">
      <c r="A69" s="7"/>
      <c r="B69" s="23">
        <f t="shared" si="7"/>
        <v>64</v>
      </c>
      <c r="C69" s="24">
        <v>43522</v>
      </c>
      <c r="D69" s="43" t="s">
        <v>19</v>
      </c>
      <c r="E69" s="43" t="s">
        <v>675</v>
      </c>
      <c r="F69" s="43">
        <v>159</v>
      </c>
      <c r="G69" s="43">
        <v>164</v>
      </c>
      <c r="H69" s="43">
        <v>157</v>
      </c>
      <c r="I69" s="26">
        <v>164</v>
      </c>
      <c r="J69" s="25">
        <f t="shared" si="50"/>
        <v>5</v>
      </c>
      <c r="K69" s="27">
        <f t="shared" si="51"/>
        <v>943.39622641509436</v>
      </c>
      <c r="L69" s="63">
        <f t="shared" si="4"/>
        <v>3.1446540880503138E-2</v>
      </c>
      <c r="M69" s="28">
        <f t="shared" si="5"/>
        <v>4716.9811320754716</v>
      </c>
      <c r="N69" s="8"/>
      <c r="P69" s="64"/>
      <c r="Q69" s="5" t="s">
        <v>20</v>
      </c>
      <c r="Y69" s="5">
        <f t="shared" ref="Y69:Y132" si="52">IF($M69&gt;0,1,0)</f>
        <v>1</v>
      </c>
      <c r="Z69" s="5">
        <f t="shared" ref="Z69:Z132" si="53">IF($M69&lt;0,1,0)</f>
        <v>0</v>
      </c>
      <c r="AA69" s="5">
        <f t="shared" si="6"/>
        <v>0</v>
      </c>
    </row>
    <row r="70" spans="1:27" x14ac:dyDescent="0.3">
      <c r="A70" s="7"/>
      <c r="B70" s="23">
        <f t="shared" si="7"/>
        <v>65</v>
      </c>
      <c r="C70" s="24">
        <v>43522</v>
      </c>
      <c r="D70" s="43" t="s">
        <v>19</v>
      </c>
      <c r="E70" s="43" t="s">
        <v>799</v>
      </c>
      <c r="F70" s="43">
        <v>1304</v>
      </c>
      <c r="G70" s="43">
        <v>1329</v>
      </c>
      <c r="H70" s="43">
        <v>1295</v>
      </c>
      <c r="I70" s="26">
        <v>1321</v>
      </c>
      <c r="J70" s="25">
        <f t="shared" si="50"/>
        <v>17</v>
      </c>
      <c r="K70" s="27">
        <f t="shared" si="51"/>
        <v>115.03067484662577</v>
      </c>
      <c r="L70" s="63">
        <f t="shared" ref="L70:L133" si="54">(I70*1/F70)-100%</f>
        <v>1.3036809815951012E-2</v>
      </c>
      <c r="M70" s="28">
        <f t="shared" ref="M70:M133" si="55">J70*K70</f>
        <v>1955.5214723926381</v>
      </c>
      <c r="N70" s="8"/>
      <c r="P70" s="64"/>
      <c r="Y70" s="5">
        <f t="shared" si="52"/>
        <v>1</v>
      </c>
      <c r="Z70" s="5">
        <f t="shared" si="53"/>
        <v>0</v>
      </c>
      <c r="AA70" s="5">
        <f t="shared" si="6"/>
        <v>0</v>
      </c>
    </row>
    <row r="71" spans="1:27" x14ac:dyDescent="0.3">
      <c r="A71" s="7"/>
      <c r="B71" s="23">
        <f t="shared" ref="B71:B134" si="56">B70+1</f>
        <v>66</v>
      </c>
      <c r="C71" s="24">
        <v>43522</v>
      </c>
      <c r="D71" s="43" t="s">
        <v>19</v>
      </c>
      <c r="E71" s="43" t="s">
        <v>800</v>
      </c>
      <c r="F71" s="43">
        <v>1244</v>
      </c>
      <c r="G71" s="43">
        <v>1273</v>
      </c>
      <c r="H71" s="43">
        <v>1230</v>
      </c>
      <c r="I71" s="26">
        <v>1344</v>
      </c>
      <c r="J71" s="25">
        <f t="shared" si="50"/>
        <v>100</v>
      </c>
      <c r="K71" s="27">
        <f t="shared" si="51"/>
        <v>120.57877813504822</v>
      </c>
      <c r="L71" s="63">
        <f t="shared" si="54"/>
        <v>8.0385852090032239E-2</v>
      </c>
      <c r="M71" s="28">
        <f t="shared" si="55"/>
        <v>12057.877813504823</v>
      </c>
      <c r="N71" s="8"/>
      <c r="P71" s="64"/>
      <c r="Y71" s="5">
        <f t="shared" si="52"/>
        <v>1</v>
      </c>
      <c r="Z71" s="5">
        <f t="shared" si="53"/>
        <v>0</v>
      </c>
      <c r="AA71" s="5">
        <f t="shared" si="6"/>
        <v>0</v>
      </c>
    </row>
    <row r="72" spans="1:27" x14ac:dyDescent="0.3">
      <c r="A72" s="7"/>
      <c r="B72" s="23">
        <f t="shared" si="56"/>
        <v>67</v>
      </c>
      <c r="C72" s="24">
        <v>43523</v>
      </c>
      <c r="D72" s="43" t="s">
        <v>19</v>
      </c>
      <c r="E72" s="43" t="s">
        <v>243</v>
      </c>
      <c r="F72" s="43">
        <v>1175</v>
      </c>
      <c r="G72" s="43">
        <v>1198</v>
      </c>
      <c r="H72" s="43">
        <v>1169</v>
      </c>
      <c r="I72" s="26">
        <v>1198</v>
      </c>
      <c r="J72" s="25">
        <f t="shared" si="50"/>
        <v>23</v>
      </c>
      <c r="K72" s="27">
        <f t="shared" si="51"/>
        <v>127.65957446808511</v>
      </c>
      <c r="L72" s="63">
        <f t="shared" si="54"/>
        <v>1.9574468085106433E-2</v>
      </c>
      <c r="M72" s="28">
        <f t="shared" si="55"/>
        <v>2936.1702127659573</v>
      </c>
      <c r="N72" s="8"/>
      <c r="Y72" s="5">
        <f t="shared" si="52"/>
        <v>1</v>
      </c>
      <c r="Z72" s="5">
        <f t="shared" si="53"/>
        <v>0</v>
      </c>
      <c r="AA72" s="5">
        <f t="shared" si="6"/>
        <v>0</v>
      </c>
    </row>
    <row r="73" spans="1:27" x14ac:dyDescent="0.3">
      <c r="A73" s="7"/>
      <c r="B73" s="23">
        <f t="shared" si="56"/>
        <v>68</v>
      </c>
      <c r="C73" s="24">
        <v>43523</v>
      </c>
      <c r="D73" s="43" t="s">
        <v>19</v>
      </c>
      <c r="E73" s="43" t="s">
        <v>57</v>
      </c>
      <c r="F73" s="43">
        <v>349</v>
      </c>
      <c r="G73" s="43">
        <v>358</v>
      </c>
      <c r="H73" s="43">
        <v>337</v>
      </c>
      <c r="I73" s="26">
        <v>358</v>
      </c>
      <c r="J73" s="25">
        <f t="shared" ref="J73" si="57">I73-F73</f>
        <v>9</v>
      </c>
      <c r="K73" s="27">
        <f t="shared" ref="K73" si="58">150000/F73</f>
        <v>429.79942693409743</v>
      </c>
      <c r="L73" s="63">
        <f t="shared" si="54"/>
        <v>2.5787965616045794E-2</v>
      </c>
      <c r="M73" s="28">
        <f t="shared" si="55"/>
        <v>3868.1948424068769</v>
      </c>
      <c r="N73" s="8"/>
      <c r="Y73" s="5">
        <f t="shared" si="52"/>
        <v>1</v>
      </c>
      <c r="Z73" s="5">
        <f t="shared" si="53"/>
        <v>0</v>
      </c>
      <c r="AA73" s="5">
        <f t="shared" si="6"/>
        <v>0</v>
      </c>
    </row>
    <row r="74" spans="1:27" x14ac:dyDescent="0.3">
      <c r="A74" s="7"/>
      <c r="B74" s="23">
        <f t="shared" si="56"/>
        <v>69</v>
      </c>
      <c r="C74" s="24">
        <v>43523</v>
      </c>
      <c r="D74" s="43" t="s">
        <v>19</v>
      </c>
      <c r="E74" s="43" t="s">
        <v>801</v>
      </c>
      <c r="F74" s="43">
        <v>472</v>
      </c>
      <c r="G74" s="43">
        <v>492</v>
      </c>
      <c r="H74" s="43">
        <v>463</v>
      </c>
      <c r="I74" s="26">
        <v>492</v>
      </c>
      <c r="J74" s="25">
        <f t="shared" ref="J74:J75" si="59">I74-F74</f>
        <v>20</v>
      </c>
      <c r="K74" s="27">
        <f t="shared" ref="K74:K75" si="60">150000/F74</f>
        <v>317.79661016949154</v>
      </c>
      <c r="L74" s="63">
        <f t="shared" si="54"/>
        <v>4.2372881355932313E-2</v>
      </c>
      <c r="M74" s="28">
        <f t="shared" si="55"/>
        <v>6355.9322033898306</v>
      </c>
      <c r="N74" s="8"/>
      <c r="Y74" s="5">
        <f t="shared" si="52"/>
        <v>1</v>
      </c>
      <c r="Z74" s="5">
        <f t="shared" si="53"/>
        <v>0</v>
      </c>
      <c r="AA74" s="5">
        <f t="shared" si="6"/>
        <v>0</v>
      </c>
    </row>
    <row r="75" spans="1:27" x14ac:dyDescent="0.3">
      <c r="A75" s="7"/>
      <c r="B75" s="23">
        <f t="shared" si="56"/>
        <v>70</v>
      </c>
      <c r="C75" s="24">
        <v>43524</v>
      </c>
      <c r="D75" s="43" t="s">
        <v>19</v>
      </c>
      <c r="E75" s="43" t="s">
        <v>724</v>
      </c>
      <c r="F75" s="43">
        <v>293</v>
      </c>
      <c r="G75" s="43">
        <v>300</v>
      </c>
      <c r="H75" s="43">
        <v>290</v>
      </c>
      <c r="I75" s="26">
        <v>300</v>
      </c>
      <c r="J75" s="25">
        <f t="shared" si="59"/>
        <v>7</v>
      </c>
      <c r="K75" s="27">
        <f t="shared" si="60"/>
        <v>511.9453924914676</v>
      </c>
      <c r="L75" s="63">
        <f t="shared" si="54"/>
        <v>2.3890784982935065E-2</v>
      </c>
      <c r="M75" s="28">
        <f t="shared" si="55"/>
        <v>3583.617747440273</v>
      </c>
      <c r="N75" s="8"/>
      <c r="Y75" s="5">
        <f t="shared" si="52"/>
        <v>1</v>
      </c>
      <c r="Z75" s="5">
        <f t="shared" si="53"/>
        <v>0</v>
      </c>
      <c r="AA75" s="5">
        <f t="shared" ref="AA75:AA138" si="61">IF($I75=0,1,0)</f>
        <v>0</v>
      </c>
    </row>
    <row r="76" spans="1:27" x14ac:dyDescent="0.3">
      <c r="A76" s="7"/>
      <c r="B76" s="23">
        <f t="shared" si="56"/>
        <v>71</v>
      </c>
      <c r="C76" s="24">
        <v>43524</v>
      </c>
      <c r="D76" s="43" t="s">
        <v>19</v>
      </c>
      <c r="E76" s="43" t="s">
        <v>802</v>
      </c>
      <c r="F76" s="43">
        <v>262</v>
      </c>
      <c r="G76" s="43">
        <v>283</v>
      </c>
      <c r="H76" s="43">
        <v>250</v>
      </c>
      <c r="I76" s="26">
        <v>283</v>
      </c>
      <c r="J76" s="25">
        <f t="shared" ref="J76" si="62">I76-F76</f>
        <v>21</v>
      </c>
      <c r="K76" s="27">
        <f t="shared" ref="K76" si="63">150000/F76</f>
        <v>572.51908396946567</v>
      </c>
      <c r="L76" s="63">
        <f t="shared" si="54"/>
        <v>8.0152671755725269E-2</v>
      </c>
      <c r="M76" s="28">
        <f t="shared" si="55"/>
        <v>12022.900763358779</v>
      </c>
      <c r="N76" s="8"/>
      <c r="Y76" s="5">
        <f t="shared" si="52"/>
        <v>1</v>
      </c>
      <c r="Z76" s="5">
        <f t="shared" si="53"/>
        <v>0</v>
      </c>
      <c r="AA76" s="5">
        <f t="shared" si="61"/>
        <v>0</v>
      </c>
    </row>
    <row r="77" spans="1:27" hidden="1" x14ac:dyDescent="0.3">
      <c r="A77" s="7"/>
      <c r="B77" s="23">
        <f t="shared" si="5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54"/>
        <v>#VALUE!</v>
      </c>
      <c r="M77" s="28">
        <f t="shared" si="55"/>
        <v>0</v>
      </c>
      <c r="N77" s="8"/>
      <c r="Y77" s="5">
        <f t="shared" si="52"/>
        <v>0</v>
      </c>
      <c r="Z77" s="5">
        <f t="shared" si="53"/>
        <v>0</v>
      </c>
      <c r="AA77" s="5">
        <f t="shared" si="61"/>
        <v>0</v>
      </c>
    </row>
    <row r="78" spans="1:27" hidden="1" x14ac:dyDescent="0.3">
      <c r="A78" s="7"/>
      <c r="B78" s="23">
        <f t="shared" si="5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54"/>
        <v>#VALUE!</v>
      </c>
      <c r="M78" s="28">
        <f t="shared" si="55"/>
        <v>0</v>
      </c>
      <c r="N78" s="8"/>
      <c r="Y78" s="5">
        <f t="shared" si="52"/>
        <v>0</v>
      </c>
      <c r="Z78" s="5">
        <f t="shared" si="53"/>
        <v>0</v>
      </c>
      <c r="AA78" s="5">
        <f t="shared" si="61"/>
        <v>0</v>
      </c>
    </row>
    <row r="79" spans="1:27" hidden="1" x14ac:dyDescent="0.3">
      <c r="A79" s="7"/>
      <c r="B79" s="23">
        <f t="shared" si="5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54"/>
        <v>#VALUE!</v>
      </c>
      <c r="M79" s="28">
        <f t="shared" si="55"/>
        <v>0</v>
      </c>
      <c r="N79" s="8"/>
      <c r="Y79" s="5">
        <f t="shared" si="52"/>
        <v>0</v>
      </c>
      <c r="Z79" s="5">
        <f t="shared" si="53"/>
        <v>0</v>
      </c>
      <c r="AA79" s="5">
        <f t="shared" si="61"/>
        <v>0</v>
      </c>
    </row>
    <row r="80" spans="1:27" hidden="1" x14ac:dyDescent="0.3">
      <c r="A80" s="7"/>
      <c r="B80" s="23">
        <f t="shared" si="5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54"/>
        <v>#VALUE!</v>
      </c>
      <c r="M80" s="28">
        <f t="shared" si="55"/>
        <v>0</v>
      </c>
      <c r="N80" s="8"/>
      <c r="Q80" s="5" t="s">
        <v>20</v>
      </c>
      <c r="Y80" s="5">
        <f t="shared" si="52"/>
        <v>0</v>
      </c>
      <c r="Z80" s="5">
        <f t="shared" si="53"/>
        <v>0</v>
      </c>
      <c r="AA80" s="5">
        <f t="shared" si="61"/>
        <v>0</v>
      </c>
    </row>
    <row r="81" spans="1:27" hidden="1" x14ac:dyDescent="0.3">
      <c r="A81" s="7"/>
      <c r="B81" s="23">
        <f t="shared" si="5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54"/>
        <v>#VALUE!</v>
      </c>
      <c r="M81" s="28">
        <f t="shared" si="55"/>
        <v>0</v>
      </c>
      <c r="N81" s="8"/>
      <c r="P81" s="5" t="s">
        <v>20</v>
      </c>
      <c r="Y81" s="5">
        <f t="shared" si="52"/>
        <v>0</v>
      </c>
      <c r="Z81" s="5">
        <f t="shared" si="53"/>
        <v>0</v>
      </c>
      <c r="AA81" s="5">
        <f t="shared" si="61"/>
        <v>0</v>
      </c>
    </row>
    <row r="82" spans="1:27" hidden="1" x14ac:dyDescent="0.3">
      <c r="A82" s="7"/>
      <c r="B82" s="23">
        <f t="shared" si="5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54"/>
        <v>#VALUE!</v>
      </c>
      <c r="M82" s="28">
        <f t="shared" si="55"/>
        <v>0</v>
      </c>
      <c r="N82" s="8"/>
      <c r="Y82" s="5">
        <f t="shared" si="52"/>
        <v>0</v>
      </c>
      <c r="Z82" s="5">
        <f t="shared" si="53"/>
        <v>0</v>
      </c>
      <c r="AA82" s="5">
        <f t="shared" si="61"/>
        <v>0</v>
      </c>
    </row>
    <row r="83" spans="1:27" hidden="1" x14ac:dyDescent="0.3">
      <c r="A83" s="7"/>
      <c r="B83" s="23">
        <f t="shared" si="5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54"/>
        <v>#VALUE!</v>
      </c>
      <c r="M83" s="28">
        <f t="shared" si="55"/>
        <v>0</v>
      </c>
      <c r="N83" s="8"/>
      <c r="R83" s="5" t="s">
        <v>20</v>
      </c>
      <c r="Y83" s="5">
        <f t="shared" si="52"/>
        <v>0</v>
      </c>
      <c r="Z83" s="5">
        <f t="shared" si="53"/>
        <v>0</v>
      </c>
      <c r="AA83" s="5">
        <f t="shared" si="61"/>
        <v>0</v>
      </c>
    </row>
    <row r="84" spans="1:27" hidden="1" x14ac:dyDescent="0.3">
      <c r="A84" s="7"/>
      <c r="B84" s="23">
        <f>B83+1</f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54"/>
        <v>#VALUE!</v>
      </c>
      <c r="M84" s="28">
        <f t="shared" si="55"/>
        <v>0</v>
      </c>
      <c r="N84" s="8"/>
      <c r="Y84" s="5">
        <f t="shared" si="52"/>
        <v>0</v>
      </c>
      <c r="Z84" s="5">
        <f t="shared" si="53"/>
        <v>0</v>
      </c>
      <c r="AA84" s="5">
        <f t="shared" si="61"/>
        <v>0</v>
      </c>
    </row>
    <row r="85" spans="1:27" hidden="1" x14ac:dyDescent="0.3">
      <c r="A85" s="7"/>
      <c r="B85" s="23">
        <f t="shared" si="5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54"/>
        <v>#VALUE!</v>
      </c>
      <c r="M85" s="28">
        <f t="shared" si="55"/>
        <v>0</v>
      </c>
      <c r="N85" s="8"/>
      <c r="Y85" s="5">
        <f t="shared" si="52"/>
        <v>0</v>
      </c>
      <c r="Z85" s="5">
        <f t="shared" si="53"/>
        <v>0</v>
      </c>
      <c r="AA85" s="5">
        <f t="shared" si="61"/>
        <v>0</v>
      </c>
    </row>
    <row r="86" spans="1:27" hidden="1" x14ac:dyDescent="0.3">
      <c r="A86" s="7"/>
      <c r="B86" s="23">
        <f t="shared" si="5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54"/>
        <v>#VALUE!</v>
      </c>
      <c r="M86" s="28">
        <f t="shared" si="55"/>
        <v>0</v>
      </c>
      <c r="N86" s="8"/>
      <c r="Y86" s="5">
        <f t="shared" si="52"/>
        <v>0</v>
      </c>
      <c r="Z86" s="5">
        <f t="shared" si="53"/>
        <v>0</v>
      </c>
      <c r="AA86" s="5">
        <f t="shared" si="61"/>
        <v>0</v>
      </c>
    </row>
    <row r="87" spans="1:27" hidden="1" x14ac:dyDescent="0.3">
      <c r="A87" s="7"/>
      <c r="B87" s="23">
        <f t="shared" si="5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54"/>
        <v>#VALUE!</v>
      </c>
      <c r="M87" s="28">
        <f t="shared" si="55"/>
        <v>0</v>
      </c>
      <c r="N87" s="8"/>
      <c r="Y87" s="5">
        <f t="shared" si="52"/>
        <v>0</v>
      </c>
      <c r="Z87" s="5">
        <f t="shared" si="53"/>
        <v>0</v>
      </c>
      <c r="AA87" s="5">
        <f t="shared" si="61"/>
        <v>0</v>
      </c>
    </row>
    <row r="88" spans="1:27" hidden="1" x14ac:dyDescent="0.3">
      <c r="A88" s="7"/>
      <c r="B88" s="23">
        <f t="shared" si="5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54"/>
        <v>#VALUE!</v>
      </c>
      <c r="M88" s="28">
        <f t="shared" si="55"/>
        <v>0</v>
      </c>
      <c r="N88" s="8"/>
      <c r="Y88" s="5">
        <f t="shared" si="52"/>
        <v>0</v>
      </c>
      <c r="Z88" s="5">
        <f t="shared" si="53"/>
        <v>0</v>
      </c>
      <c r="AA88" s="5">
        <f t="shared" si="61"/>
        <v>0</v>
      </c>
    </row>
    <row r="89" spans="1:27" hidden="1" x14ac:dyDescent="0.3">
      <c r="A89" s="7"/>
      <c r="B89" s="23">
        <f t="shared" si="5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54"/>
        <v>#VALUE!</v>
      </c>
      <c r="M89" s="28">
        <f t="shared" si="55"/>
        <v>0</v>
      </c>
      <c r="N89" s="8"/>
      <c r="Y89" s="5">
        <f t="shared" si="52"/>
        <v>0</v>
      </c>
      <c r="Z89" s="5">
        <f t="shared" si="53"/>
        <v>0</v>
      </c>
      <c r="AA89" s="5">
        <f t="shared" si="61"/>
        <v>0</v>
      </c>
    </row>
    <row r="90" spans="1:27" hidden="1" x14ac:dyDescent="0.3">
      <c r="A90" s="7"/>
      <c r="B90" s="23">
        <f t="shared" si="5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54"/>
        <v>#VALUE!</v>
      </c>
      <c r="M90" s="28">
        <f t="shared" si="55"/>
        <v>0</v>
      </c>
      <c r="N90" s="8"/>
      <c r="Y90" s="5">
        <f t="shared" si="52"/>
        <v>0</v>
      </c>
      <c r="Z90" s="5">
        <f t="shared" si="53"/>
        <v>0</v>
      </c>
      <c r="AA90" s="5">
        <f t="shared" si="61"/>
        <v>0</v>
      </c>
    </row>
    <row r="91" spans="1:27" hidden="1" x14ac:dyDescent="0.3">
      <c r="A91" s="7"/>
      <c r="B91" s="23">
        <f t="shared" si="5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54"/>
        <v>#VALUE!</v>
      </c>
      <c r="M91" s="28">
        <f t="shared" si="55"/>
        <v>0</v>
      </c>
      <c r="N91" s="8"/>
      <c r="Y91" s="5">
        <f t="shared" si="52"/>
        <v>0</v>
      </c>
      <c r="Z91" s="5">
        <f t="shared" si="53"/>
        <v>0</v>
      </c>
      <c r="AA91" s="5">
        <f t="shared" si="61"/>
        <v>0</v>
      </c>
    </row>
    <row r="92" spans="1:27" hidden="1" x14ac:dyDescent="0.3">
      <c r="A92" s="7"/>
      <c r="B92" s="23">
        <f t="shared" si="5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54"/>
        <v>#VALUE!</v>
      </c>
      <c r="M92" s="28">
        <f t="shared" si="55"/>
        <v>0</v>
      </c>
      <c r="N92" s="8"/>
      <c r="Y92" s="5">
        <f t="shared" si="52"/>
        <v>0</v>
      </c>
      <c r="Z92" s="5">
        <f t="shared" si="53"/>
        <v>0</v>
      </c>
      <c r="AA92" s="5">
        <f t="shared" si="61"/>
        <v>0</v>
      </c>
    </row>
    <row r="93" spans="1:27" hidden="1" x14ac:dyDescent="0.3">
      <c r="A93" s="7"/>
      <c r="B93" s="23">
        <f t="shared" si="5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54"/>
        <v>#VALUE!</v>
      </c>
      <c r="M93" s="28">
        <f t="shared" si="55"/>
        <v>0</v>
      </c>
      <c r="N93" s="8"/>
      <c r="Y93" s="5">
        <f t="shared" si="52"/>
        <v>0</v>
      </c>
      <c r="Z93" s="5">
        <f t="shared" si="53"/>
        <v>0</v>
      </c>
      <c r="AA93" s="5">
        <f t="shared" si="61"/>
        <v>0</v>
      </c>
    </row>
    <row r="94" spans="1:27" hidden="1" x14ac:dyDescent="0.3">
      <c r="A94" s="7"/>
      <c r="B94" s="23">
        <f>B93+1</f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54"/>
        <v>#VALUE!</v>
      </c>
      <c r="M94" s="28">
        <f t="shared" si="55"/>
        <v>0</v>
      </c>
      <c r="N94" s="8"/>
      <c r="Y94" s="5">
        <f t="shared" si="52"/>
        <v>0</v>
      </c>
      <c r="Z94" s="5">
        <f t="shared" si="53"/>
        <v>0</v>
      </c>
      <c r="AA94" s="5">
        <f t="shared" si="61"/>
        <v>0</v>
      </c>
    </row>
    <row r="95" spans="1:27" hidden="1" x14ac:dyDescent="0.3">
      <c r="A95" s="7"/>
      <c r="B95" s="23">
        <f t="shared" si="5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54"/>
        <v>#VALUE!</v>
      </c>
      <c r="M95" s="28">
        <f t="shared" si="55"/>
        <v>0</v>
      </c>
      <c r="N95" s="8"/>
      <c r="Y95" s="5">
        <f t="shared" si="52"/>
        <v>0</v>
      </c>
      <c r="Z95" s="5">
        <f t="shared" si="53"/>
        <v>0</v>
      </c>
      <c r="AA95" s="5">
        <f t="shared" si="61"/>
        <v>0</v>
      </c>
    </row>
    <row r="96" spans="1:27" hidden="1" x14ac:dyDescent="0.3">
      <c r="A96" s="7"/>
      <c r="B96" s="23">
        <f t="shared" si="5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54"/>
        <v>#VALUE!</v>
      </c>
      <c r="M96" s="28">
        <f t="shared" si="55"/>
        <v>0</v>
      </c>
      <c r="N96" s="8"/>
      <c r="Y96" s="5">
        <f t="shared" si="52"/>
        <v>0</v>
      </c>
      <c r="Z96" s="5">
        <f t="shared" si="53"/>
        <v>0</v>
      </c>
      <c r="AA96" s="5">
        <f t="shared" si="61"/>
        <v>0</v>
      </c>
    </row>
    <row r="97" spans="1:27" hidden="1" x14ac:dyDescent="0.3">
      <c r="A97" s="7"/>
      <c r="B97" s="23">
        <f t="shared" si="5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54"/>
        <v>#VALUE!</v>
      </c>
      <c r="M97" s="28">
        <f t="shared" si="55"/>
        <v>0</v>
      </c>
      <c r="N97" s="8"/>
      <c r="Y97" s="5">
        <f t="shared" si="52"/>
        <v>0</v>
      </c>
      <c r="Z97" s="5">
        <f t="shared" si="53"/>
        <v>0</v>
      </c>
      <c r="AA97" s="5">
        <f t="shared" si="61"/>
        <v>0</v>
      </c>
    </row>
    <row r="98" spans="1:27" hidden="1" x14ac:dyDescent="0.3">
      <c r="A98" s="7"/>
      <c r="B98" s="23">
        <f t="shared" si="5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54"/>
        <v>#VALUE!</v>
      </c>
      <c r="M98" s="28">
        <f t="shared" si="55"/>
        <v>0</v>
      </c>
      <c r="N98" s="8"/>
      <c r="Y98" s="5">
        <f t="shared" si="52"/>
        <v>0</v>
      </c>
      <c r="Z98" s="5">
        <f t="shared" si="53"/>
        <v>0</v>
      </c>
      <c r="AA98" s="5">
        <f t="shared" si="61"/>
        <v>0</v>
      </c>
    </row>
    <row r="99" spans="1:27" hidden="1" x14ac:dyDescent="0.3">
      <c r="A99" s="7"/>
      <c r="B99" s="23">
        <f t="shared" si="5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54"/>
        <v>#VALUE!</v>
      </c>
      <c r="M99" s="28">
        <f t="shared" si="55"/>
        <v>0</v>
      </c>
      <c r="N99" s="8"/>
      <c r="P99" s="5" t="s">
        <v>20</v>
      </c>
      <c r="Y99" s="5">
        <f t="shared" si="52"/>
        <v>0</v>
      </c>
      <c r="Z99" s="5">
        <f t="shared" si="53"/>
        <v>0</v>
      </c>
      <c r="AA99" s="5">
        <f t="shared" si="61"/>
        <v>0</v>
      </c>
    </row>
    <row r="100" spans="1:27" hidden="1" x14ac:dyDescent="0.3">
      <c r="A100" s="7"/>
      <c r="B100" s="23">
        <f t="shared" si="5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54"/>
        <v>#VALUE!</v>
      </c>
      <c r="M100" s="28">
        <f t="shared" si="55"/>
        <v>0</v>
      </c>
      <c r="N100" s="8"/>
      <c r="Q100" s="5" t="s">
        <v>20</v>
      </c>
      <c r="Y100" s="5">
        <f t="shared" si="52"/>
        <v>0</v>
      </c>
      <c r="Z100" s="5">
        <f t="shared" si="53"/>
        <v>0</v>
      </c>
      <c r="AA100" s="5">
        <f t="shared" si="61"/>
        <v>0</v>
      </c>
    </row>
    <row r="101" spans="1:27" hidden="1" x14ac:dyDescent="0.3">
      <c r="A101" s="7"/>
      <c r="B101" s="23">
        <f t="shared" si="5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54"/>
        <v>#VALUE!</v>
      </c>
      <c r="M101" s="28">
        <f t="shared" si="55"/>
        <v>0</v>
      </c>
      <c r="N101" s="8"/>
      <c r="Q101" s="5" t="s">
        <v>20</v>
      </c>
      <c r="Y101" s="5">
        <f t="shared" si="52"/>
        <v>0</v>
      </c>
      <c r="Z101" s="5">
        <f t="shared" si="53"/>
        <v>0</v>
      </c>
      <c r="AA101" s="5">
        <f t="shared" si="61"/>
        <v>0</v>
      </c>
    </row>
    <row r="102" spans="1:27" hidden="1" x14ac:dyDescent="0.3">
      <c r="A102" s="7"/>
      <c r="B102" s="23">
        <f t="shared" si="5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54"/>
        <v>#VALUE!</v>
      </c>
      <c r="M102" s="28">
        <f t="shared" si="55"/>
        <v>0</v>
      </c>
      <c r="N102" s="8"/>
      <c r="Y102" s="5">
        <f t="shared" si="52"/>
        <v>0</v>
      </c>
      <c r="Z102" s="5">
        <f t="shared" si="53"/>
        <v>0</v>
      </c>
      <c r="AA102" s="5">
        <f t="shared" si="61"/>
        <v>0</v>
      </c>
    </row>
    <row r="103" spans="1:27" hidden="1" x14ac:dyDescent="0.3">
      <c r="A103" s="7"/>
      <c r="B103" s="23">
        <f t="shared" si="5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54"/>
        <v>#VALUE!</v>
      </c>
      <c r="M103" s="28">
        <f t="shared" si="55"/>
        <v>0</v>
      </c>
      <c r="N103" s="8"/>
      <c r="Y103" s="5">
        <f t="shared" si="52"/>
        <v>0</v>
      </c>
      <c r="Z103" s="5">
        <f t="shared" si="53"/>
        <v>0</v>
      </c>
      <c r="AA103" s="5">
        <f t="shared" si="61"/>
        <v>0</v>
      </c>
    </row>
    <row r="104" spans="1:27" hidden="1" x14ac:dyDescent="0.3">
      <c r="A104" s="7"/>
      <c r="B104" s="26">
        <f t="shared" si="5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54"/>
        <v>#VALUE!</v>
      </c>
      <c r="M104" s="25">
        <f t="shared" si="55"/>
        <v>0</v>
      </c>
      <c r="N104" s="8"/>
      <c r="Y104" s="5">
        <f t="shared" si="52"/>
        <v>0</v>
      </c>
      <c r="Z104" s="5">
        <f t="shared" si="53"/>
        <v>0</v>
      </c>
      <c r="AA104" s="5">
        <f t="shared" si="61"/>
        <v>0</v>
      </c>
    </row>
    <row r="105" spans="1:27" hidden="1" x14ac:dyDescent="0.3">
      <c r="A105" s="7"/>
      <c r="B105" s="26">
        <f t="shared" si="5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54"/>
        <v>#VALUE!</v>
      </c>
      <c r="M105" s="25">
        <f t="shared" si="55"/>
        <v>0</v>
      </c>
      <c r="N105" s="8"/>
      <c r="Y105" s="5">
        <f t="shared" si="52"/>
        <v>0</v>
      </c>
      <c r="Z105" s="5">
        <f t="shared" si="53"/>
        <v>0</v>
      </c>
      <c r="AA105" s="5">
        <f t="shared" si="61"/>
        <v>0</v>
      </c>
    </row>
    <row r="106" spans="1:27" hidden="1" x14ac:dyDescent="0.3">
      <c r="A106" s="7"/>
      <c r="B106" s="23">
        <f t="shared" si="5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54"/>
        <v>#VALUE!</v>
      </c>
      <c r="M106" s="25">
        <f t="shared" si="55"/>
        <v>0</v>
      </c>
      <c r="N106" s="8"/>
      <c r="Y106" s="5">
        <f t="shared" si="52"/>
        <v>0</v>
      </c>
      <c r="Z106" s="5">
        <f t="shared" si="53"/>
        <v>0</v>
      </c>
      <c r="AA106" s="5">
        <f t="shared" si="61"/>
        <v>0</v>
      </c>
    </row>
    <row r="107" spans="1:27" hidden="1" x14ac:dyDescent="0.3">
      <c r="A107" s="7"/>
      <c r="B107" s="23">
        <f t="shared" si="5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54"/>
        <v>#VALUE!</v>
      </c>
      <c r="M107" s="25">
        <f t="shared" si="55"/>
        <v>0</v>
      </c>
      <c r="N107" s="8"/>
      <c r="Y107" s="5">
        <f t="shared" si="52"/>
        <v>0</v>
      </c>
      <c r="Z107" s="5">
        <f t="shared" si="53"/>
        <v>0</v>
      </c>
      <c r="AA107" s="5">
        <f t="shared" si="61"/>
        <v>0</v>
      </c>
    </row>
    <row r="108" spans="1:27" hidden="1" x14ac:dyDescent="0.3">
      <c r="A108" s="7"/>
      <c r="B108" s="23">
        <f t="shared" si="5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54"/>
        <v>#VALUE!</v>
      </c>
      <c r="M108" s="25">
        <f t="shared" si="55"/>
        <v>0</v>
      </c>
      <c r="N108" s="8"/>
      <c r="Y108" s="5">
        <f t="shared" si="52"/>
        <v>0</v>
      </c>
      <c r="Z108" s="5">
        <f t="shared" si="53"/>
        <v>0</v>
      </c>
      <c r="AA108" s="5">
        <f t="shared" si="61"/>
        <v>0</v>
      </c>
    </row>
    <row r="109" spans="1:27" hidden="1" x14ac:dyDescent="0.3">
      <c r="A109" s="7"/>
      <c r="B109" s="23">
        <f t="shared" si="5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54"/>
        <v>#VALUE!</v>
      </c>
      <c r="M109" s="25">
        <f t="shared" si="55"/>
        <v>0</v>
      </c>
      <c r="N109" s="8"/>
      <c r="Y109" s="5">
        <f t="shared" si="52"/>
        <v>0</v>
      </c>
      <c r="Z109" s="5">
        <f t="shared" si="53"/>
        <v>0</v>
      </c>
      <c r="AA109" s="5">
        <f t="shared" si="61"/>
        <v>0</v>
      </c>
    </row>
    <row r="110" spans="1:27" hidden="1" x14ac:dyDescent="0.3">
      <c r="A110" s="7"/>
      <c r="B110" s="23">
        <f t="shared" si="5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54"/>
        <v>#VALUE!</v>
      </c>
      <c r="M110" s="25">
        <f t="shared" si="55"/>
        <v>0</v>
      </c>
      <c r="N110" s="8"/>
      <c r="Y110" s="5">
        <f t="shared" si="52"/>
        <v>0</v>
      </c>
      <c r="Z110" s="5">
        <f t="shared" si="53"/>
        <v>0</v>
      </c>
      <c r="AA110" s="5">
        <f t="shared" si="61"/>
        <v>0</v>
      </c>
    </row>
    <row r="111" spans="1:27" hidden="1" x14ac:dyDescent="0.3">
      <c r="A111" s="7"/>
      <c r="B111" s="23">
        <f t="shared" si="5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54"/>
        <v>#VALUE!</v>
      </c>
      <c r="M111" s="25">
        <f t="shared" si="55"/>
        <v>0</v>
      </c>
      <c r="N111" s="8"/>
      <c r="Y111" s="5">
        <f t="shared" si="52"/>
        <v>0</v>
      </c>
      <c r="Z111" s="5">
        <f t="shared" si="53"/>
        <v>0</v>
      </c>
      <c r="AA111" s="5">
        <f t="shared" si="61"/>
        <v>0</v>
      </c>
    </row>
    <row r="112" spans="1:27" hidden="1" x14ac:dyDescent="0.3">
      <c r="A112" s="7"/>
      <c r="B112" s="23">
        <f t="shared" si="5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54"/>
        <v>#VALUE!</v>
      </c>
      <c r="M112" s="25">
        <f t="shared" si="55"/>
        <v>0</v>
      </c>
      <c r="N112" s="8"/>
      <c r="Y112" s="5">
        <f t="shared" si="52"/>
        <v>0</v>
      </c>
      <c r="Z112" s="5">
        <f t="shared" si="53"/>
        <v>0</v>
      </c>
      <c r="AA112" s="5">
        <f t="shared" si="61"/>
        <v>0</v>
      </c>
    </row>
    <row r="113" spans="1:27" hidden="1" x14ac:dyDescent="0.3">
      <c r="A113" s="7"/>
      <c r="B113" s="23">
        <f t="shared" si="5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54"/>
        <v>#VALUE!</v>
      </c>
      <c r="M113" s="25">
        <f t="shared" si="55"/>
        <v>0</v>
      </c>
      <c r="N113" s="8"/>
      <c r="Y113" s="5">
        <f t="shared" si="52"/>
        <v>0</v>
      </c>
      <c r="Z113" s="5">
        <f t="shared" si="53"/>
        <v>0</v>
      </c>
      <c r="AA113" s="5">
        <f t="shared" si="61"/>
        <v>0</v>
      </c>
    </row>
    <row r="114" spans="1:27" hidden="1" x14ac:dyDescent="0.3">
      <c r="A114" s="7"/>
      <c r="B114" s="23">
        <f t="shared" si="5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54"/>
        <v>#VALUE!</v>
      </c>
      <c r="M114" s="25">
        <f t="shared" si="55"/>
        <v>0</v>
      </c>
      <c r="N114" s="8"/>
      <c r="Y114" s="5">
        <f t="shared" si="52"/>
        <v>0</v>
      </c>
      <c r="Z114" s="5">
        <f t="shared" si="53"/>
        <v>0</v>
      </c>
      <c r="AA114" s="5">
        <f t="shared" si="61"/>
        <v>0</v>
      </c>
    </row>
    <row r="115" spans="1:27" hidden="1" x14ac:dyDescent="0.3">
      <c r="A115" s="7"/>
      <c r="B115" s="23">
        <f t="shared" si="5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54"/>
        <v>#VALUE!</v>
      </c>
      <c r="M115" s="25">
        <f t="shared" si="55"/>
        <v>0</v>
      </c>
      <c r="N115" s="8"/>
      <c r="Y115" s="5">
        <f t="shared" si="52"/>
        <v>0</v>
      </c>
      <c r="Z115" s="5">
        <f t="shared" si="53"/>
        <v>0</v>
      </c>
      <c r="AA115" s="5">
        <f t="shared" si="61"/>
        <v>0</v>
      </c>
    </row>
    <row r="116" spans="1:27" hidden="1" x14ac:dyDescent="0.3">
      <c r="A116" s="7"/>
      <c r="B116" s="23">
        <f t="shared" si="5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54"/>
        <v>#VALUE!</v>
      </c>
      <c r="M116" s="25">
        <f t="shared" si="55"/>
        <v>0</v>
      </c>
      <c r="N116" s="8"/>
      <c r="Y116" s="5">
        <f t="shared" si="52"/>
        <v>0</v>
      </c>
      <c r="Z116" s="5">
        <f t="shared" si="53"/>
        <v>0</v>
      </c>
      <c r="AA116" s="5">
        <f t="shared" si="61"/>
        <v>0</v>
      </c>
    </row>
    <row r="117" spans="1:27" hidden="1" x14ac:dyDescent="0.3">
      <c r="A117" s="7"/>
      <c r="B117" s="23">
        <f t="shared" si="5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54"/>
        <v>#VALUE!</v>
      </c>
      <c r="M117" s="25">
        <f t="shared" si="55"/>
        <v>0</v>
      </c>
      <c r="N117" s="8"/>
      <c r="Y117" s="5">
        <f t="shared" si="52"/>
        <v>0</v>
      </c>
      <c r="Z117" s="5">
        <f t="shared" si="53"/>
        <v>0</v>
      </c>
      <c r="AA117" s="5">
        <f t="shared" si="61"/>
        <v>0</v>
      </c>
    </row>
    <row r="118" spans="1:27" hidden="1" x14ac:dyDescent="0.3">
      <c r="A118" s="7"/>
      <c r="B118" s="23">
        <f t="shared" si="5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54"/>
        <v>#VALUE!</v>
      </c>
      <c r="M118" s="25">
        <f t="shared" si="55"/>
        <v>0</v>
      </c>
      <c r="N118" s="8"/>
      <c r="Y118" s="5">
        <f t="shared" si="52"/>
        <v>0</v>
      </c>
      <c r="Z118" s="5">
        <f t="shared" si="53"/>
        <v>0</v>
      </c>
      <c r="AA118" s="5">
        <f t="shared" si="61"/>
        <v>0</v>
      </c>
    </row>
    <row r="119" spans="1:27" hidden="1" x14ac:dyDescent="0.3">
      <c r="A119" s="7"/>
      <c r="B119" s="23">
        <f t="shared" si="5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54"/>
        <v>#VALUE!</v>
      </c>
      <c r="M119" s="25">
        <f t="shared" si="55"/>
        <v>0</v>
      </c>
      <c r="N119" s="8"/>
      <c r="Y119" s="5">
        <f t="shared" si="52"/>
        <v>0</v>
      </c>
      <c r="Z119" s="5">
        <f t="shared" si="53"/>
        <v>0</v>
      </c>
      <c r="AA119" s="5">
        <f t="shared" si="61"/>
        <v>0</v>
      </c>
    </row>
    <row r="120" spans="1:27" hidden="1" x14ac:dyDescent="0.3">
      <c r="A120" s="7"/>
      <c r="B120" s="23">
        <f t="shared" si="5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54"/>
        <v>#VALUE!</v>
      </c>
      <c r="M120" s="25">
        <f t="shared" si="55"/>
        <v>0</v>
      </c>
      <c r="N120" s="8"/>
      <c r="Y120" s="5">
        <f t="shared" si="52"/>
        <v>0</v>
      </c>
      <c r="Z120" s="5">
        <f t="shared" si="53"/>
        <v>0</v>
      </c>
      <c r="AA120" s="5">
        <f t="shared" si="61"/>
        <v>0</v>
      </c>
    </row>
    <row r="121" spans="1:27" hidden="1" x14ac:dyDescent="0.3">
      <c r="A121" s="7"/>
      <c r="B121" s="23">
        <f t="shared" si="5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54"/>
        <v>#VALUE!</v>
      </c>
      <c r="M121" s="25">
        <f t="shared" si="55"/>
        <v>0</v>
      </c>
      <c r="N121" s="8"/>
      <c r="Y121" s="5">
        <f t="shared" si="52"/>
        <v>0</v>
      </c>
      <c r="Z121" s="5">
        <f t="shared" si="53"/>
        <v>0</v>
      </c>
      <c r="AA121" s="5">
        <f t="shared" si="61"/>
        <v>0</v>
      </c>
    </row>
    <row r="122" spans="1:27" hidden="1" x14ac:dyDescent="0.3">
      <c r="A122" s="7"/>
      <c r="B122" s="23">
        <f t="shared" si="5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54"/>
        <v>#VALUE!</v>
      </c>
      <c r="M122" s="25">
        <f t="shared" si="55"/>
        <v>0</v>
      </c>
      <c r="N122" s="8"/>
      <c r="Y122" s="5">
        <f t="shared" si="52"/>
        <v>0</v>
      </c>
      <c r="Z122" s="5">
        <f t="shared" si="53"/>
        <v>0</v>
      </c>
      <c r="AA122" s="5">
        <f t="shared" si="61"/>
        <v>0</v>
      </c>
    </row>
    <row r="123" spans="1:27" hidden="1" x14ac:dyDescent="0.3">
      <c r="A123" s="7"/>
      <c r="B123" s="23">
        <f>B122+1</f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54"/>
        <v>#VALUE!</v>
      </c>
      <c r="M123" s="25">
        <f t="shared" si="55"/>
        <v>0</v>
      </c>
      <c r="N123" s="8"/>
      <c r="Y123" s="5">
        <f t="shared" si="52"/>
        <v>0</v>
      </c>
      <c r="Z123" s="5">
        <f t="shared" si="53"/>
        <v>0</v>
      </c>
      <c r="AA123" s="5">
        <f t="shared" si="61"/>
        <v>0</v>
      </c>
    </row>
    <row r="124" spans="1:27" hidden="1" x14ac:dyDescent="0.3">
      <c r="A124" s="7"/>
      <c r="B124" s="23">
        <f t="shared" si="5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54"/>
        <v>#VALUE!</v>
      </c>
      <c r="M124" s="25">
        <f t="shared" si="55"/>
        <v>0</v>
      </c>
      <c r="N124" s="8"/>
      <c r="Y124" s="5">
        <f t="shared" si="52"/>
        <v>0</v>
      </c>
      <c r="Z124" s="5">
        <f t="shared" si="53"/>
        <v>0</v>
      </c>
      <c r="AA124" s="5">
        <f t="shared" si="61"/>
        <v>0</v>
      </c>
    </row>
    <row r="125" spans="1:27" hidden="1" x14ac:dyDescent="0.3">
      <c r="A125" s="7"/>
      <c r="B125" s="23">
        <f t="shared" si="5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54"/>
        <v>#VALUE!</v>
      </c>
      <c r="M125" s="25">
        <f t="shared" si="55"/>
        <v>0</v>
      </c>
      <c r="N125" s="8"/>
      <c r="Y125" s="5">
        <f t="shared" si="52"/>
        <v>0</v>
      </c>
      <c r="Z125" s="5">
        <f t="shared" si="53"/>
        <v>0</v>
      </c>
      <c r="AA125" s="5">
        <f t="shared" si="61"/>
        <v>0</v>
      </c>
    </row>
    <row r="126" spans="1:27" hidden="1" x14ac:dyDescent="0.3">
      <c r="A126" s="7"/>
      <c r="B126" s="23">
        <f t="shared" si="5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54"/>
        <v>#VALUE!</v>
      </c>
      <c r="M126" s="25">
        <f t="shared" si="55"/>
        <v>0</v>
      </c>
      <c r="N126" s="8"/>
      <c r="Y126" s="5">
        <f t="shared" si="52"/>
        <v>0</v>
      </c>
      <c r="Z126" s="5">
        <f t="shared" si="53"/>
        <v>0</v>
      </c>
      <c r="AA126" s="5">
        <f t="shared" si="61"/>
        <v>0</v>
      </c>
    </row>
    <row r="127" spans="1:27" hidden="1" x14ac:dyDescent="0.3">
      <c r="A127" s="7"/>
      <c r="B127" s="23">
        <f t="shared" si="5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54"/>
        <v>#VALUE!</v>
      </c>
      <c r="M127" s="25">
        <f t="shared" si="55"/>
        <v>0</v>
      </c>
      <c r="N127" s="8"/>
      <c r="Y127" s="5">
        <f t="shared" si="52"/>
        <v>0</v>
      </c>
      <c r="Z127" s="5">
        <f t="shared" si="53"/>
        <v>0</v>
      </c>
      <c r="AA127" s="5">
        <f t="shared" si="61"/>
        <v>0</v>
      </c>
    </row>
    <row r="128" spans="1:27" hidden="1" x14ac:dyDescent="0.3">
      <c r="A128" s="7"/>
      <c r="B128" s="23">
        <f t="shared" si="5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54"/>
        <v>#VALUE!</v>
      </c>
      <c r="M128" s="25">
        <f t="shared" si="55"/>
        <v>0</v>
      </c>
      <c r="N128" s="8"/>
      <c r="Y128" s="5">
        <f t="shared" si="52"/>
        <v>0</v>
      </c>
      <c r="Z128" s="5">
        <f t="shared" si="53"/>
        <v>0</v>
      </c>
      <c r="AA128" s="5">
        <f t="shared" si="61"/>
        <v>0</v>
      </c>
    </row>
    <row r="129" spans="1:27" hidden="1" x14ac:dyDescent="0.3">
      <c r="A129" s="7"/>
      <c r="B129" s="23">
        <f t="shared" si="5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54"/>
        <v>#VALUE!</v>
      </c>
      <c r="M129" s="25">
        <f t="shared" si="55"/>
        <v>0</v>
      </c>
      <c r="N129" s="8"/>
      <c r="Y129" s="5">
        <f t="shared" si="52"/>
        <v>0</v>
      </c>
      <c r="Z129" s="5">
        <f t="shared" si="53"/>
        <v>0</v>
      </c>
      <c r="AA129" s="5">
        <f t="shared" si="61"/>
        <v>0</v>
      </c>
    </row>
    <row r="130" spans="1:27" hidden="1" x14ac:dyDescent="0.3">
      <c r="A130" s="7"/>
      <c r="B130" s="23">
        <f t="shared" si="5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54"/>
        <v>#VALUE!</v>
      </c>
      <c r="M130" s="25">
        <f t="shared" si="55"/>
        <v>0</v>
      </c>
      <c r="N130" s="8"/>
      <c r="Y130" s="5">
        <f t="shared" si="52"/>
        <v>0</v>
      </c>
      <c r="Z130" s="5">
        <f t="shared" si="53"/>
        <v>0</v>
      </c>
      <c r="AA130" s="5">
        <f t="shared" si="61"/>
        <v>0</v>
      </c>
    </row>
    <row r="131" spans="1:27" hidden="1" x14ac:dyDescent="0.3">
      <c r="A131" s="7"/>
      <c r="B131" s="23">
        <f t="shared" si="5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54"/>
        <v>#VALUE!</v>
      </c>
      <c r="M131" s="25">
        <f t="shared" si="55"/>
        <v>0</v>
      </c>
      <c r="N131" s="8"/>
      <c r="Y131" s="5">
        <f t="shared" si="52"/>
        <v>0</v>
      </c>
      <c r="Z131" s="5">
        <f t="shared" si="53"/>
        <v>0</v>
      </c>
      <c r="AA131" s="5">
        <f t="shared" si="61"/>
        <v>0</v>
      </c>
    </row>
    <row r="132" spans="1:27" hidden="1" x14ac:dyDescent="0.3">
      <c r="A132" s="7"/>
      <c r="B132" s="23">
        <f t="shared" si="5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54"/>
        <v>#VALUE!</v>
      </c>
      <c r="M132" s="25">
        <f t="shared" si="55"/>
        <v>0</v>
      </c>
      <c r="N132" s="8"/>
      <c r="Y132" s="5">
        <f t="shared" si="52"/>
        <v>0</v>
      </c>
      <c r="Z132" s="5">
        <f t="shared" si="53"/>
        <v>0</v>
      </c>
      <c r="AA132" s="5">
        <f t="shared" si="61"/>
        <v>0</v>
      </c>
    </row>
    <row r="133" spans="1:27" hidden="1" x14ac:dyDescent="0.3">
      <c r="A133" s="7"/>
      <c r="B133" s="23">
        <f t="shared" si="5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54"/>
        <v>#VALUE!</v>
      </c>
      <c r="M133" s="25">
        <f t="shared" si="55"/>
        <v>0</v>
      </c>
      <c r="N133" s="8"/>
      <c r="Y133" s="5">
        <f t="shared" ref="Y133:Y191" si="64">IF($M133&gt;0,1,0)</f>
        <v>0</v>
      </c>
      <c r="Z133" s="5">
        <f t="shared" ref="Z133:Z191" si="65">IF($M133&lt;0,1,0)</f>
        <v>0</v>
      </c>
      <c r="AA133" s="5">
        <f t="shared" si="61"/>
        <v>0</v>
      </c>
    </row>
    <row r="134" spans="1:27" hidden="1" x14ac:dyDescent="0.3">
      <c r="A134" s="7"/>
      <c r="B134" s="23">
        <f t="shared" si="5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ref="L134:L191" si="66">(I134*1/F134)-100%</f>
        <v>#VALUE!</v>
      </c>
      <c r="M134" s="25">
        <f t="shared" ref="M134:M191" si="67">J134*K134</f>
        <v>0</v>
      </c>
      <c r="N134" s="8"/>
      <c r="Y134" s="5">
        <f t="shared" si="64"/>
        <v>0</v>
      </c>
      <c r="Z134" s="5">
        <f t="shared" si="65"/>
        <v>0</v>
      </c>
      <c r="AA134" s="5">
        <f t="shared" si="61"/>
        <v>0</v>
      </c>
    </row>
    <row r="135" spans="1:27" hidden="1" x14ac:dyDescent="0.3">
      <c r="A135" s="7"/>
      <c r="B135" s="23">
        <f t="shared" ref="B135:B191" si="68">B134+1</f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66"/>
        <v>#VALUE!</v>
      </c>
      <c r="M135" s="25">
        <f t="shared" si="67"/>
        <v>0</v>
      </c>
      <c r="N135" s="8"/>
      <c r="Y135" s="5">
        <f t="shared" si="64"/>
        <v>0</v>
      </c>
      <c r="Z135" s="5">
        <f t="shared" si="65"/>
        <v>0</v>
      </c>
      <c r="AA135" s="5">
        <f t="shared" si="61"/>
        <v>0</v>
      </c>
    </row>
    <row r="136" spans="1:27" hidden="1" x14ac:dyDescent="0.3">
      <c r="A136" s="7"/>
      <c r="B136" s="23">
        <f t="shared" si="6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66"/>
        <v>#VALUE!</v>
      </c>
      <c r="M136" s="25">
        <f t="shared" si="67"/>
        <v>0</v>
      </c>
      <c r="N136" s="8"/>
      <c r="Y136" s="5">
        <f t="shared" si="64"/>
        <v>0</v>
      </c>
      <c r="Z136" s="5">
        <f t="shared" si="65"/>
        <v>0</v>
      </c>
      <c r="AA136" s="5">
        <f t="shared" si="61"/>
        <v>0</v>
      </c>
    </row>
    <row r="137" spans="1:27" hidden="1" x14ac:dyDescent="0.3">
      <c r="A137" s="7"/>
      <c r="B137" s="23">
        <f t="shared" si="6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66"/>
        <v>#VALUE!</v>
      </c>
      <c r="M137" s="25">
        <f t="shared" si="67"/>
        <v>0</v>
      </c>
      <c r="N137" s="8"/>
      <c r="Y137" s="5">
        <f t="shared" si="64"/>
        <v>0</v>
      </c>
      <c r="Z137" s="5">
        <f t="shared" si="65"/>
        <v>0</v>
      </c>
      <c r="AA137" s="5">
        <f t="shared" si="61"/>
        <v>0</v>
      </c>
    </row>
    <row r="138" spans="1:27" hidden="1" x14ac:dyDescent="0.3">
      <c r="A138" s="7"/>
      <c r="B138" s="23">
        <f t="shared" si="6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66"/>
        <v>#VALUE!</v>
      </c>
      <c r="M138" s="25">
        <f t="shared" si="67"/>
        <v>0</v>
      </c>
      <c r="N138" s="8"/>
      <c r="Y138" s="5">
        <f t="shared" si="64"/>
        <v>0</v>
      </c>
      <c r="Z138" s="5">
        <f t="shared" si="65"/>
        <v>0</v>
      </c>
      <c r="AA138" s="5">
        <f t="shared" si="61"/>
        <v>0</v>
      </c>
    </row>
    <row r="139" spans="1:27" hidden="1" x14ac:dyDescent="0.3">
      <c r="A139" s="7"/>
      <c r="B139" s="23">
        <f t="shared" si="6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66"/>
        <v>#VALUE!</v>
      </c>
      <c r="M139" s="25">
        <f t="shared" si="67"/>
        <v>0</v>
      </c>
      <c r="N139" s="8"/>
      <c r="Y139" s="5">
        <f t="shared" si="64"/>
        <v>0</v>
      </c>
      <c r="Z139" s="5">
        <f t="shared" si="65"/>
        <v>0</v>
      </c>
      <c r="AA139" s="5">
        <f t="shared" ref="AA139:AA191" si="69">IF($I139=0,1,0)</f>
        <v>0</v>
      </c>
    </row>
    <row r="140" spans="1:27" hidden="1" x14ac:dyDescent="0.3">
      <c r="A140" s="7"/>
      <c r="B140" s="23">
        <f t="shared" si="6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66"/>
        <v>#VALUE!</v>
      </c>
      <c r="M140" s="25">
        <f t="shared" si="67"/>
        <v>0</v>
      </c>
      <c r="N140" s="8"/>
      <c r="Y140" s="5">
        <f t="shared" si="64"/>
        <v>0</v>
      </c>
      <c r="Z140" s="5">
        <f t="shared" si="65"/>
        <v>0</v>
      </c>
      <c r="AA140" s="5">
        <f t="shared" si="69"/>
        <v>0</v>
      </c>
    </row>
    <row r="141" spans="1:27" hidden="1" x14ac:dyDescent="0.3">
      <c r="A141" s="7"/>
      <c r="B141" s="23">
        <f t="shared" si="6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66"/>
        <v>#VALUE!</v>
      </c>
      <c r="M141" s="25">
        <f t="shared" si="67"/>
        <v>0</v>
      </c>
      <c r="N141" s="8"/>
      <c r="Y141" s="5">
        <f t="shared" si="64"/>
        <v>0</v>
      </c>
      <c r="Z141" s="5">
        <f t="shared" si="65"/>
        <v>0</v>
      </c>
      <c r="AA141" s="5">
        <f t="shared" si="69"/>
        <v>0</v>
      </c>
    </row>
    <row r="142" spans="1:27" hidden="1" x14ac:dyDescent="0.3">
      <c r="A142" s="7"/>
      <c r="B142" s="23">
        <f t="shared" si="6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66"/>
        <v>#VALUE!</v>
      </c>
      <c r="M142" s="25">
        <f t="shared" si="67"/>
        <v>0</v>
      </c>
      <c r="N142" s="8"/>
      <c r="Y142" s="5">
        <f t="shared" si="64"/>
        <v>0</v>
      </c>
      <c r="Z142" s="5">
        <f t="shared" si="65"/>
        <v>0</v>
      </c>
      <c r="AA142" s="5">
        <f t="shared" si="69"/>
        <v>0</v>
      </c>
    </row>
    <row r="143" spans="1:27" hidden="1" x14ac:dyDescent="0.3">
      <c r="A143" s="7"/>
      <c r="B143" s="23">
        <f t="shared" si="6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66"/>
        <v>#VALUE!</v>
      </c>
      <c r="M143" s="25">
        <f t="shared" si="67"/>
        <v>0</v>
      </c>
      <c r="N143" s="8"/>
      <c r="Y143" s="5">
        <f t="shared" si="64"/>
        <v>0</v>
      </c>
      <c r="Z143" s="5">
        <f t="shared" si="65"/>
        <v>0</v>
      </c>
      <c r="AA143" s="5">
        <f t="shared" si="69"/>
        <v>0</v>
      </c>
    </row>
    <row r="144" spans="1:27" hidden="1" x14ac:dyDescent="0.3">
      <c r="A144" s="7"/>
      <c r="B144" s="23">
        <f t="shared" si="6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66"/>
        <v>#VALUE!</v>
      </c>
      <c r="M144" s="25">
        <f t="shared" si="67"/>
        <v>0</v>
      </c>
      <c r="N144" s="8"/>
      <c r="Y144" s="5">
        <f t="shared" si="64"/>
        <v>0</v>
      </c>
      <c r="Z144" s="5">
        <f t="shared" si="65"/>
        <v>0</v>
      </c>
      <c r="AA144" s="5">
        <f t="shared" si="69"/>
        <v>0</v>
      </c>
    </row>
    <row r="145" spans="1:27" hidden="1" x14ac:dyDescent="0.3">
      <c r="A145" s="7"/>
      <c r="B145" s="23">
        <f t="shared" si="6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66"/>
        <v>#VALUE!</v>
      </c>
      <c r="M145" s="25">
        <f t="shared" si="67"/>
        <v>0</v>
      </c>
      <c r="N145" s="8"/>
      <c r="Y145" s="5">
        <f t="shared" si="64"/>
        <v>0</v>
      </c>
      <c r="Z145" s="5">
        <f t="shared" si="65"/>
        <v>0</v>
      </c>
      <c r="AA145" s="5">
        <f t="shared" si="69"/>
        <v>0</v>
      </c>
    </row>
    <row r="146" spans="1:27" hidden="1" x14ac:dyDescent="0.3">
      <c r="A146" s="7"/>
      <c r="B146" s="23">
        <f t="shared" si="6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66"/>
        <v>#VALUE!</v>
      </c>
      <c r="M146" s="25">
        <f t="shared" si="67"/>
        <v>0</v>
      </c>
      <c r="N146" s="8"/>
      <c r="Y146" s="5">
        <f t="shared" si="64"/>
        <v>0</v>
      </c>
      <c r="Z146" s="5">
        <f t="shared" si="65"/>
        <v>0</v>
      </c>
      <c r="AA146" s="5">
        <f t="shared" si="69"/>
        <v>0</v>
      </c>
    </row>
    <row r="147" spans="1:27" hidden="1" x14ac:dyDescent="0.3">
      <c r="A147" s="7"/>
      <c r="B147" s="23">
        <f t="shared" si="6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66"/>
        <v>#VALUE!</v>
      </c>
      <c r="M147" s="25">
        <f t="shared" si="67"/>
        <v>0</v>
      </c>
      <c r="N147" s="8"/>
      <c r="Y147" s="5">
        <f t="shared" si="64"/>
        <v>0</v>
      </c>
      <c r="Z147" s="5">
        <f t="shared" si="65"/>
        <v>0</v>
      </c>
      <c r="AA147" s="5">
        <f t="shared" si="69"/>
        <v>0</v>
      </c>
    </row>
    <row r="148" spans="1:27" hidden="1" x14ac:dyDescent="0.3">
      <c r="A148" s="7"/>
      <c r="B148" s="23">
        <f t="shared" si="6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66"/>
        <v>#VALUE!</v>
      </c>
      <c r="M148" s="25">
        <f t="shared" si="67"/>
        <v>0</v>
      </c>
      <c r="N148" s="8"/>
      <c r="Y148" s="5">
        <f t="shared" si="64"/>
        <v>0</v>
      </c>
      <c r="Z148" s="5">
        <f t="shared" si="65"/>
        <v>0</v>
      </c>
      <c r="AA148" s="5">
        <f t="shared" si="69"/>
        <v>0</v>
      </c>
    </row>
    <row r="149" spans="1:27" hidden="1" x14ac:dyDescent="0.3">
      <c r="A149" s="7"/>
      <c r="B149" s="23">
        <f t="shared" si="6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66"/>
        <v>#VALUE!</v>
      </c>
      <c r="M149" s="25">
        <f t="shared" si="67"/>
        <v>0</v>
      </c>
      <c r="N149" s="8"/>
      <c r="Y149" s="5">
        <f t="shared" si="64"/>
        <v>0</v>
      </c>
      <c r="Z149" s="5">
        <f t="shared" si="65"/>
        <v>0</v>
      </c>
      <c r="AA149" s="5">
        <f t="shared" si="69"/>
        <v>0</v>
      </c>
    </row>
    <row r="150" spans="1:27" hidden="1" x14ac:dyDescent="0.3">
      <c r="A150" s="7"/>
      <c r="B150" s="23">
        <f t="shared" si="6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66"/>
        <v>#VALUE!</v>
      </c>
      <c r="M150" s="25">
        <f t="shared" si="67"/>
        <v>0</v>
      </c>
      <c r="N150" s="8"/>
      <c r="Y150" s="5">
        <f t="shared" si="64"/>
        <v>0</v>
      </c>
      <c r="Z150" s="5">
        <f t="shared" si="65"/>
        <v>0</v>
      </c>
      <c r="AA150" s="5">
        <f t="shared" si="69"/>
        <v>0</v>
      </c>
    </row>
    <row r="151" spans="1:27" hidden="1" x14ac:dyDescent="0.3">
      <c r="A151" s="7"/>
      <c r="B151" s="23">
        <f t="shared" si="6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66"/>
        <v>#VALUE!</v>
      </c>
      <c r="M151" s="25">
        <f t="shared" si="67"/>
        <v>0</v>
      </c>
      <c r="N151" s="8"/>
      <c r="Y151" s="5">
        <f t="shared" si="64"/>
        <v>0</v>
      </c>
      <c r="Z151" s="5">
        <f t="shared" si="65"/>
        <v>0</v>
      </c>
      <c r="AA151" s="5">
        <f t="shared" si="69"/>
        <v>0</v>
      </c>
    </row>
    <row r="152" spans="1:27" hidden="1" x14ac:dyDescent="0.3">
      <c r="A152" s="7"/>
      <c r="B152" s="23">
        <f t="shared" si="6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66"/>
        <v>#VALUE!</v>
      </c>
      <c r="M152" s="25">
        <f t="shared" si="67"/>
        <v>0</v>
      </c>
      <c r="N152" s="8"/>
      <c r="Y152" s="5">
        <f t="shared" si="64"/>
        <v>0</v>
      </c>
      <c r="Z152" s="5">
        <f t="shared" si="65"/>
        <v>0</v>
      </c>
      <c r="AA152" s="5">
        <f t="shared" si="69"/>
        <v>0</v>
      </c>
    </row>
    <row r="153" spans="1:27" hidden="1" x14ac:dyDescent="0.3">
      <c r="A153" s="7"/>
      <c r="B153" s="23">
        <f t="shared" si="6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66"/>
        <v>#VALUE!</v>
      </c>
      <c r="M153" s="25">
        <f t="shared" si="67"/>
        <v>0</v>
      </c>
      <c r="N153" s="8"/>
      <c r="Y153" s="5">
        <f t="shared" si="64"/>
        <v>0</v>
      </c>
      <c r="Z153" s="5">
        <f t="shared" si="65"/>
        <v>0</v>
      </c>
      <c r="AA153" s="5">
        <f t="shared" si="69"/>
        <v>0</v>
      </c>
    </row>
    <row r="154" spans="1:27" hidden="1" x14ac:dyDescent="0.3">
      <c r="A154" s="7"/>
      <c r="B154" s="23">
        <f t="shared" si="6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66"/>
        <v>#VALUE!</v>
      </c>
      <c r="M154" s="25">
        <f t="shared" si="67"/>
        <v>0</v>
      </c>
      <c r="N154" s="8"/>
      <c r="Y154" s="5">
        <f t="shared" si="64"/>
        <v>0</v>
      </c>
      <c r="Z154" s="5">
        <f t="shared" si="65"/>
        <v>0</v>
      </c>
      <c r="AA154" s="5">
        <f t="shared" si="69"/>
        <v>0</v>
      </c>
    </row>
    <row r="155" spans="1:27" hidden="1" x14ac:dyDescent="0.3">
      <c r="A155" s="7"/>
      <c r="B155" s="23">
        <f t="shared" si="6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66"/>
        <v>#VALUE!</v>
      </c>
      <c r="M155" s="25">
        <f t="shared" si="67"/>
        <v>0</v>
      </c>
      <c r="N155" s="8"/>
      <c r="Y155" s="5">
        <f t="shared" si="64"/>
        <v>0</v>
      </c>
      <c r="Z155" s="5">
        <f t="shared" si="65"/>
        <v>0</v>
      </c>
      <c r="AA155" s="5">
        <f t="shared" si="69"/>
        <v>0</v>
      </c>
    </row>
    <row r="156" spans="1:27" hidden="1" x14ac:dyDescent="0.3">
      <c r="A156" s="7"/>
      <c r="B156" s="23">
        <f t="shared" si="6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66"/>
        <v>#VALUE!</v>
      </c>
      <c r="M156" s="25">
        <f t="shared" si="67"/>
        <v>0</v>
      </c>
      <c r="N156" s="8"/>
      <c r="Y156" s="5">
        <f t="shared" si="64"/>
        <v>0</v>
      </c>
      <c r="Z156" s="5">
        <f t="shared" si="65"/>
        <v>0</v>
      </c>
      <c r="AA156" s="5">
        <f t="shared" si="69"/>
        <v>0</v>
      </c>
    </row>
    <row r="157" spans="1:27" hidden="1" x14ac:dyDescent="0.3">
      <c r="A157" s="7"/>
      <c r="B157" s="23">
        <f t="shared" si="6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66"/>
        <v>#VALUE!</v>
      </c>
      <c r="M157" s="25">
        <f t="shared" si="67"/>
        <v>0</v>
      </c>
      <c r="N157" s="8"/>
      <c r="Y157" s="5">
        <f t="shared" si="64"/>
        <v>0</v>
      </c>
      <c r="Z157" s="5">
        <f t="shared" si="65"/>
        <v>0</v>
      </c>
      <c r="AA157" s="5">
        <f t="shared" si="69"/>
        <v>0</v>
      </c>
    </row>
    <row r="158" spans="1:27" hidden="1" x14ac:dyDescent="0.3">
      <c r="A158" s="7"/>
      <c r="B158" s="23">
        <f t="shared" si="6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66"/>
        <v>#VALUE!</v>
      </c>
      <c r="M158" s="25">
        <f t="shared" si="67"/>
        <v>0</v>
      </c>
      <c r="N158" s="8"/>
      <c r="Y158" s="5">
        <f t="shared" si="64"/>
        <v>0</v>
      </c>
      <c r="Z158" s="5">
        <f t="shared" si="65"/>
        <v>0</v>
      </c>
      <c r="AA158" s="5">
        <f t="shared" si="69"/>
        <v>0</v>
      </c>
    </row>
    <row r="159" spans="1:27" hidden="1" x14ac:dyDescent="0.3">
      <c r="A159" s="7"/>
      <c r="B159" s="23">
        <f t="shared" si="6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66"/>
        <v>#VALUE!</v>
      </c>
      <c r="M159" s="25">
        <f t="shared" si="67"/>
        <v>0</v>
      </c>
      <c r="N159" s="8"/>
      <c r="Y159" s="5">
        <f t="shared" si="64"/>
        <v>0</v>
      </c>
      <c r="Z159" s="5">
        <f t="shared" si="65"/>
        <v>0</v>
      </c>
      <c r="AA159" s="5">
        <f t="shared" si="69"/>
        <v>0</v>
      </c>
    </row>
    <row r="160" spans="1:27" hidden="1" x14ac:dyDescent="0.3">
      <c r="A160" s="7"/>
      <c r="B160" s="23">
        <f t="shared" si="6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66"/>
        <v>#VALUE!</v>
      </c>
      <c r="M160" s="25">
        <f t="shared" si="67"/>
        <v>0</v>
      </c>
      <c r="N160" s="8"/>
      <c r="Y160" s="5">
        <f t="shared" si="64"/>
        <v>0</v>
      </c>
      <c r="Z160" s="5">
        <f t="shared" si="65"/>
        <v>0</v>
      </c>
      <c r="AA160" s="5">
        <f t="shared" si="69"/>
        <v>0</v>
      </c>
    </row>
    <row r="161" spans="1:27" hidden="1" x14ac:dyDescent="0.3">
      <c r="A161" s="7"/>
      <c r="B161" s="23">
        <f t="shared" si="6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66"/>
        <v>#VALUE!</v>
      </c>
      <c r="M161" s="25">
        <f t="shared" si="67"/>
        <v>0</v>
      </c>
      <c r="N161" s="8"/>
      <c r="Y161" s="5">
        <f t="shared" si="64"/>
        <v>0</v>
      </c>
      <c r="Z161" s="5">
        <f t="shared" si="65"/>
        <v>0</v>
      </c>
      <c r="AA161" s="5">
        <f t="shared" si="69"/>
        <v>0</v>
      </c>
    </row>
    <row r="162" spans="1:27" hidden="1" x14ac:dyDescent="0.3">
      <c r="A162" s="7"/>
      <c r="B162" s="23">
        <f t="shared" si="6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66"/>
        <v>#VALUE!</v>
      </c>
      <c r="M162" s="25">
        <f t="shared" si="67"/>
        <v>0</v>
      </c>
      <c r="N162" s="8"/>
      <c r="Y162" s="5">
        <f t="shared" si="64"/>
        <v>0</v>
      </c>
      <c r="Z162" s="5">
        <f t="shared" si="65"/>
        <v>0</v>
      </c>
      <c r="AA162" s="5">
        <f t="shared" si="69"/>
        <v>0</v>
      </c>
    </row>
    <row r="163" spans="1:27" hidden="1" x14ac:dyDescent="0.3">
      <c r="A163" s="7"/>
      <c r="B163" s="23">
        <f t="shared" si="6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66"/>
        <v>#VALUE!</v>
      </c>
      <c r="M163" s="25">
        <f t="shared" si="67"/>
        <v>0</v>
      </c>
      <c r="N163" s="8"/>
      <c r="Y163" s="5">
        <f t="shared" si="64"/>
        <v>0</v>
      </c>
      <c r="Z163" s="5">
        <f t="shared" si="65"/>
        <v>0</v>
      </c>
      <c r="AA163" s="5">
        <f t="shared" si="69"/>
        <v>0</v>
      </c>
    </row>
    <row r="164" spans="1:27" hidden="1" x14ac:dyDescent="0.3">
      <c r="A164" s="7"/>
      <c r="B164" s="23">
        <f t="shared" si="6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66"/>
        <v>#VALUE!</v>
      </c>
      <c r="M164" s="25">
        <f t="shared" si="67"/>
        <v>0</v>
      </c>
      <c r="N164" s="8"/>
      <c r="Y164" s="5">
        <f t="shared" si="64"/>
        <v>0</v>
      </c>
      <c r="Z164" s="5">
        <f t="shared" si="65"/>
        <v>0</v>
      </c>
      <c r="AA164" s="5">
        <f t="shared" si="69"/>
        <v>0</v>
      </c>
    </row>
    <row r="165" spans="1:27" hidden="1" x14ac:dyDescent="0.3">
      <c r="A165" s="7"/>
      <c r="B165" s="23">
        <f t="shared" si="6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66"/>
        <v>#VALUE!</v>
      </c>
      <c r="M165" s="25">
        <f t="shared" si="67"/>
        <v>0</v>
      </c>
      <c r="N165" s="8"/>
      <c r="Y165" s="5">
        <f t="shared" si="64"/>
        <v>0</v>
      </c>
      <c r="Z165" s="5">
        <f t="shared" si="65"/>
        <v>0</v>
      </c>
      <c r="AA165" s="5">
        <f t="shared" si="69"/>
        <v>0</v>
      </c>
    </row>
    <row r="166" spans="1:27" hidden="1" x14ac:dyDescent="0.3">
      <c r="A166" s="7"/>
      <c r="B166" s="23">
        <f t="shared" si="6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66"/>
        <v>#VALUE!</v>
      </c>
      <c r="M166" s="25">
        <f t="shared" si="67"/>
        <v>0</v>
      </c>
      <c r="N166" s="8"/>
      <c r="Y166" s="5">
        <f t="shared" si="64"/>
        <v>0</v>
      </c>
      <c r="Z166" s="5">
        <f t="shared" si="65"/>
        <v>0</v>
      </c>
      <c r="AA166" s="5">
        <f t="shared" si="69"/>
        <v>0</v>
      </c>
    </row>
    <row r="167" spans="1:27" hidden="1" x14ac:dyDescent="0.3">
      <c r="A167" s="7"/>
      <c r="B167" s="23">
        <f t="shared" si="6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66"/>
        <v>#VALUE!</v>
      </c>
      <c r="M167" s="25">
        <f t="shared" si="67"/>
        <v>0</v>
      </c>
      <c r="N167" s="8"/>
      <c r="Y167" s="5">
        <f t="shared" si="64"/>
        <v>0</v>
      </c>
      <c r="Z167" s="5">
        <f t="shared" si="65"/>
        <v>0</v>
      </c>
      <c r="AA167" s="5">
        <f t="shared" si="69"/>
        <v>0</v>
      </c>
    </row>
    <row r="168" spans="1:27" hidden="1" x14ac:dyDescent="0.3">
      <c r="A168" s="7"/>
      <c r="B168" s="23">
        <f t="shared" si="6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66"/>
        <v>#VALUE!</v>
      </c>
      <c r="M168" s="25">
        <f t="shared" si="67"/>
        <v>0</v>
      </c>
      <c r="N168" s="8"/>
      <c r="Y168" s="5">
        <f t="shared" si="64"/>
        <v>0</v>
      </c>
      <c r="Z168" s="5">
        <f t="shared" si="65"/>
        <v>0</v>
      </c>
      <c r="AA168" s="5">
        <f t="shared" si="69"/>
        <v>0</v>
      </c>
    </row>
    <row r="169" spans="1:27" hidden="1" x14ac:dyDescent="0.3">
      <c r="A169" s="7"/>
      <c r="B169" s="23">
        <f t="shared" si="6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66"/>
        <v>#VALUE!</v>
      </c>
      <c r="M169" s="25">
        <f t="shared" si="67"/>
        <v>0</v>
      </c>
      <c r="N169" s="8"/>
      <c r="Y169" s="5">
        <f t="shared" si="64"/>
        <v>0</v>
      </c>
      <c r="Z169" s="5">
        <f t="shared" si="65"/>
        <v>0</v>
      </c>
      <c r="AA169" s="5">
        <f t="shared" si="69"/>
        <v>0</v>
      </c>
    </row>
    <row r="170" spans="1:27" hidden="1" x14ac:dyDescent="0.3">
      <c r="A170" s="7"/>
      <c r="B170" s="23">
        <f t="shared" si="6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66"/>
        <v>#VALUE!</v>
      </c>
      <c r="M170" s="25">
        <f t="shared" si="67"/>
        <v>0</v>
      </c>
      <c r="N170" s="8"/>
      <c r="Y170" s="5">
        <f t="shared" si="64"/>
        <v>0</v>
      </c>
      <c r="Z170" s="5">
        <f t="shared" si="65"/>
        <v>0</v>
      </c>
      <c r="AA170" s="5">
        <f t="shared" si="69"/>
        <v>0</v>
      </c>
    </row>
    <row r="171" spans="1:27" hidden="1" x14ac:dyDescent="0.3">
      <c r="A171" s="7"/>
      <c r="B171" s="23">
        <f t="shared" si="6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66"/>
        <v>#VALUE!</v>
      </c>
      <c r="M171" s="25">
        <f t="shared" si="67"/>
        <v>0</v>
      </c>
      <c r="N171" s="8"/>
      <c r="Y171" s="5">
        <f t="shared" si="64"/>
        <v>0</v>
      </c>
      <c r="Z171" s="5">
        <f t="shared" si="65"/>
        <v>0</v>
      </c>
      <c r="AA171" s="5">
        <f t="shared" si="69"/>
        <v>0</v>
      </c>
    </row>
    <row r="172" spans="1:27" hidden="1" x14ac:dyDescent="0.3">
      <c r="A172" s="7"/>
      <c r="B172" s="23">
        <f t="shared" si="6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66"/>
        <v>#VALUE!</v>
      </c>
      <c r="M172" s="25">
        <f t="shared" si="67"/>
        <v>0</v>
      </c>
      <c r="N172" s="8"/>
      <c r="Y172" s="5">
        <f t="shared" si="64"/>
        <v>0</v>
      </c>
      <c r="Z172" s="5">
        <f t="shared" si="65"/>
        <v>0</v>
      </c>
      <c r="AA172" s="5">
        <f t="shared" si="69"/>
        <v>0</v>
      </c>
    </row>
    <row r="173" spans="1:27" hidden="1" x14ac:dyDescent="0.3">
      <c r="A173" s="7"/>
      <c r="B173" s="23">
        <f t="shared" si="6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66"/>
        <v>#VALUE!</v>
      </c>
      <c r="M173" s="25">
        <f t="shared" si="67"/>
        <v>0</v>
      </c>
      <c r="N173" s="8"/>
      <c r="Y173" s="5">
        <f t="shared" si="64"/>
        <v>0</v>
      </c>
      <c r="Z173" s="5">
        <f t="shared" si="65"/>
        <v>0</v>
      </c>
      <c r="AA173" s="5">
        <f t="shared" si="69"/>
        <v>0</v>
      </c>
    </row>
    <row r="174" spans="1:27" hidden="1" x14ac:dyDescent="0.3">
      <c r="A174" s="7"/>
      <c r="B174" s="23">
        <f t="shared" si="6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66"/>
        <v>#VALUE!</v>
      </c>
      <c r="M174" s="25">
        <f t="shared" si="67"/>
        <v>0</v>
      </c>
      <c r="N174" s="8"/>
      <c r="Y174" s="5">
        <f t="shared" si="64"/>
        <v>0</v>
      </c>
      <c r="Z174" s="5">
        <f t="shared" si="65"/>
        <v>0</v>
      </c>
      <c r="AA174" s="5">
        <f t="shared" si="69"/>
        <v>0</v>
      </c>
    </row>
    <row r="175" spans="1:27" hidden="1" x14ac:dyDescent="0.3">
      <c r="A175" s="7"/>
      <c r="B175" s="23">
        <f t="shared" si="6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66"/>
        <v>#VALUE!</v>
      </c>
      <c r="M175" s="25">
        <f t="shared" si="67"/>
        <v>0</v>
      </c>
      <c r="N175" s="8"/>
      <c r="Y175" s="5">
        <f t="shared" si="64"/>
        <v>0</v>
      </c>
      <c r="Z175" s="5">
        <f t="shared" si="65"/>
        <v>0</v>
      </c>
      <c r="AA175" s="5">
        <f t="shared" si="69"/>
        <v>0</v>
      </c>
    </row>
    <row r="176" spans="1:27" hidden="1" x14ac:dyDescent="0.3">
      <c r="A176" s="7"/>
      <c r="B176" s="23">
        <f t="shared" si="6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66"/>
        <v>#VALUE!</v>
      </c>
      <c r="M176" s="25">
        <f t="shared" si="67"/>
        <v>0</v>
      </c>
      <c r="N176" s="8"/>
      <c r="Y176" s="5">
        <f t="shared" si="64"/>
        <v>0</v>
      </c>
      <c r="Z176" s="5">
        <f t="shared" si="65"/>
        <v>0</v>
      </c>
      <c r="AA176" s="5">
        <f t="shared" si="69"/>
        <v>0</v>
      </c>
    </row>
    <row r="177" spans="1:27" hidden="1" x14ac:dyDescent="0.3">
      <c r="A177" s="7"/>
      <c r="B177" s="23">
        <f t="shared" si="6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66"/>
        <v>#VALUE!</v>
      </c>
      <c r="M177" s="25">
        <f t="shared" si="67"/>
        <v>0</v>
      </c>
      <c r="N177" s="8"/>
      <c r="Y177" s="5">
        <f t="shared" si="64"/>
        <v>0</v>
      </c>
      <c r="Z177" s="5">
        <f t="shared" si="65"/>
        <v>0</v>
      </c>
      <c r="AA177" s="5">
        <f t="shared" si="69"/>
        <v>0</v>
      </c>
    </row>
    <row r="178" spans="1:27" hidden="1" x14ac:dyDescent="0.3">
      <c r="A178" s="7"/>
      <c r="B178" s="23">
        <f t="shared" si="6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66"/>
        <v>#VALUE!</v>
      </c>
      <c r="M178" s="25">
        <f t="shared" si="67"/>
        <v>0</v>
      </c>
      <c r="N178" s="8"/>
      <c r="Y178" s="5">
        <f t="shared" si="64"/>
        <v>0</v>
      </c>
      <c r="Z178" s="5">
        <f t="shared" si="65"/>
        <v>0</v>
      </c>
      <c r="AA178" s="5">
        <f t="shared" si="69"/>
        <v>0</v>
      </c>
    </row>
    <row r="179" spans="1:27" hidden="1" x14ac:dyDescent="0.3">
      <c r="A179" s="7"/>
      <c r="B179" s="23">
        <f t="shared" si="6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66"/>
        <v>#VALUE!</v>
      </c>
      <c r="M179" s="25">
        <f t="shared" si="67"/>
        <v>0</v>
      </c>
      <c r="N179" s="8"/>
      <c r="Y179" s="5">
        <f t="shared" si="64"/>
        <v>0</v>
      </c>
      <c r="Z179" s="5">
        <f t="shared" si="65"/>
        <v>0</v>
      </c>
      <c r="AA179" s="5">
        <f t="shared" si="69"/>
        <v>0</v>
      </c>
    </row>
    <row r="180" spans="1:27" hidden="1" x14ac:dyDescent="0.3">
      <c r="A180" s="7"/>
      <c r="B180" s="23">
        <f t="shared" si="6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66"/>
        <v>#VALUE!</v>
      </c>
      <c r="M180" s="25">
        <f t="shared" si="67"/>
        <v>0</v>
      </c>
      <c r="N180" s="8"/>
      <c r="Y180" s="5">
        <f t="shared" si="64"/>
        <v>0</v>
      </c>
      <c r="Z180" s="5">
        <f t="shared" si="65"/>
        <v>0</v>
      </c>
      <c r="AA180" s="5">
        <f t="shared" si="69"/>
        <v>0</v>
      </c>
    </row>
    <row r="181" spans="1:27" hidden="1" x14ac:dyDescent="0.3">
      <c r="A181" s="7"/>
      <c r="B181" s="23">
        <f t="shared" si="6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66"/>
        <v>#VALUE!</v>
      </c>
      <c r="M181" s="25">
        <f t="shared" si="67"/>
        <v>0</v>
      </c>
      <c r="N181" s="8"/>
      <c r="Y181" s="5">
        <f t="shared" si="64"/>
        <v>0</v>
      </c>
      <c r="Z181" s="5">
        <f t="shared" si="65"/>
        <v>0</v>
      </c>
      <c r="AA181" s="5">
        <f t="shared" si="69"/>
        <v>0</v>
      </c>
    </row>
    <row r="182" spans="1:27" hidden="1" x14ac:dyDescent="0.3">
      <c r="A182" s="7"/>
      <c r="B182" s="23">
        <f t="shared" si="6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66"/>
        <v>#VALUE!</v>
      </c>
      <c r="M182" s="25">
        <f t="shared" si="67"/>
        <v>0</v>
      </c>
      <c r="N182" s="8"/>
      <c r="Y182" s="5">
        <f t="shared" si="64"/>
        <v>0</v>
      </c>
      <c r="Z182" s="5">
        <f t="shared" si="65"/>
        <v>0</v>
      </c>
      <c r="AA182" s="5">
        <f t="shared" si="69"/>
        <v>0</v>
      </c>
    </row>
    <row r="183" spans="1:27" hidden="1" x14ac:dyDescent="0.3">
      <c r="A183" s="7"/>
      <c r="B183" s="23">
        <f t="shared" si="6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66"/>
        <v>#VALUE!</v>
      </c>
      <c r="M183" s="25">
        <f t="shared" si="67"/>
        <v>0</v>
      </c>
      <c r="N183" s="8"/>
      <c r="Y183" s="5">
        <f t="shared" si="64"/>
        <v>0</v>
      </c>
      <c r="Z183" s="5">
        <f t="shared" si="65"/>
        <v>0</v>
      </c>
      <c r="AA183" s="5">
        <f t="shared" si="69"/>
        <v>0</v>
      </c>
    </row>
    <row r="184" spans="1:27" hidden="1" x14ac:dyDescent="0.3">
      <c r="A184" s="7"/>
      <c r="B184" s="23">
        <f t="shared" si="6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66"/>
        <v>#VALUE!</v>
      </c>
      <c r="M184" s="25">
        <f t="shared" si="67"/>
        <v>0</v>
      </c>
      <c r="N184" s="8"/>
      <c r="Y184" s="5">
        <f t="shared" si="64"/>
        <v>0</v>
      </c>
      <c r="Z184" s="5">
        <f t="shared" si="65"/>
        <v>0</v>
      </c>
      <c r="AA184" s="5">
        <f t="shared" si="69"/>
        <v>0</v>
      </c>
    </row>
    <row r="185" spans="1:27" hidden="1" x14ac:dyDescent="0.3">
      <c r="A185" s="7"/>
      <c r="B185" s="23">
        <f t="shared" si="6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66"/>
        <v>#VALUE!</v>
      </c>
      <c r="M185" s="25">
        <f t="shared" si="67"/>
        <v>0</v>
      </c>
      <c r="N185" s="8"/>
      <c r="Y185" s="5">
        <f t="shared" si="64"/>
        <v>0</v>
      </c>
      <c r="Z185" s="5">
        <f t="shared" si="65"/>
        <v>0</v>
      </c>
      <c r="AA185" s="5">
        <f t="shared" si="69"/>
        <v>0</v>
      </c>
    </row>
    <row r="186" spans="1:27" hidden="1" x14ac:dyDescent="0.3">
      <c r="A186" s="7"/>
      <c r="B186" s="23">
        <f t="shared" si="6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66"/>
        <v>#VALUE!</v>
      </c>
      <c r="M186" s="25">
        <f t="shared" si="67"/>
        <v>0</v>
      </c>
      <c r="N186" s="8"/>
      <c r="Y186" s="5">
        <f t="shared" si="64"/>
        <v>0</v>
      </c>
      <c r="Z186" s="5">
        <f t="shared" si="65"/>
        <v>0</v>
      </c>
      <c r="AA186" s="5">
        <f t="shared" si="69"/>
        <v>0</v>
      </c>
    </row>
    <row r="187" spans="1:27" hidden="1" x14ac:dyDescent="0.3">
      <c r="A187" s="7"/>
      <c r="B187" s="23">
        <f t="shared" si="6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66"/>
        <v>#VALUE!</v>
      </c>
      <c r="M187" s="25">
        <f t="shared" si="67"/>
        <v>0</v>
      </c>
      <c r="N187" s="8"/>
      <c r="Y187" s="5">
        <f t="shared" si="64"/>
        <v>0</v>
      </c>
      <c r="Z187" s="5">
        <f t="shared" si="65"/>
        <v>0</v>
      </c>
      <c r="AA187" s="5">
        <f t="shared" si="69"/>
        <v>0</v>
      </c>
    </row>
    <row r="188" spans="1:27" hidden="1" x14ac:dyDescent="0.3">
      <c r="A188" s="7"/>
      <c r="B188" s="23">
        <f t="shared" si="6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66"/>
        <v>#VALUE!</v>
      </c>
      <c r="M188" s="25">
        <f t="shared" si="67"/>
        <v>0</v>
      </c>
      <c r="N188" s="8"/>
      <c r="Y188" s="5">
        <f t="shared" si="64"/>
        <v>0</v>
      </c>
      <c r="Z188" s="5">
        <f t="shared" si="65"/>
        <v>0</v>
      </c>
      <c r="AA188" s="5">
        <f t="shared" si="69"/>
        <v>0</v>
      </c>
    </row>
    <row r="189" spans="1:27" hidden="1" x14ac:dyDescent="0.3">
      <c r="A189" s="7"/>
      <c r="B189" s="23">
        <f t="shared" si="6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66"/>
        <v>#VALUE!</v>
      </c>
      <c r="M189" s="25">
        <f t="shared" si="67"/>
        <v>0</v>
      </c>
      <c r="N189" s="8"/>
      <c r="Y189" s="5">
        <f t="shared" si="64"/>
        <v>0</v>
      </c>
      <c r="Z189" s="5">
        <f t="shared" si="65"/>
        <v>0</v>
      </c>
      <c r="AA189" s="5">
        <f t="shared" si="69"/>
        <v>0</v>
      </c>
    </row>
    <row r="190" spans="1:27" hidden="1" x14ac:dyDescent="0.3">
      <c r="A190" s="7"/>
      <c r="B190" s="23">
        <f t="shared" si="6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66"/>
        <v>#VALUE!</v>
      </c>
      <c r="M190" s="25">
        <f t="shared" si="67"/>
        <v>0</v>
      </c>
      <c r="N190" s="8"/>
      <c r="Y190" s="5">
        <f t="shared" si="64"/>
        <v>0</v>
      </c>
      <c r="Z190" s="5">
        <f t="shared" si="65"/>
        <v>0</v>
      </c>
      <c r="AA190" s="5">
        <f t="shared" si="69"/>
        <v>0</v>
      </c>
    </row>
    <row r="191" spans="1:27" ht="15" thickBot="1" x14ac:dyDescent="0.35">
      <c r="A191" s="7"/>
      <c r="B191" s="23">
        <f t="shared" si="6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66"/>
        <v>#VALUE!</v>
      </c>
      <c r="M191" s="25">
        <f t="shared" si="67"/>
        <v>0</v>
      </c>
      <c r="N191" s="8"/>
      <c r="Y191" s="5">
        <f t="shared" si="64"/>
        <v>0</v>
      </c>
      <c r="Z191" s="5">
        <f t="shared" si="65"/>
        <v>0</v>
      </c>
      <c r="AA191" s="5">
        <f t="shared" si="69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472994.33616522985</v>
      </c>
      <c r="N192" s="8"/>
      <c r="Y192" s="5">
        <f>SUM(Y6:Y191)</f>
        <v>69</v>
      </c>
      <c r="Z192" s="5">
        <f>SUM(Z6:Z191)</f>
        <v>1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9:P10"/>
    <mergeCell ref="Q9:Q10"/>
    <mergeCell ref="P13:R15"/>
    <mergeCell ref="S13:U15"/>
    <mergeCell ref="B192:K192"/>
    <mergeCell ref="S9:S10"/>
    <mergeCell ref="T9:T10"/>
    <mergeCell ref="U9:U10"/>
    <mergeCell ref="P11:P12"/>
    <mergeCell ref="Q11:Q12"/>
    <mergeCell ref="R11:R12"/>
    <mergeCell ref="S11:S12"/>
    <mergeCell ref="T11:T12"/>
    <mergeCell ref="U11:U12"/>
    <mergeCell ref="R9:R10"/>
  </mergeCells>
  <conditionalFormatting sqref="I6:I191">
    <cfRule type="containsBlanks" dxfId="61" priority="2">
      <formula>LEN(TRIM(I6))=0</formula>
    </cfRule>
  </conditionalFormatting>
  <hyperlinks>
    <hyperlink ref="B192" r:id="rId1" xr:uid="{00000000-0004-0000-0A00-000000000000}"/>
    <hyperlink ref="P1" location="'MASTER '!A1" display="Back" xr:uid="{00000000-0004-0000-0A00-000001000000}"/>
    <hyperlink ref="P11:P12" location="'APRIL-2018'!A1" display="CASH" xr:uid="{00000000-0004-0000-0A00-000002000000}"/>
  </hyperlink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93"/>
  <sheetViews>
    <sheetView workbookViewId="0">
      <selection activeCell="E9" sqref="E9:G9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7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837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43525</v>
      </c>
      <c r="D6" s="19" t="s">
        <v>19</v>
      </c>
      <c r="E6" s="19" t="s">
        <v>418</v>
      </c>
      <c r="F6" s="21">
        <v>1414</v>
      </c>
      <c r="G6" s="79">
        <v>1430</v>
      </c>
      <c r="H6" s="79">
        <v>1401</v>
      </c>
      <c r="I6" s="26">
        <v>1430</v>
      </c>
      <c r="J6" s="25">
        <f t="shared" ref="J6:J7" si="0">I6-F6</f>
        <v>16</v>
      </c>
      <c r="K6" s="27">
        <f t="shared" ref="K6" si="1">150000/F6</f>
        <v>106.08203677510608</v>
      </c>
      <c r="L6" s="74">
        <f>(I6*1/F6)-100%</f>
        <v>1.1315417256011262E-2</v>
      </c>
      <c r="M6" s="22">
        <f>J6*K6</f>
        <v>1697.3125884016972</v>
      </c>
      <c r="N6" s="8"/>
      <c r="Y6" s="5">
        <f t="shared" ref="Y6:Y69" si="2">IF($M6&gt;0,1,0)</f>
        <v>1</v>
      </c>
      <c r="Z6" s="5">
        <f t="shared" ref="Z6:Z69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43525</v>
      </c>
      <c r="D7" s="25" t="s">
        <v>19</v>
      </c>
      <c r="E7" s="25" t="s">
        <v>803</v>
      </c>
      <c r="F7" s="26">
        <v>90</v>
      </c>
      <c r="G7" s="26">
        <v>92.75</v>
      </c>
      <c r="H7" s="26">
        <v>92.75</v>
      </c>
      <c r="I7" s="26">
        <v>92</v>
      </c>
      <c r="J7" s="25">
        <f t="shared" si="0"/>
        <v>2</v>
      </c>
      <c r="K7" s="27">
        <f t="shared" ref="K7" si="4">150000/F7</f>
        <v>1666.6666666666667</v>
      </c>
      <c r="L7" s="63">
        <f t="shared" ref="L7" si="5">(I7*1/F7)-100%</f>
        <v>2.2222222222222143E-2</v>
      </c>
      <c r="M7" s="28">
        <f t="shared" ref="M7" si="6">J7*K7</f>
        <v>3333.3333333333335</v>
      </c>
      <c r="N7" s="8"/>
      <c r="Y7" s="5">
        <f t="shared" si="2"/>
        <v>1</v>
      </c>
      <c r="Z7" s="5">
        <f t="shared" si="3"/>
        <v>0</v>
      </c>
      <c r="AA7" s="5">
        <f t="shared" ref="AA7:AA74" si="7">IF($I7=0,1,0)</f>
        <v>0</v>
      </c>
    </row>
    <row r="8" spans="1:27" ht="15" thickBot="1" x14ac:dyDescent="0.35">
      <c r="A8" s="7"/>
      <c r="B8" s="23">
        <f t="shared" ref="B8:B71" si="8">B7+1</f>
        <v>3</v>
      </c>
      <c r="C8" s="24">
        <v>43525</v>
      </c>
      <c r="D8" s="25" t="s">
        <v>19</v>
      </c>
      <c r="E8" s="25" t="s">
        <v>781</v>
      </c>
      <c r="F8" s="26">
        <v>708</v>
      </c>
      <c r="G8" s="26">
        <v>730</v>
      </c>
      <c r="H8" s="26">
        <v>698</v>
      </c>
      <c r="I8" s="26">
        <v>730</v>
      </c>
      <c r="J8" s="25">
        <f t="shared" ref="J8:J42" si="9">I8-F8</f>
        <v>22</v>
      </c>
      <c r="K8" s="27">
        <f t="shared" ref="K8:K40" si="10">150000/F8</f>
        <v>211.86440677966101</v>
      </c>
      <c r="L8" s="63">
        <f t="shared" ref="L8:L13" si="11">(I8*1/F8)-100%</f>
        <v>3.1073446327683607E-2</v>
      </c>
      <c r="M8" s="28">
        <f t="shared" ref="M8:M13" si="12">J8*K8</f>
        <v>4661.0169491525421</v>
      </c>
      <c r="N8" s="8"/>
      <c r="Y8" s="5">
        <f t="shared" si="2"/>
        <v>1</v>
      </c>
      <c r="Z8" s="5">
        <f t="shared" si="3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43529</v>
      </c>
      <c r="D9" s="25" t="s">
        <v>19</v>
      </c>
      <c r="E9" s="25" t="s">
        <v>804</v>
      </c>
      <c r="F9" s="26">
        <v>235</v>
      </c>
      <c r="G9" s="26">
        <v>300</v>
      </c>
      <c r="H9" s="26">
        <v>214</v>
      </c>
      <c r="I9" s="26">
        <v>300</v>
      </c>
      <c r="J9" s="25">
        <f t="shared" si="9"/>
        <v>65</v>
      </c>
      <c r="K9" s="27">
        <f t="shared" si="10"/>
        <v>638.29787234042556</v>
      </c>
      <c r="L9" s="63">
        <f t="shared" si="11"/>
        <v>0.27659574468085113</v>
      </c>
      <c r="M9" s="28">
        <f t="shared" si="12"/>
        <v>41489.361702127659</v>
      </c>
      <c r="N9" s="8"/>
      <c r="P9" s="131" t="s">
        <v>3</v>
      </c>
      <c r="Q9" s="95" t="s">
        <v>4</v>
      </c>
      <c r="R9" s="95" t="s">
        <v>5</v>
      </c>
      <c r="S9" s="95" t="s">
        <v>6</v>
      </c>
      <c r="T9" s="95" t="s">
        <v>156</v>
      </c>
      <c r="U9" s="118" t="s">
        <v>7</v>
      </c>
      <c r="Y9" s="5">
        <f t="shared" si="2"/>
        <v>1</v>
      </c>
      <c r="Z9" s="5">
        <f t="shared" si="3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43529</v>
      </c>
      <c r="D10" s="25" t="s">
        <v>19</v>
      </c>
      <c r="E10" s="25" t="s">
        <v>35</v>
      </c>
      <c r="F10" s="26">
        <v>731</v>
      </c>
      <c r="G10" s="26">
        <v>742</v>
      </c>
      <c r="H10" s="26">
        <v>729</v>
      </c>
      <c r="I10" s="26">
        <v>742</v>
      </c>
      <c r="J10" s="25">
        <f t="shared" si="9"/>
        <v>11</v>
      </c>
      <c r="K10" s="27">
        <f t="shared" si="10"/>
        <v>205.19835841313269</v>
      </c>
      <c r="L10" s="63">
        <f t="shared" si="11"/>
        <v>1.5047879616963078E-2</v>
      </c>
      <c r="M10" s="28">
        <f t="shared" si="12"/>
        <v>2257.1819425444596</v>
      </c>
      <c r="N10" s="8"/>
      <c r="P10" s="132"/>
      <c r="Q10" s="96"/>
      <c r="R10" s="96"/>
      <c r="S10" s="96"/>
      <c r="T10" s="96"/>
      <c r="U10" s="119"/>
      <c r="Y10" s="5">
        <f t="shared" si="2"/>
        <v>1</v>
      </c>
      <c r="Z10" s="5">
        <f t="shared" si="3"/>
        <v>0</v>
      </c>
      <c r="AA10" s="5">
        <f>IF($I10=0,1,0)</f>
        <v>0</v>
      </c>
    </row>
    <row r="11" spans="1:27" x14ac:dyDescent="0.3">
      <c r="A11" s="7"/>
      <c r="B11" s="23">
        <f t="shared" si="8"/>
        <v>6</v>
      </c>
      <c r="C11" s="24">
        <v>43529</v>
      </c>
      <c r="D11" s="25" t="s">
        <v>19</v>
      </c>
      <c r="E11" s="25" t="s">
        <v>674</v>
      </c>
      <c r="F11" s="26">
        <v>75</v>
      </c>
      <c r="G11" s="26">
        <v>82</v>
      </c>
      <c r="H11" s="26">
        <v>73.400000000000006</v>
      </c>
      <c r="I11" s="26">
        <v>77.8</v>
      </c>
      <c r="J11" s="25">
        <f t="shared" si="9"/>
        <v>2.7999999999999972</v>
      </c>
      <c r="K11" s="27">
        <f t="shared" si="10"/>
        <v>2000</v>
      </c>
      <c r="L11" s="63">
        <f t="shared" si="11"/>
        <v>3.7333333333333218E-2</v>
      </c>
      <c r="M11" s="28">
        <f t="shared" si="12"/>
        <v>5599.9999999999945</v>
      </c>
      <c r="N11" s="8"/>
      <c r="P11" s="144" t="s">
        <v>10</v>
      </c>
      <c r="Q11" s="122">
        <f>COUNT(C6:C191)</f>
        <v>70</v>
      </c>
      <c r="R11" s="124">
        <f>Y192</f>
        <v>63</v>
      </c>
      <c r="S11" s="124">
        <f>Z192</f>
        <v>2</v>
      </c>
      <c r="T11" s="126">
        <f>AA192</f>
        <v>2</v>
      </c>
      <c r="U11" s="139">
        <f>R11/(Q11-T11)</f>
        <v>0.92647058823529416</v>
      </c>
      <c r="Y11" s="5">
        <f t="shared" si="2"/>
        <v>1</v>
      </c>
      <c r="Z11" s="5">
        <f t="shared" si="3"/>
        <v>0</v>
      </c>
      <c r="AA11" s="5">
        <f>IF($I11=0,1,0)</f>
        <v>0</v>
      </c>
    </row>
    <row r="12" spans="1:27" ht="15" thickBot="1" x14ac:dyDescent="0.35">
      <c r="A12" s="7"/>
      <c r="B12" s="23">
        <f t="shared" si="8"/>
        <v>7</v>
      </c>
      <c r="C12" s="24">
        <v>43529</v>
      </c>
      <c r="D12" s="25" t="s">
        <v>19</v>
      </c>
      <c r="E12" s="25" t="s">
        <v>805</v>
      </c>
      <c r="F12" s="26">
        <v>650</v>
      </c>
      <c r="G12" s="26">
        <v>1000</v>
      </c>
      <c r="H12" s="26">
        <v>600</v>
      </c>
      <c r="I12" s="26">
        <v>704</v>
      </c>
      <c r="J12" s="25">
        <f t="shared" si="9"/>
        <v>54</v>
      </c>
      <c r="K12" s="27">
        <f t="shared" si="10"/>
        <v>230.76923076923077</v>
      </c>
      <c r="L12" s="63">
        <f t="shared" si="11"/>
        <v>8.3076923076923048E-2</v>
      </c>
      <c r="M12" s="28">
        <f t="shared" si="12"/>
        <v>12461.538461538461</v>
      </c>
      <c r="N12" s="8"/>
      <c r="P12" s="145"/>
      <c r="Q12" s="123"/>
      <c r="R12" s="125"/>
      <c r="S12" s="125"/>
      <c r="T12" s="127"/>
      <c r="U12" s="140"/>
      <c r="Y12" s="5">
        <f t="shared" si="2"/>
        <v>1</v>
      </c>
      <c r="Z12" s="5">
        <f t="shared" si="3"/>
        <v>0</v>
      </c>
      <c r="AA12" s="5">
        <f t="shared" si="7"/>
        <v>0</v>
      </c>
    </row>
    <row r="13" spans="1:27" x14ac:dyDescent="0.3">
      <c r="A13" s="7"/>
      <c r="B13" s="23">
        <f t="shared" si="8"/>
        <v>8</v>
      </c>
      <c r="C13" s="24">
        <v>43529</v>
      </c>
      <c r="D13" s="25" t="s">
        <v>19</v>
      </c>
      <c r="E13" s="25" t="s">
        <v>806</v>
      </c>
      <c r="F13" s="26">
        <v>2885</v>
      </c>
      <c r="G13" s="26">
        <v>2934</v>
      </c>
      <c r="H13" s="26">
        <v>2870</v>
      </c>
      <c r="I13" s="26">
        <v>2934</v>
      </c>
      <c r="J13" s="25">
        <f t="shared" si="9"/>
        <v>49</v>
      </c>
      <c r="K13" s="27">
        <f t="shared" si="10"/>
        <v>51.99306759098787</v>
      </c>
      <c r="L13" s="63">
        <f t="shared" si="11"/>
        <v>1.6984402079722738E-2</v>
      </c>
      <c r="M13" s="28">
        <f t="shared" si="12"/>
        <v>2547.6603119584056</v>
      </c>
      <c r="N13" s="8"/>
      <c r="O13" s="29"/>
      <c r="P13" s="97" t="s">
        <v>21</v>
      </c>
      <c r="Q13" s="98"/>
      <c r="R13" s="99"/>
      <c r="S13" s="106">
        <f>U11</f>
        <v>0.92647058823529416</v>
      </c>
      <c r="T13" s="107"/>
      <c r="U13" s="108"/>
      <c r="Y13" s="5">
        <f t="shared" si="2"/>
        <v>1</v>
      </c>
      <c r="Z13" s="5">
        <f t="shared" si="3"/>
        <v>0</v>
      </c>
      <c r="AA13" s="5">
        <f>IF($I13=0,1,0)</f>
        <v>0</v>
      </c>
    </row>
    <row r="14" spans="1:27" x14ac:dyDescent="0.3">
      <c r="A14" s="7"/>
      <c r="B14" s="23">
        <f t="shared" si="8"/>
        <v>9</v>
      </c>
      <c r="C14" s="24">
        <v>43530</v>
      </c>
      <c r="D14" s="25" t="s">
        <v>19</v>
      </c>
      <c r="E14" s="25" t="s">
        <v>179</v>
      </c>
      <c r="F14" s="26">
        <v>193</v>
      </c>
      <c r="G14" s="26">
        <v>206</v>
      </c>
      <c r="H14" s="26">
        <v>191</v>
      </c>
      <c r="I14" s="26">
        <v>201.7</v>
      </c>
      <c r="J14" s="25">
        <f t="shared" si="9"/>
        <v>8.6999999999999886</v>
      </c>
      <c r="K14" s="27">
        <f t="shared" si="10"/>
        <v>777.20207253886008</v>
      </c>
      <c r="L14" s="63">
        <f t="shared" ref="L14:L20" si="13">(I14*1/F14)-100%</f>
        <v>4.5077720207253869E-2</v>
      </c>
      <c r="M14" s="28">
        <f t="shared" ref="M14:M20" si="14">J14*K14</f>
        <v>6761.6580310880736</v>
      </c>
      <c r="N14" s="8"/>
      <c r="P14" s="100"/>
      <c r="Q14" s="101"/>
      <c r="R14" s="102"/>
      <c r="S14" s="109"/>
      <c r="T14" s="110"/>
      <c r="U14" s="111"/>
      <c r="Y14" s="5">
        <f t="shared" si="2"/>
        <v>1</v>
      </c>
      <c r="Z14" s="5">
        <f t="shared" si="3"/>
        <v>0</v>
      </c>
      <c r="AA14" s="5">
        <f t="shared" si="7"/>
        <v>0</v>
      </c>
    </row>
    <row r="15" spans="1:27" ht="15" thickBot="1" x14ac:dyDescent="0.35">
      <c r="A15" s="7"/>
      <c r="B15" s="23">
        <f t="shared" si="8"/>
        <v>10</v>
      </c>
      <c r="C15" s="24">
        <v>43531</v>
      </c>
      <c r="D15" s="25" t="s">
        <v>19</v>
      </c>
      <c r="E15" s="25" t="s">
        <v>807</v>
      </c>
      <c r="F15" s="26">
        <v>250</v>
      </c>
      <c r="G15" s="26">
        <v>255</v>
      </c>
      <c r="H15" s="26">
        <v>245</v>
      </c>
      <c r="I15" s="26">
        <v>256</v>
      </c>
      <c r="J15" s="25">
        <f t="shared" si="9"/>
        <v>6</v>
      </c>
      <c r="K15" s="27">
        <f t="shared" si="10"/>
        <v>600</v>
      </c>
      <c r="L15" s="63">
        <f t="shared" si="13"/>
        <v>2.4000000000000021E-2</v>
      </c>
      <c r="M15" s="28">
        <f t="shared" si="14"/>
        <v>3600</v>
      </c>
      <c r="N15" s="8"/>
      <c r="P15" s="103"/>
      <c r="Q15" s="104"/>
      <c r="R15" s="105"/>
      <c r="S15" s="112"/>
      <c r="T15" s="113"/>
      <c r="U15" s="114"/>
      <c r="Y15" s="5">
        <f t="shared" si="2"/>
        <v>1</v>
      </c>
      <c r="Z15" s="5">
        <f t="shared" si="3"/>
        <v>0</v>
      </c>
      <c r="AA15" s="5">
        <f t="shared" si="7"/>
        <v>0</v>
      </c>
    </row>
    <row r="16" spans="1:27" x14ac:dyDescent="0.3">
      <c r="A16" s="7"/>
      <c r="B16" s="23">
        <f t="shared" si="8"/>
        <v>11</v>
      </c>
      <c r="C16" s="24">
        <v>43531</v>
      </c>
      <c r="D16" s="25" t="s">
        <v>19</v>
      </c>
      <c r="E16" s="25" t="s">
        <v>808</v>
      </c>
      <c r="F16" s="26">
        <v>257</v>
      </c>
      <c r="G16" s="26">
        <v>266</v>
      </c>
      <c r="H16" s="26">
        <v>248</v>
      </c>
      <c r="I16" s="26">
        <v>266</v>
      </c>
      <c r="J16" s="25">
        <f t="shared" si="9"/>
        <v>9</v>
      </c>
      <c r="K16" s="27">
        <f t="shared" si="10"/>
        <v>583.65758754863816</v>
      </c>
      <c r="L16" s="63">
        <f t="shared" si="13"/>
        <v>3.5019455252918386E-2</v>
      </c>
      <c r="M16" s="28">
        <f t="shared" si="14"/>
        <v>5252.9182879377431</v>
      </c>
      <c r="N16" s="8"/>
      <c r="Y16" s="5">
        <f t="shared" si="2"/>
        <v>1</v>
      </c>
      <c r="Z16" s="5">
        <f t="shared" si="3"/>
        <v>0</v>
      </c>
      <c r="AA16" s="5">
        <f t="shared" si="7"/>
        <v>0</v>
      </c>
    </row>
    <row r="17" spans="1:27" x14ac:dyDescent="0.3">
      <c r="A17" s="7"/>
      <c r="B17" s="23">
        <f t="shared" si="8"/>
        <v>12</v>
      </c>
      <c r="C17" s="62">
        <v>43531</v>
      </c>
      <c r="D17" s="25" t="s">
        <v>19</v>
      </c>
      <c r="E17" s="25" t="s">
        <v>756</v>
      </c>
      <c r="F17" s="26">
        <v>15.6</v>
      </c>
      <c r="G17" s="26">
        <v>16.649999999999999</v>
      </c>
      <c r="H17" s="26">
        <v>15.2</v>
      </c>
      <c r="I17" s="26">
        <v>16.8</v>
      </c>
      <c r="J17" s="25">
        <f t="shared" si="9"/>
        <v>1.2000000000000011</v>
      </c>
      <c r="K17" s="27">
        <f t="shared" si="10"/>
        <v>9615.3846153846152</v>
      </c>
      <c r="L17" s="63">
        <f t="shared" si="13"/>
        <v>7.6923076923077094E-2</v>
      </c>
      <c r="M17" s="28">
        <f t="shared" si="14"/>
        <v>11538.461538461548</v>
      </c>
      <c r="N17" s="8"/>
      <c r="Y17" s="5">
        <f t="shared" si="2"/>
        <v>1</v>
      </c>
      <c r="Z17" s="5">
        <f t="shared" si="3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62">
        <v>43535</v>
      </c>
      <c r="D18" s="25" t="s">
        <v>19</v>
      </c>
      <c r="E18" s="25" t="s">
        <v>292</v>
      </c>
      <c r="F18" s="26">
        <v>587</v>
      </c>
      <c r="G18" s="26">
        <v>608</v>
      </c>
      <c r="H18" s="26">
        <v>573</v>
      </c>
      <c r="I18" s="26">
        <v>627</v>
      </c>
      <c r="J18" s="25">
        <f t="shared" si="9"/>
        <v>40</v>
      </c>
      <c r="K18" s="27">
        <f t="shared" si="10"/>
        <v>255.53662691652471</v>
      </c>
      <c r="L18" s="63">
        <f t="shared" si="13"/>
        <v>6.8143100511073307E-2</v>
      </c>
      <c r="M18" s="28">
        <f t="shared" si="14"/>
        <v>10221.465076660988</v>
      </c>
      <c r="N18" s="8"/>
      <c r="Y18" s="5">
        <f t="shared" si="2"/>
        <v>1</v>
      </c>
      <c r="Z18" s="5">
        <f t="shared" si="3"/>
        <v>0</v>
      </c>
      <c r="AA18" s="5">
        <f t="shared" si="7"/>
        <v>0</v>
      </c>
    </row>
    <row r="19" spans="1:27" x14ac:dyDescent="0.3">
      <c r="A19" s="7"/>
      <c r="B19" s="23">
        <f t="shared" si="8"/>
        <v>14</v>
      </c>
      <c r="C19" s="62">
        <v>43535</v>
      </c>
      <c r="D19" s="25" t="s">
        <v>19</v>
      </c>
      <c r="E19" s="25" t="s">
        <v>556</v>
      </c>
      <c r="F19" s="26">
        <v>1280</v>
      </c>
      <c r="G19" s="26">
        <v>1315</v>
      </c>
      <c r="H19" s="26">
        <v>1268</v>
      </c>
      <c r="I19" s="26">
        <v>1315</v>
      </c>
      <c r="J19" s="25">
        <f t="shared" si="9"/>
        <v>35</v>
      </c>
      <c r="K19" s="27">
        <f t="shared" si="10"/>
        <v>117.1875</v>
      </c>
      <c r="L19" s="63">
        <f t="shared" si="13"/>
        <v>2.734375E-2</v>
      </c>
      <c r="M19" s="28">
        <f t="shared" si="14"/>
        <v>4101.5625</v>
      </c>
      <c r="N19" s="8"/>
      <c r="Q19" s="5" t="s">
        <v>20</v>
      </c>
      <c r="Y19" s="5">
        <f t="shared" si="2"/>
        <v>1</v>
      </c>
      <c r="Z19" s="5">
        <f t="shared" si="3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62">
        <v>43535</v>
      </c>
      <c r="D20" s="25" t="s">
        <v>19</v>
      </c>
      <c r="E20" s="25" t="s">
        <v>809</v>
      </c>
      <c r="F20" s="26">
        <v>277</v>
      </c>
      <c r="G20" s="26">
        <v>293</v>
      </c>
      <c r="H20" s="26">
        <v>273</v>
      </c>
      <c r="I20" s="26">
        <v>290</v>
      </c>
      <c r="J20" s="25">
        <f t="shared" si="9"/>
        <v>13</v>
      </c>
      <c r="K20" s="27">
        <f t="shared" si="10"/>
        <v>541.51624548736459</v>
      </c>
      <c r="L20" s="63">
        <f t="shared" si="13"/>
        <v>4.6931407942238268E-2</v>
      </c>
      <c r="M20" s="28">
        <f t="shared" si="14"/>
        <v>7039.7111913357394</v>
      </c>
      <c r="N20" s="8"/>
      <c r="Y20" s="5">
        <f t="shared" si="2"/>
        <v>1</v>
      </c>
      <c r="Z20" s="5">
        <f t="shared" si="3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62">
        <v>43535</v>
      </c>
      <c r="D21" s="25" t="s">
        <v>19</v>
      </c>
      <c r="E21" s="25" t="s">
        <v>240</v>
      </c>
      <c r="F21" s="26">
        <v>139</v>
      </c>
      <c r="G21" s="26">
        <v>143</v>
      </c>
      <c r="H21" s="26">
        <v>137</v>
      </c>
      <c r="I21" s="26">
        <v>143</v>
      </c>
      <c r="J21" s="25">
        <f t="shared" si="9"/>
        <v>4</v>
      </c>
      <c r="K21" s="27">
        <f t="shared" si="10"/>
        <v>1079.1366906474821</v>
      </c>
      <c r="L21" s="63">
        <f t="shared" ref="L21:L76" si="15">(I21*1/F21)-100%</f>
        <v>2.877697841726623E-2</v>
      </c>
      <c r="M21" s="28">
        <f t="shared" ref="M21:M76" si="16">J21*K21</f>
        <v>4316.5467625899282</v>
      </c>
      <c r="N21" s="8"/>
      <c r="Y21" s="5">
        <f t="shared" si="2"/>
        <v>1</v>
      </c>
      <c r="Z21" s="5">
        <f t="shared" si="3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62">
        <v>43535</v>
      </c>
      <c r="D22" s="25" t="s">
        <v>19</v>
      </c>
      <c r="E22" s="25" t="s">
        <v>810</v>
      </c>
      <c r="F22" s="26">
        <v>85.8</v>
      </c>
      <c r="G22" s="26">
        <v>89.75</v>
      </c>
      <c r="H22" s="26">
        <v>84.45</v>
      </c>
      <c r="I22" s="26">
        <v>89.75</v>
      </c>
      <c r="J22" s="25">
        <f t="shared" si="9"/>
        <v>3.9500000000000028</v>
      </c>
      <c r="K22" s="27">
        <f t="shared" si="10"/>
        <v>1748.2517482517483</v>
      </c>
      <c r="L22" s="63">
        <f t="shared" si="15"/>
        <v>4.6037296037296116E-2</v>
      </c>
      <c r="M22" s="28">
        <f t="shared" si="16"/>
        <v>6905.594405594411</v>
      </c>
      <c r="N22" s="8"/>
      <c r="Y22" s="5">
        <f t="shared" si="2"/>
        <v>1</v>
      </c>
      <c r="Z22" s="5">
        <f t="shared" si="3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62">
        <v>43536</v>
      </c>
      <c r="D23" s="25" t="s">
        <v>19</v>
      </c>
      <c r="E23" s="25" t="s">
        <v>586</v>
      </c>
      <c r="F23" s="26">
        <v>184.8</v>
      </c>
      <c r="G23" s="26">
        <v>188</v>
      </c>
      <c r="H23" s="26">
        <v>182</v>
      </c>
      <c r="I23" s="26">
        <v>186</v>
      </c>
      <c r="J23" s="25">
        <f t="shared" si="9"/>
        <v>1.1999999999999886</v>
      </c>
      <c r="K23" s="27">
        <f t="shared" si="10"/>
        <v>811.68831168831161</v>
      </c>
      <c r="L23" s="63">
        <f t="shared" si="15"/>
        <v>6.4935064935063291E-3</v>
      </c>
      <c r="M23" s="28">
        <f t="shared" si="16"/>
        <v>974.02597402596473</v>
      </c>
      <c r="N23" s="8"/>
      <c r="Y23" s="5">
        <f t="shared" si="2"/>
        <v>1</v>
      </c>
      <c r="Z23" s="5">
        <f t="shared" si="3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43536</v>
      </c>
      <c r="D24" s="25" t="s">
        <v>19</v>
      </c>
      <c r="E24" s="25" t="s">
        <v>811</v>
      </c>
      <c r="F24" s="26">
        <v>132</v>
      </c>
      <c r="G24" s="26">
        <v>136.5</v>
      </c>
      <c r="H24" s="26">
        <v>129</v>
      </c>
      <c r="I24" s="26">
        <v>136.5</v>
      </c>
      <c r="J24" s="25">
        <f t="shared" si="9"/>
        <v>4.5</v>
      </c>
      <c r="K24" s="27">
        <f t="shared" si="10"/>
        <v>1136.3636363636363</v>
      </c>
      <c r="L24" s="63">
        <f t="shared" si="15"/>
        <v>3.4090909090909172E-2</v>
      </c>
      <c r="M24" s="28">
        <f t="shared" si="16"/>
        <v>5113.6363636363631</v>
      </c>
      <c r="N24" s="8"/>
      <c r="Y24" s="5">
        <f t="shared" si="2"/>
        <v>1</v>
      </c>
      <c r="Z24" s="5">
        <f t="shared" si="3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43536</v>
      </c>
      <c r="D25" s="25" t="s">
        <v>19</v>
      </c>
      <c r="E25" s="25" t="s">
        <v>652</v>
      </c>
      <c r="F25" s="26">
        <v>69</v>
      </c>
      <c r="G25" s="26">
        <v>68</v>
      </c>
      <c r="H25" s="26">
        <v>72</v>
      </c>
      <c r="I25" s="26">
        <v>71.2</v>
      </c>
      <c r="J25" s="25">
        <f t="shared" si="9"/>
        <v>2.2000000000000028</v>
      </c>
      <c r="K25" s="27">
        <f t="shared" si="10"/>
        <v>2173.913043478261</v>
      </c>
      <c r="L25" s="63">
        <f t="shared" si="15"/>
        <v>3.1884057971014457E-2</v>
      </c>
      <c r="M25" s="28">
        <f t="shared" si="16"/>
        <v>4782.6086956521804</v>
      </c>
      <c r="N25" s="8"/>
      <c r="Y25" s="5">
        <f t="shared" si="2"/>
        <v>1</v>
      </c>
      <c r="Z25" s="5">
        <f t="shared" si="3"/>
        <v>0</v>
      </c>
      <c r="AA25" s="5">
        <f t="shared" si="7"/>
        <v>0</v>
      </c>
    </row>
    <row r="26" spans="1:27" x14ac:dyDescent="0.3">
      <c r="A26" s="7"/>
      <c r="B26" s="23">
        <f t="shared" si="8"/>
        <v>21</v>
      </c>
      <c r="C26" s="24">
        <v>43536</v>
      </c>
      <c r="D26" s="25" t="s">
        <v>19</v>
      </c>
      <c r="E26" s="25" t="s">
        <v>812</v>
      </c>
      <c r="F26" s="26">
        <v>204</v>
      </c>
      <c r="G26" s="26">
        <v>222</v>
      </c>
      <c r="H26" s="26">
        <v>199</v>
      </c>
      <c r="I26" s="26">
        <v>206.7</v>
      </c>
      <c r="J26" s="25">
        <f t="shared" si="9"/>
        <v>2.6999999999999886</v>
      </c>
      <c r="K26" s="27">
        <f t="shared" si="10"/>
        <v>735.29411764705878</v>
      </c>
      <c r="L26" s="63">
        <f t="shared" si="15"/>
        <v>1.3235294117647012E-2</v>
      </c>
      <c r="M26" s="28">
        <f t="shared" si="16"/>
        <v>1985.2941176470504</v>
      </c>
      <c r="N26" s="8"/>
      <c r="Y26" s="5">
        <f t="shared" si="2"/>
        <v>1</v>
      </c>
      <c r="Z26" s="5">
        <f t="shared" si="3"/>
        <v>0</v>
      </c>
      <c r="AA26" s="5">
        <f t="shared" si="7"/>
        <v>0</v>
      </c>
    </row>
    <row r="27" spans="1:27" x14ac:dyDescent="0.3">
      <c r="A27" s="7"/>
      <c r="B27" s="23">
        <f t="shared" si="8"/>
        <v>22</v>
      </c>
      <c r="C27" s="24">
        <v>43537</v>
      </c>
      <c r="D27" s="25" t="s">
        <v>19</v>
      </c>
      <c r="E27" s="25" t="s">
        <v>813</v>
      </c>
      <c r="F27" s="26">
        <v>710</v>
      </c>
      <c r="G27" s="26">
        <v>725</v>
      </c>
      <c r="H27" s="26">
        <v>706</v>
      </c>
      <c r="I27" s="26">
        <v>721</v>
      </c>
      <c r="J27" s="25">
        <f t="shared" si="9"/>
        <v>11</v>
      </c>
      <c r="K27" s="27">
        <f t="shared" si="10"/>
        <v>211.26760563380282</v>
      </c>
      <c r="L27" s="63">
        <f t="shared" si="15"/>
        <v>1.5492957746478853E-2</v>
      </c>
      <c r="M27" s="28">
        <f t="shared" si="16"/>
        <v>2323.9436619718308</v>
      </c>
      <c r="N27" s="8"/>
      <c r="Y27" s="5">
        <f t="shared" si="2"/>
        <v>1</v>
      </c>
      <c r="Z27" s="5">
        <f t="shared" si="3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8"/>
        <v>23</v>
      </c>
      <c r="C28" s="24">
        <v>43538</v>
      </c>
      <c r="D28" s="25" t="s">
        <v>19</v>
      </c>
      <c r="E28" s="25" t="s">
        <v>299</v>
      </c>
      <c r="F28" s="26">
        <v>434</v>
      </c>
      <c r="G28" s="26">
        <v>458</v>
      </c>
      <c r="H28" s="26">
        <v>420</v>
      </c>
      <c r="I28" s="26"/>
      <c r="J28" s="25"/>
      <c r="K28" s="27">
        <f t="shared" si="10"/>
        <v>345.62211981566821</v>
      </c>
      <c r="L28" s="63">
        <f t="shared" si="15"/>
        <v>-1</v>
      </c>
      <c r="M28" s="28">
        <f t="shared" si="16"/>
        <v>0</v>
      </c>
      <c r="N28" s="8"/>
      <c r="Y28" s="5">
        <f t="shared" si="2"/>
        <v>0</v>
      </c>
      <c r="Z28" s="5">
        <f t="shared" si="3"/>
        <v>0</v>
      </c>
      <c r="AA28" s="5">
        <f t="shared" si="7"/>
        <v>1</v>
      </c>
    </row>
    <row r="29" spans="1:27" ht="15" customHeight="1" x14ac:dyDescent="0.3">
      <c r="A29" s="7"/>
      <c r="B29" s="23">
        <f t="shared" si="8"/>
        <v>24</v>
      </c>
      <c r="C29" s="24">
        <v>43538</v>
      </c>
      <c r="D29" s="25" t="s">
        <v>19</v>
      </c>
      <c r="E29" s="25" t="s">
        <v>799</v>
      </c>
      <c r="F29" s="26">
        <v>1355</v>
      </c>
      <c r="G29" s="26">
        <v>1374</v>
      </c>
      <c r="H29" s="26">
        <v>1341</v>
      </c>
      <c r="I29" s="26">
        <v>1374</v>
      </c>
      <c r="J29" s="25">
        <f t="shared" si="9"/>
        <v>19</v>
      </c>
      <c r="K29" s="27">
        <f t="shared" si="10"/>
        <v>110.70110701107011</v>
      </c>
      <c r="L29" s="63">
        <f t="shared" si="15"/>
        <v>1.4022140221402246E-2</v>
      </c>
      <c r="M29" s="28">
        <f t="shared" si="16"/>
        <v>2103.3210332103322</v>
      </c>
      <c r="N29" s="8"/>
      <c r="Y29" s="5">
        <f t="shared" si="2"/>
        <v>1</v>
      </c>
      <c r="Z29" s="5">
        <f t="shared" si="3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43538</v>
      </c>
      <c r="D30" s="25" t="s">
        <v>19</v>
      </c>
      <c r="E30" s="25" t="s">
        <v>491</v>
      </c>
      <c r="F30" s="26">
        <v>638</v>
      </c>
      <c r="G30" s="26">
        <v>657</v>
      </c>
      <c r="H30" s="26">
        <v>633</v>
      </c>
      <c r="I30" s="26">
        <v>650</v>
      </c>
      <c r="J30" s="25">
        <f t="shared" si="9"/>
        <v>12</v>
      </c>
      <c r="K30" s="27">
        <f t="shared" si="10"/>
        <v>235.10971786833855</v>
      </c>
      <c r="L30" s="63">
        <f t="shared" si="15"/>
        <v>1.8808777429467183E-2</v>
      </c>
      <c r="M30" s="28">
        <f t="shared" si="16"/>
        <v>2821.3166144200627</v>
      </c>
      <c r="N30" s="8"/>
      <c r="Y30" s="5">
        <f t="shared" si="2"/>
        <v>1</v>
      </c>
      <c r="Z30" s="5">
        <f t="shared" si="3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43539</v>
      </c>
      <c r="D31" s="25" t="s">
        <v>19</v>
      </c>
      <c r="E31" s="25" t="s">
        <v>751</v>
      </c>
      <c r="F31" s="26">
        <v>193</v>
      </c>
      <c r="G31" s="26">
        <v>199</v>
      </c>
      <c r="H31" s="26">
        <v>190</v>
      </c>
      <c r="I31" s="26">
        <v>199</v>
      </c>
      <c r="J31" s="25">
        <f t="shared" si="9"/>
        <v>6</v>
      </c>
      <c r="K31" s="27">
        <f t="shared" si="10"/>
        <v>777.20207253886008</v>
      </c>
      <c r="L31" s="63">
        <f t="shared" si="15"/>
        <v>3.1088082901554515E-2</v>
      </c>
      <c r="M31" s="28">
        <f t="shared" si="16"/>
        <v>4663.2124352331602</v>
      </c>
      <c r="N31" s="8"/>
      <c r="Y31" s="5">
        <f t="shared" si="2"/>
        <v>1</v>
      </c>
      <c r="Z31" s="5">
        <f t="shared" si="3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8"/>
        <v>27</v>
      </c>
      <c r="C32" s="24">
        <v>43539</v>
      </c>
      <c r="D32" s="25" t="s">
        <v>19</v>
      </c>
      <c r="E32" s="25" t="s">
        <v>814</v>
      </c>
      <c r="F32" s="26">
        <v>232</v>
      </c>
      <c r="G32" s="26">
        <v>236</v>
      </c>
      <c r="H32" s="26">
        <v>230</v>
      </c>
      <c r="I32" s="26">
        <v>230</v>
      </c>
      <c r="J32" s="25">
        <f t="shared" si="9"/>
        <v>-2</v>
      </c>
      <c r="K32" s="27">
        <f t="shared" si="10"/>
        <v>646.55172413793105</v>
      </c>
      <c r="L32" s="63">
        <f t="shared" si="15"/>
        <v>-8.6206896551723755E-3</v>
      </c>
      <c r="M32" s="28">
        <f t="shared" si="16"/>
        <v>-1293.1034482758621</v>
      </c>
      <c r="N32" s="8"/>
      <c r="Q32" s="5" t="s">
        <v>20</v>
      </c>
      <c r="Y32" s="5">
        <f t="shared" si="2"/>
        <v>0</v>
      </c>
      <c r="Z32" s="5">
        <f t="shared" si="3"/>
        <v>1</v>
      </c>
      <c r="AA32" s="5">
        <f t="shared" si="7"/>
        <v>0</v>
      </c>
    </row>
    <row r="33" spans="1:27" x14ac:dyDescent="0.3">
      <c r="A33" s="7"/>
      <c r="B33" s="23">
        <f t="shared" si="8"/>
        <v>28</v>
      </c>
      <c r="C33" s="24">
        <v>43542</v>
      </c>
      <c r="D33" s="43" t="s">
        <v>19</v>
      </c>
      <c r="E33" s="43" t="s">
        <v>815</v>
      </c>
      <c r="F33" s="43">
        <v>698</v>
      </c>
      <c r="G33" s="43">
        <v>900</v>
      </c>
      <c r="H33" s="43">
        <v>660</v>
      </c>
      <c r="I33" s="26">
        <v>892</v>
      </c>
      <c r="J33" s="25">
        <f t="shared" si="9"/>
        <v>194</v>
      </c>
      <c r="K33" s="27">
        <f t="shared" si="10"/>
        <v>214.89971346704871</v>
      </c>
      <c r="L33" s="63">
        <f t="shared" si="15"/>
        <v>0.27793696275071644</v>
      </c>
      <c r="M33" s="28">
        <f t="shared" si="16"/>
        <v>41690.544412607451</v>
      </c>
      <c r="N33" s="8"/>
      <c r="Y33" s="5">
        <f t="shared" si="2"/>
        <v>1</v>
      </c>
      <c r="Z33" s="5">
        <f t="shared" si="3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43542</v>
      </c>
      <c r="D34" s="25" t="s">
        <v>19</v>
      </c>
      <c r="E34" s="25" t="s">
        <v>816</v>
      </c>
      <c r="F34" s="26">
        <v>255</v>
      </c>
      <c r="G34" s="26">
        <v>262</v>
      </c>
      <c r="H34" s="26">
        <v>247</v>
      </c>
      <c r="I34" s="26">
        <v>262</v>
      </c>
      <c r="J34" s="25">
        <f t="shared" si="9"/>
        <v>7</v>
      </c>
      <c r="K34" s="27">
        <f t="shared" si="10"/>
        <v>588.23529411764707</v>
      </c>
      <c r="L34" s="63">
        <f t="shared" si="15"/>
        <v>2.7450980392156765E-2</v>
      </c>
      <c r="M34" s="28">
        <f t="shared" si="16"/>
        <v>4117.6470588235297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43542</v>
      </c>
      <c r="D35" s="25" t="s">
        <v>19</v>
      </c>
      <c r="E35" s="25" t="s">
        <v>468</v>
      </c>
      <c r="F35" s="26">
        <v>937</v>
      </c>
      <c r="G35" s="26">
        <v>952</v>
      </c>
      <c r="H35" s="26">
        <v>930</v>
      </c>
      <c r="I35" s="26">
        <v>952</v>
      </c>
      <c r="J35" s="25">
        <f t="shared" si="9"/>
        <v>15</v>
      </c>
      <c r="K35" s="27">
        <f t="shared" si="10"/>
        <v>160.08537886872998</v>
      </c>
      <c r="L35" s="63">
        <f t="shared" si="15"/>
        <v>1.6008537886873064E-2</v>
      </c>
      <c r="M35" s="28">
        <f t="shared" si="16"/>
        <v>2401.2806830309496</v>
      </c>
      <c r="N35" s="8"/>
      <c r="Y35" s="5">
        <f t="shared" si="2"/>
        <v>1</v>
      </c>
      <c r="Z35" s="5">
        <f t="shared" si="3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43542</v>
      </c>
      <c r="D36" s="25" t="s">
        <v>19</v>
      </c>
      <c r="E36" s="25" t="s">
        <v>817</v>
      </c>
      <c r="F36" s="26">
        <v>145.6</v>
      </c>
      <c r="G36" s="26">
        <v>149</v>
      </c>
      <c r="H36" s="26"/>
      <c r="I36" s="26">
        <v>146.75</v>
      </c>
      <c r="J36" s="25">
        <f t="shared" si="9"/>
        <v>1.1500000000000057</v>
      </c>
      <c r="K36" s="27">
        <f t="shared" si="10"/>
        <v>1030.2197802197802</v>
      </c>
      <c r="L36" s="63">
        <f t="shared" si="15"/>
        <v>7.8983516483517313E-3</v>
      </c>
      <c r="M36" s="28">
        <f t="shared" si="16"/>
        <v>1184.7527472527531</v>
      </c>
      <c r="N36" s="8"/>
      <c r="Y36" s="5">
        <f t="shared" si="2"/>
        <v>1</v>
      </c>
      <c r="Z36" s="5">
        <f t="shared" si="3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43543</v>
      </c>
      <c r="D37" s="45" t="s">
        <v>19</v>
      </c>
      <c r="E37" s="45" t="s">
        <v>453</v>
      </c>
      <c r="F37" s="46">
        <v>1975</v>
      </c>
      <c r="G37" s="46">
        <v>1994</v>
      </c>
      <c r="H37" s="46">
        <v>1964</v>
      </c>
      <c r="I37" s="26">
        <v>1994</v>
      </c>
      <c r="J37" s="25">
        <f t="shared" si="9"/>
        <v>19</v>
      </c>
      <c r="K37" s="27">
        <f t="shared" si="10"/>
        <v>75.949367088607602</v>
      </c>
      <c r="L37" s="63">
        <f t="shared" si="15"/>
        <v>9.6202531645570577E-3</v>
      </c>
      <c r="M37" s="28">
        <f t="shared" si="16"/>
        <v>1443.0379746835445</v>
      </c>
      <c r="N37" s="8"/>
      <c r="Y37" s="5">
        <f t="shared" si="2"/>
        <v>1</v>
      </c>
      <c r="Z37" s="5">
        <f t="shared" si="3"/>
        <v>0</v>
      </c>
      <c r="AA37" s="5">
        <f t="shared" si="7"/>
        <v>0</v>
      </c>
    </row>
    <row r="38" spans="1:27" x14ac:dyDescent="0.3">
      <c r="A38" s="7"/>
      <c r="B38" s="23">
        <f t="shared" si="8"/>
        <v>33</v>
      </c>
      <c r="C38" s="24">
        <v>43543</v>
      </c>
      <c r="D38" s="43" t="s">
        <v>19</v>
      </c>
      <c r="E38" s="43" t="s">
        <v>531</v>
      </c>
      <c r="F38" s="43">
        <v>183</v>
      </c>
      <c r="G38" s="43">
        <v>191</v>
      </c>
      <c r="H38" s="43">
        <v>178</v>
      </c>
      <c r="I38" s="26">
        <v>191</v>
      </c>
      <c r="J38" s="25">
        <f t="shared" si="9"/>
        <v>8</v>
      </c>
      <c r="K38" s="27">
        <f t="shared" si="10"/>
        <v>819.67213114754099</v>
      </c>
      <c r="L38" s="63">
        <f t="shared" si="15"/>
        <v>4.3715846994535568E-2</v>
      </c>
      <c r="M38" s="28">
        <f t="shared" si="16"/>
        <v>6557.377049180328</v>
      </c>
      <c r="N38" s="8"/>
      <c r="Y38" s="5">
        <f t="shared" si="2"/>
        <v>1</v>
      </c>
      <c r="Z38" s="5">
        <f t="shared" si="3"/>
        <v>0</v>
      </c>
      <c r="AA38" s="5">
        <f t="shared" si="7"/>
        <v>0</v>
      </c>
    </row>
    <row r="39" spans="1:27" ht="15.6" x14ac:dyDescent="0.3">
      <c r="A39" s="7"/>
      <c r="B39" s="23">
        <f t="shared" si="8"/>
        <v>34</v>
      </c>
      <c r="C39" s="24">
        <v>43543</v>
      </c>
      <c r="D39" s="43" t="s">
        <v>19</v>
      </c>
      <c r="E39" s="61" t="s">
        <v>114</v>
      </c>
      <c r="F39" s="43">
        <v>336</v>
      </c>
      <c r="G39" s="43">
        <v>340</v>
      </c>
      <c r="H39" s="43">
        <v>334</v>
      </c>
      <c r="I39" s="26">
        <v>340</v>
      </c>
      <c r="J39" s="25">
        <f t="shared" si="9"/>
        <v>4</v>
      </c>
      <c r="K39" s="27">
        <f t="shared" si="10"/>
        <v>446.42857142857144</v>
      </c>
      <c r="L39" s="63">
        <f t="shared" si="15"/>
        <v>1.1904761904761862E-2</v>
      </c>
      <c r="M39" s="28">
        <f t="shared" si="16"/>
        <v>1785.7142857142858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7"/>
        <v>0</v>
      </c>
    </row>
    <row r="40" spans="1:27" x14ac:dyDescent="0.3">
      <c r="A40" s="7"/>
      <c r="B40" s="23">
        <f t="shared" si="8"/>
        <v>35</v>
      </c>
      <c r="C40" s="42">
        <v>43543</v>
      </c>
      <c r="D40" s="43" t="s">
        <v>19</v>
      </c>
      <c r="E40" s="43" t="s">
        <v>818</v>
      </c>
      <c r="F40" s="43">
        <v>6.25</v>
      </c>
      <c r="G40" s="43">
        <v>7.25</v>
      </c>
      <c r="H40" s="43">
        <v>6</v>
      </c>
      <c r="I40" s="26">
        <v>7.1</v>
      </c>
      <c r="J40" s="25">
        <f t="shared" si="9"/>
        <v>0.84999999999999964</v>
      </c>
      <c r="K40" s="27">
        <f t="shared" si="10"/>
        <v>24000</v>
      </c>
      <c r="L40" s="63">
        <f t="shared" si="15"/>
        <v>0.1359999999999999</v>
      </c>
      <c r="M40" s="28">
        <f t="shared" si="16"/>
        <v>20399.999999999993</v>
      </c>
      <c r="N40" s="8"/>
      <c r="Y40" s="5">
        <f t="shared" si="2"/>
        <v>1</v>
      </c>
      <c r="Z40" s="5">
        <f t="shared" si="3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42">
        <v>43543</v>
      </c>
      <c r="D41" s="43" t="s">
        <v>19</v>
      </c>
      <c r="E41" s="43" t="s">
        <v>819</v>
      </c>
      <c r="F41" s="43">
        <v>1133</v>
      </c>
      <c r="G41" s="43">
        <v>1174</v>
      </c>
      <c r="H41" s="43">
        <v>1127</v>
      </c>
      <c r="I41" s="26">
        <v>1154</v>
      </c>
      <c r="J41" s="25">
        <f t="shared" si="9"/>
        <v>21</v>
      </c>
      <c r="K41" s="27"/>
      <c r="L41" s="63">
        <f t="shared" si="15"/>
        <v>1.8534863195057261E-2</v>
      </c>
      <c r="M41" s="28">
        <f t="shared" si="16"/>
        <v>0</v>
      </c>
      <c r="N41" s="8"/>
      <c r="R41" s="25"/>
      <c r="Y41" s="5">
        <f t="shared" si="2"/>
        <v>0</v>
      </c>
      <c r="Z41" s="5">
        <f t="shared" si="3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44">
        <v>43543</v>
      </c>
      <c r="D42" s="45" t="s">
        <v>19</v>
      </c>
      <c r="E42" s="45" t="s">
        <v>824</v>
      </c>
      <c r="F42" s="46">
        <v>347</v>
      </c>
      <c r="G42" s="46">
        <v>353</v>
      </c>
      <c r="H42" s="46">
        <v>345</v>
      </c>
      <c r="I42" s="26">
        <v>352</v>
      </c>
      <c r="J42" s="25">
        <f t="shared" si="9"/>
        <v>5</v>
      </c>
      <c r="K42" s="27"/>
      <c r="L42" s="63">
        <f t="shared" si="15"/>
        <v>1.4409221902017322E-2</v>
      </c>
      <c r="M42" s="28">
        <f t="shared" si="16"/>
        <v>0</v>
      </c>
      <c r="N42" s="8"/>
      <c r="P42" s="5" t="s">
        <v>20</v>
      </c>
      <c r="Y42" s="5">
        <f t="shared" si="2"/>
        <v>0</v>
      </c>
      <c r="Z42" s="5">
        <f t="shared" si="3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44">
        <v>43544</v>
      </c>
      <c r="D43" s="45" t="s">
        <v>19</v>
      </c>
      <c r="E43" s="45" t="s">
        <v>121</v>
      </c>
      <c r="F43" s="46">
        <v>80.5</v>
      </c>
      <c r="G43" s="46">
        <v>83.5</v>
      </c>
      <c r="H43" s="46">
        <v>78</v>
      </c>
      <c r="I43" s="26">
        <v>81.5</v>
      </c>
      <c r="J43" s="25">
        <f t="shared" ref="J43" si="17">I43-F43</f>
        <v>1</v>
      </c>
      <c r="K43" s="27">
        <f t="shared" ref="K43" si="18">150000/F43</f>
        <v>1863.3540372670807</v>
      </c>
      <c r="L43" s="63">
        <f t="shared" si="15"/>
        <v>1.2422360248447228E-2</v>
      </c>
      <c r="M43" s="28">
        <f t="shared" si="16"/>
        <v>1863.3540372670807</v>
      </c>
      <c r="N43" s="8"/>
      <c r="Y43" s="5">
        <f t="shared" si="2"/>
        <v>1</v>
      </c>
      <c r="Z43" s="5">
        <f t="shared" si="3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44">
        <v>43544</v>
      </c>
      <c r="D44" s="25" t="s">
        <v>19</v>
      </c>
      <c r="E44" s="25" t="s">
        <v>627</v>
      </c>
      <c r="F44" s="26">
        <v>246</v>
      </c>
      <c r="G44" s="26">
        <v>259</v>
      </c>
      <c r="H44" s="26">
        <v>244</v>
      </c>
      <c r="I44" s="26">
        <v>259</v>
      </c>
      <c r="J44" s="25">
        <f t="shared" ref="J44" si="19">I44-F44</f>
        <v>13</v>
      </c>
      <c r="K44" s="27">
        <f t="shared" ref="K44" si="20">150000/F44</f>
        <v>609.7560975609756</v>
      </c>
      <c r="L44" s="63">
        <f t="shared" si="15"/>
        <v>5.2845528455284452E-2</v>
      </c>
      <c r="M44" s="28">
        <f t="shared" si="16"/>
        <v>7926.8292682926831</v>
      </c>
      <c r="N44" s="8"/>
      <c r="Y44" s="5">
        <f t="shared" si="2"/>
        <v>1</v>
      </c>
      <c r="Z44" s="5">
        <f t="shared" si="3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44">
        <v>43544</v>
      </c>
      <c r="D45" s="25" t="s">
        <v>19</v>
      </c>
      <c r="E45" s="25" t="s">
        <v>145</v>
      </c>
      <c r="F45" s="26">
        <v>499</v>
      </c>
      <c r="G45" s="26">
        <v>511</v>
      </c>
      <c r="H45" s="26">
        <v>494</v>
      </c>
      <c r="I45" s="26">
        <v>511</v>
      </c>
      <c r="J45" s="25"/>
      <c r="K45" s="27"/>
      <c r="L45" s="63">
        <f t="shared" si="15"/>
        <v>2.4048096192384794E-2</v>
      </c>
      <c r="M45" s="28">
        <f t="shared" si="16"/>
        <v>0</v>
      </c>
      <c r="N45" s="8"/>
      <c r="Y45" s="5">
        <f t="shared" si="2"/>
        <v>0</v>
      </c>
      <c r="Z45" s="5">
        <f t="shared" si="3"/>
        <v>0</v>
      </c>
      <c r="AA45" s="5">
        <f t="shared" si="7"/>
        <v>0</v>
      </c>
    </row>
    <row r="46" spans="1:27" x14ac:dyDescent="0.3">
      <c r="A46" s="7"/>
      <c r="B46" s="23">
        <f>B45+1</f>
        <v>41</v>
      </c>
      <c r="C46" s="24">
        <v>43544</v>
      </c>
      <c r="D46" s="25" t="s">
        <v>19</v>
      </c>
      <c r="E46" s="25" t="s">
        <v>820</v>
      </c>
      <c r="F46" s="26">
        <v>1022</v>
      </c>
      <c r="G46" s="26">
        <v>1085</v>
      </c>
      <c r="H46" s="26">
        <v>1015</v>
      </c>
      <c r="I46" s="26">
        <v>1085</v>
      </c>
      <c r="J46" s="25">
        <f t="shared" ref="J46" si="21">I46-F46</f>
        <v>63</v>
      </c>
      <c r="K46" s="27">
        <f t="shared" ref="K46" si="22">150000/F46</f>
        <v>146.77103718199609</v>
      </c>
      <c r="L46" s="63">
        <f t="shared" si="15"/>
        <v>6.164383561643838E-2</v>
      </c>
      <c r="M46" s="28">
        <f t="shared" si="16"/>
        <v>9246.5753424657541</v>
      </c>
      <c r="N46" s="8"/>
      <c r="Y46" s="5">
        <f t="shared" si="2"/>
        <v>1</v>
      </c>
      <c r="Z46" s="5">
        <f t="shared" si="3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43544</v>
      </c>
      <c r="D47" s="25" t="s">
        <v>19</v>
      </c>
      <c r="E47" s="25" t="s">
        <v>149</v>
      </c>
      <c r="F47" s="26">
        <v>158</v>
      </c>
      <c r="G47" s="26">
        <v>166</v>
      </c>
      <c r="H47" s="26">
        <v>157</v>
      </c>
      <c r="I47" s="26">
        <v>168</v>
      </c>
      <c r="J47" s="25">
        <f t="shared" ref="J47:J51" si="23">I47-F47</f>
        <v>10</v>
      </c>
      <c r="K47" s="27">
        <f t="shared" ref="K47:K76" si="24">150000/F47</f>
        <v>949.36708860759495</v>
      </c>
      <c r="L47" s="63">
        <f t="shared" si="15"/>
        <v>6.3291139240506222E-2</v>
      </c>
      <c r="M47" s="28">
        <f t="shared" si="16"/>
        <v>9493.67088607595</v>
      </c>
      <c r="N47" s="8"/>
      <c r="Y47" s="5">
        <f t="shared" si="2"/>
        <v>1</v>
      </c>
      <c r="Z47" s="5">
        <f t="shared" si="3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43546</v>
      </c>
      <c r="D48" s="25" t="s">
        <v>52</v>
      </c>
      <c r="E48" s="25" t="s">
        <v>821</v>
      </c>
      <c r="F48" s="26">
        <v>131</v>
      </c>
      <c r="G48" s="26">
        <v>137</v>
      </c>
      <c r="H48" s="26">
        <v>128</v>
      </c>
      <c r="I48" s="26">
        <v>137</v>
      </c>
      <c r="J48" s="25">
        <f t="shared" si="23"/>
        <v>6</v>
      </c>
      <c r="K48" s="27">
        <f t="shared" si="24"/>
        <v>1145.0381679389313</v>
      </c>
      <c r="L48" s="63">
        <f t="shared" si="15"/>
        <v>4.5801526717557328E-2</v>
      </c>
      <c r="M48" s="28">
        <f t="shared" si="16"/>
        <v>6870.2290076335885</v>
      </c>
      <c r="N48" s="8"/>
      <c r="Y48" s="5">
        <f t="shared" si="2"/>
        <v>1</v>
      </c>
      <c r="Z48" s="5">
        <f t="shared" si="3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43546</v>
      </c>
      <c r="D49" s="25" t="s">
        <v>19</v>
      </c>
      <c r="E49" s="25" t="s">
        <v>822</v>
      </c>
      <c r="F49" s="26">
        <v>222</v>
      </c>
      <c r="G49" s="26">
        <v>232</v>
      </c>
      <c r="H49" s="26">
        <v>213</v>
      </c>
      <c r="I49" s="26">
        <v>232</v>
      </c>
      <c r="J49" s="25">
        <f t="shared" si="23"/>
        <v>10</v>
      </c>
      <c r="K49" s="27">
        <f t="shared" si="24"/>
        <v>675.67567567567562</v>
      </c>
      <c r="L49" s="63">
        <f t="shared" si="15"/>
        <v>4.5045045045045029E-2</v>
      </c>
      <c r="M49" s="28">
        <f t="shared" si="16"/>
        <v>6756.7567567567567</v>
      </c>
      <c r="N49" s="8"/>
      <c r="Y49" s="5">
        <f t="shared" si="2"/>
        <v>1</v>
      </c>
      <c r="Z49" s="5">
        <f t="shared" si="3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43546</v>
      </c>
      <c r="D50" s="25" t="s">
        <v>19</v>
      </c>
      <c r="E50" s="25" t="s">
        <v>823</v>
      </c>
      <c r="F50" s="26">
        <v>228</v>
      </c>
      <c r="G50" s="26">
        <v>244</v>
      </c>
      <c r="H50" s="26">
        <v>224</v>
      </c>
      <c r="I50" s="26">
        <v>224</v>
      </c>
      <c r="J50" s="25">
        <f t="shared" si="23"/>
        <v>-4</v>
      </c>
      <c r="K50" s="27">
        <f t="shared" si="24"/>
        <v>657.89473684210532</v>
      </c>
      <c r="L50" s="63">
        <f t="shared" si="15"/>
        <v>-1.7543859649122862E-2</v>
      </c>
      <c r="M50" s="28">
        <f t="shared" si="16"/>
        <v>-2631.5789473684213</v>
      </c>
      <c r="N50" s="8"/>
      <c r="Y50" s="5">
        <f t="shared" si="2"/>
        <v>0</v>
      </c>
      <c r="Z50" s="5">
        <f t="shared" si="3"/>
        <v>1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43546</v>
      </c>
      <c r="D51" s="25" t="s">
        <v>19</v>
      </c>
      <c r="E51" s="25" t="s">
        <v>175</v>
      </c>
      <c r="F51" s="26">
        <v>254</v>
      </c>
      <c r="G51" s="26">
        <v>260</v>
      </c>
      <c r="H51" s="26">
        <v>251</v>
      </c>
      <c r="I51" s="26">
        <v>263</v>
      </c>
      <c r="J51" s="25">
        <f t="shared" si="23"/>
        <v>9</v>
      </c>
      <c r="K51" s="27">
        <f t="shared" si="24"/>
        <v>590.55118110236219</v>
      </c>
      <c r="L51" s="63">
        <f t="shared" si="15"/>
        <v>3.5433070866141669E-2</v>
      </c>
      <c r="M51" s="28">
        <f t="shared" si="16"/>
        <v>5314.9606299212601</v>
      </c>
      <c r="N51" s="8"/>
      <c r="Y51" s="5">
        <f t="shared" si="2"/>
        <v>1</v>
      </c>
      <c r="Z51" s="5">
        <f t="shared" si="3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43546</v>
      </c>
      <c r="D52" s="25" t="s">
        <v>19</v>
      </c>
      <c r="E52" s="25" t="s">
        <v>369</v>
      </c>
      <c r="F52" s="26">
        <v>144</v>
      </c>
      <c r="G52" s="26">
        <v>153</v>
      </c>
      <c r="H52" s="26">
        <v>142</v>
      </c>
      <c r="I52" s="26">
        <v>148</v>
      </c>
      <c r="J52" s="25">
        <f t="shared" ref="J52" si="25">I52-F52</f>
        <v>4</v>
      </c>
      <c r="K52" s="27">
        <f t="shared" si="24"/>
        <v>1041.6666666666667</v>
      </c>
      <c r="L52" s="63">
        <f t="shared" si="15"/>
        <v>2.7777777777777679E-2</v>
      </c>
      <c r="M52" s="28">
        <f t="shared" si="16"/>
        <v>4166.666666666667</v>
      </c>
      <c r="N52" s="8"/>
      <c r="Y52" s="5">
        <f t="shared" si="2"/>
        <v>1</v>
      </c>
      <c r="Z52" s="5">
        <f t="shared" si="3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43546</v>
      </c>
      <c r="D53" s="25" t="s">
        <v>19</v>
      </c>
      <c r="E53" s="25" t="s">
        <v>215</v>
      </c>
      <c r="F53" s="26">
        <v>410</v>
      </c>
      <c r="G53" s="26">
        <v>427</v>
      </c>
      <c r="H53" s="26">
        <v>406</v>
      </c>
      <c r="I53" s="26"/>
      <c r="J53" s="25"/>
      <c r="K53" s="27">
        <f t="shared" si="24"/>
        <v>365.85365853658539</v>
      </c>
      <c r="L53" s="63">
        <f t="shared" si="15"/>
        <v>-1</v>
      </c>
      <c r="M53" s="28">
        <f t="shared" si="16"/>
        <v>0</v>
      </c>
      <c r="N53" s="8"/>
      <c r="Y53" s="5">
        <f t="shared" si="2"/>
        <v>0</v>
      </c>
      <c r="Z53" s="5">
        <f t="shared" si="3"/>
        <v>0</v>
      </c>
      <c r="AA53" s="5">
        <f t="shared" si="7"/>
        <v>1</v>
      </c>
    </row>
    <row r="54" spans="1:27" x14ac:dyDescent="0.3">
      <c r="A54" s="7"/>
      <c r="B54" s="23">
        <f t="shared" si="8"/>
        <v>49</v>
      </c>
      <c r="C54" s="24">
        <v>43549</v>
      </c>
      <c r="D54" s="25" t="s">
        <v>19</v>
      </c>
      <c r="E54" s="25" t="s">
        <v>825</v>
      </c>
      <c r="F54" s="26">
        <v>116</v>
      </c>
      <c r="G54" s="26">
        <v>121</v>
      </c>
      <c r="H54" s="26">
        <v>113</v>
      </c>
      <c r="I54" s="26">
        <v>121</v>
      </c>
      <c r="J54" s="25">
        <f t="shared" ref="J54:J55" si="26">I54-F54</f>
        <v>5</v>
      </c>
      <c r="K54" s="27">
        <f t="shared" si="24"/>
        <v>1293.1034482758621</v>
      </c>
      <c r="L54" s="63">
        <f t="shared" si="15"/>
        <v>4.31034482758621E-2</v>
      </c>
      <c r="M54" s="28">
        <f t="shared" si="16"/>
        <v>6465.5172413793107</v>
      </c>
      <c r="N54" s="8"/>
      <c r="Y54" s="5">
        <f t="shared" si="2"/>
        <v>1</v>
      </c>
      <c r="Z54" s="5">
        <f t="shared" si="3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44">
        <v>43549</v>
      </c>
      <c r="D55" s="43" t="s">
        <v>19</v>
      </c>
      <c r="E55" s="43" t="s">
        <v>826</v>
      </c>
      <c r="F55" s="43">
        <v>6610</v>
      </c>
      <c r="G55" s="43">
        <v>6754</v>
      </c>
      <c r="H55" s="43">
        <v>6490</v>
      </c>
      <c r="I55" s="26">
        <v>6754</v>
      </c>
      <c r="J55" s="25">
        <f t="shared" si="26"/>
        <v>144</v>
      </c>
      <c r="K55" s="27">
        <f t="shared" si="24"/>
        <v>22.692889561270803</v>
      </c>
      <c r="L55" s="63">
        <f t="shared" si="15"/>
        <v>2.1785173978819961E-2</v>
      </c>
      <c r="M55" s="28">
        <f t="shared" si="16"/>
        <v>3267.7760968229959</v>
      </c>
      <c r="N55" s="8"/>
      <c r="Y55" s="5">
        <f t="shared" si="2"/>
        <v>1</v>
      </c>
      <c r="Z55" s="5">
        <f t="shared" si="3"/>
        <v>0</v>
      </c>
      <c r="AA55" s="5">
        <f t="shared" si="7"/>
        <v>0</v>
      </c>
    </row>
    <row r="56" spans="1:27" x14ac:dyDescent="0.3">
      <c r="A56" s="7"/>
      <c r="B56" s="23">
        <f t="shared" si="8"/>
        <v>51</v>
      </c>
      <c r="C56" s="44">
        <v>43549</v>
      </c>
      <c r="D56" s="43" t="s">
        <v>19</v>
      </c>
      <c r="E56" s="43" t="s">
        <v>794</v>
      </c>
      <c r="F56" s="43">
        <v>421</v>
      </c>
      <c r="G56" s="43">
        <v>466</v>
      </c>
      <c r="H56" s="43">
        <v>410</v>
      </c>
      <c r="I56" s="26">
        <v>468</v>
      </c>
      <c r="J56" s="25">
        <f t="shared" ref="J56:J60" si="27">I56-F56</f>
        <v>47</v>
      </c>
      <c r="K56" s="27">
        <f t="shared" si="24"/>
        <v>356.29453681710214</v>
      </c>
      <c r="L56" s="63">
        <f t="shared" si="15"/>
        <v>0.1116389548693586</v>
      </c>
      <c r="M56" s="28">
        <f t="shared" si="16"/>
        <v>16745.8432304038</v>
      </c>
      <c r="N56" s="8"/>
      <c r="Y56" s="5">
        <f t="shared" si="2"/>
        <v>1</v>
      </c>
      <c r="Z56" s="5">
        <f t="shared" si="3"/>
        <v>0</v>
      </c>
      <c r="AA56" s="5">
        <f t="shared" si="7"/>
        <v>0</v>
      </c>
    </row>
    <row r="57" spans="1:27" x14ac:dyDescent="0.3">
      <c r="A57" s="7"/>
      <c r="B57" s="23">
        <f t="shared" si="8"/>
        <v>52</v>
      </c>
      <c r="C57" s="44">
        <v>43549</v>
      </c>
      <c r="D57" s="43" t="s">
        <v>19</v>
      </c>
      <c r="E57" s="43" t="s">
        <v>827</v>
      </c>
      <c r="F57" s="43">
        <v>522</v>
      </c>
      <c r="G57" s="43">
        <v>529</v>
      </c>
      <c r="H57" s="43">
        <v>516</v>
      </c>
      <c r="I57" s="26">
        <v>528.70000000000005</v>
      </c>
      <c r="J57" s="25">
        <f t="shared" si="27"/>
        <v>6.7000000000000455</v>
      </c>
      <c r="K57" s="27">
        <f t="shared" si="24"/>
        <v>287.35632183908046</v>
      </c>
      <c r="L57" s="63">
        <f t="shared" si="15"/>
        <v>1.2835249042145724E-2</v>
      </c>
      <c r="M57" s="28">
        <f t="shared" si="16"/>
        <v>1925.2873563218523</v>
      </c>
      <c r="N57" s="8"/>
      <c r="Y57" s="5">
        <f t="shared" si="2"/>
        <v>1</v>
      </c>
      <c r="Z57" s="5">
        <f t="shared" si="3"/>
        <v>0</v>
      </c>
      <c r="AA57" s="5">
        <f t="shared" si="7"/>
        <v>0</v>
      </c>
    </row>
    <row r="58" spans="1:27" x14ac:dyDescent="0.3">
      <c r="A58" s="7"/>
      <c r="B58" s="23">
        <f t="shared" si="8"/>
        <v>53</v>
      </c>
      <c r="C58" s="44">
        <v>43550</v>
      </c>
      <c r="D58" s="43" t="s">
        <v>19</v>
      </c>
      <c r="E58" s="43" t="s">
        <v>828</v>
      </c>
      <c r="F58" s="43">
        <v>411</v>
      </c>
      <c r="G58" s="43">
        <v>434</v>
      </c>
      <c r="H58" s="43">
        <v>407</v>
      </c>
      <c r="I58" s="26">
        <v>444</v>
      </c>
      <c r="J58" s="25">
        <f t="shared" si="27"/>
        <v>33</v>
      </c>
      <c r="K58" s="27">
        <f t="shared" si="24"/>
        <v>364.96350364963502</v>
      </c>
      <c r="L58" s="63">
        <f t="shared" si="15"/>
        <v>8.0291970802919721E-2</v>
      </c>
      <c r="M58" s="28">
        <f t="shared" si="16"/>
        <v>12043.795620437955</v>
      </c>
      <c r="N58" s="8"/>
      <c r="Y58" s="5">
        <f t="shared" si="2"/>
        <v>1</v>
      </c>
      <c r="Z58" s="5">
        <f t="shared" si="3"/>
        <v>0</v>
      </c>
      <c r="AA58" s="5">
        <f t="shared" si="7"/>
        <v>0</v>
      </c>
    </row>
    <row r="59" spans="1:27" x14ac:dyDescent="0.3">
      <c r="A59" s="7"/>
      <c r="B59" s="23">
        <f t="shared" si="8"/>
        <v>54</v>
      </c>
      <c r="C59" s="44">
        <v>43550</v>
      </c>
      <c r="D59" s="43" t="s">
        <v>19</v>
      </c>
      <c r="E59" s="43" t="s">
        <v>371</v>
      </c>
      <c r="F59" s="43">
        <v>193</v>
      </c>
      <c r="G59" s="43">
        <v>197</v>
      </c>
      <c r="H59" s="43">
        <v>192</v>
      </c>
      <c r="I59" s="26">
        <v>199</v>
      </c>
      <c r="J59" s="25">
        <f t="shared" si="27"/>
        <v>6</v>
      </c>
      <c r="K59" s="27">
        <f t="shared" si="24"/>
        <v>777.20207253886008</v>
      </c>
      <c r="L59" s="63">
        <f t="shared" si="15"/>
        <v>3.1088082901554515E-2</v>
      </c>
      <c r="M59" s="28">
        <f t="shared" si="16"/>
        <v>4663.2124352331602</v>
      </c>
      <c r="N59" s="8"/>
      <c r="Y59" s="5">
        <f t="shared" si="2"/>
        <v>1</v>
      </c>
      <c r="Z59" s="5">
        <f t="shared" si="3"/>
        <v>0</v>
      </c>
      <c r="AA59" s="5">
        <f t="shared" si="7"/>
        <v>0</v>
      </c>
    </row>
    <row r="60" spans="1:27" x14ac:dyDescent="0.3">
      <c r="A60" s="7"/>
      <c r="B60" s="23">
        <f t="shared" si="8"/>
        <v>55</v>
      </c>
      <c r="C60" s="44">
        <v>43550</v>
      </c>
      <c r="D60" s="43" t="s">
        <v>19</v>
      </c>
      <c r="E60" s="43" t="s">
        <v>446</v>
      </c>
      <c r="F60" s="43">
        <v>147</v>
      </c>
      <c r="G60" s="43">
        <v>159</v>
      </c>
      <c r="H60" s="43">
        <v>143</v>
      </c>
      <c r="I60" s="26">
        <v>155</v>
      </c>
      <c r="J60" s="25">
        <f t="shared" si="27"/>
        <v>8</v>
      </c>
      <c r="K60" s="27">
        <f t="shared" si="24"/>
        <v>1020.4081632653061</v>
      </c>
      <c r="L60" s="63">
        <f t="shared" si="15"/>
        <v>5.4421768707483054E-2</v>
      </c>
      <c r="M60" s="28">
        <f t="shared" si="16"/>
        <v>8163.2653061224491</v>
      </c>
      <c r="N60" s="8"/>
      <c r="Y60" s="5">
        <f t="shared" si="2"/>
        <v>1</v>
      </c>
      <c r="Z60" s="5">
        <f t="shared" si="3"/>
        <v>0</v>
      </c>
      <c r="AA60" s="5">
        <f t="shared" si="7"/>
        <v>0</v>
      </c>
    </row>
    <row r="61" spans="1:27" x14ac:dyDescent="0.3">
      <c r="A61" s="7"/>
      <c r="B61" s="23">
        <f t="shared" si="8"/>
        <v>56</v>
      </c>
      <c r="C61" s="24">
        <v>43550</v>
      </c>
      <c r="D61" s="43" t="s">
        <v>19</v>
      </c>
      <c r="E61" s="43" t="s">
        <v>272</v>
      </c>
      <c r="F61" s="43">
        <v>189</v>
      </c>
      <c r="G61" s="43">
        <v>193</v>
      </c>
      <c r="H61" s="43">
        <v>187</v>
      </c>
      <c r="I61" s="26">
        <v>193</v>
      </c>
      <c r="J61" s="25">
        <f>I61-F61</f>
        <v>4</v>
      </c>
      <c r="K61" s="27">
        <f t="shared" si="24"/>
        <v>793.65079365079362</v>
      </c>
      <c r="L61" s="63">
        <f t="shared" si="15"/>
        <v>2.1164021164021163E-2</v>
      </c>
      <c r="M61" s="28">
        <f>J61*K61</f>
        <v>3174.6031746031745</v>
      </c>
      <c r="N61" s="8"/>
      <c r="Y61" s="5">
        <f t="shared" si="2"/>
        <v>1</v>
      </c>
      <c r="Z61" s="5">
        <f t="shared" si="3"/>
        <v>0</v>
      </c>
      <c r="AA61" s="5">
        <f t="shared" si="7"/>
        <v>0</v>
      </c>
    </row>
    <row r="62" spans="1:27" x14ac:dyDescent="0.3">
      <c r="A62" s="7"/>
      <c r="B62" s="23">
        <f t="shared" si="8"/>
        <v>57</v>
      </c>
      <c r="C62" s="24">
        <v>43550</v>
      </c>
      <c r="D62" s="43" t="s">
        <v>19</v>
      </c>
      <c r="E62" s="43" t="s">
        <v>723</v>
      </c>
      <c r="F62" s="43">
        <v>1322</v>
      </c>
      <c r="G62" s="43">
        <v>1372</v>
      </c>
      <c r="H62" s="43">
        <v>1292</v>
      </c>
      <c r="I62" s="26">
        <v>1464</v>
      </c>
      <c r="J62" s="25">
        <f>I62-F62</f>
        <v>142</v>
      </c>
      <c r="K62" s="27">
        <f t="shared" si="24"/>
        <v>113.464447806354</v>
      </c>
      <c r="L62" s="63">
        <f t="shared" si="15"/>
        <v>0.10741301059001507</v>
      </c>
      <c r="M62" s="28">
        <f>J62*K62</f>
        <v>16111.951588502268</v>
      </c>
      <c r="N62" s="8"/>
      <c r="Y62" s="5">
        <f t="shared" si="2"/>
        <v>1</v>
      </c>
      <c r="Z62" s="5">
        <f t="shared" si="3"/>
        <v>0</v>
      </c>
      <c r="AA62" s="5">
        <f t="shared" si="7"/>
        <v>0</v>
      </c>
    </row>
    <row r="63" spans="1:27" x14ac:dyDescent="0.3">
      <c r="A63" s="7"/>
      <c r="B63" s="23">
        <f t="shared" si="8"/>
        <v>58</v>
      </c>
      <c r="C63" s="24">
        <v>43550</v>
      </c>
      <c r="D63" s="43" t="s">
        <v>19</v>
      </c>
      <c r="E63" s="43" t="s">
        <v>829</v>
      </c>
      <c r="F63" s="43">
        <v>1815</v>
      </c>
      <c r="G63" s="43">
        <v>1850</v>
      </c>
      <c r="H63" s="43">
        <v>1795</v>
      </c>
      <c r="I63" s="26">
        <v>1864</v>
      </c>
      <c r="J63" s="25">
        <f>I63-F63</f>
        <v>49</v>
      </c>
      <c r="K63" s="27">
        <f t="shared" si="24"/>
        <v>82.644628099173559</v>
      </c>
      <c r="L63" s="63">
        <f t="shared" si="15"/>
        <v>2.6997245179063434E-2</v>
      </c>
      <c r="M63" s="28">
        <f t="shared" si="16"/>
        <v>4049.5867768595044</v>
      </c>
      <c r="N63" s="8"/>
      <c r="Y63" s="5">
        <f t="shared" si="2"/>
        <v>1</v>
      </c>
      <c r="Z63" s="5">
        <f t="shared" si="3"/>
        <v>0</v>
      </c>
      <c r="AA63" s="5">
        <f t="shared" si="7"/>
        <v>0</v>
      </c>
    </row>
    <row r="64" spans="1:27" x14ac:dyDescent="0.3">
      <c r="A64" s="7"/>
      <c r="B64" s="23">
        <f t="shared" si="8"/>
        <v>59</v>
      </c>
      <c r="C64" s="24">
        <v>43550</v>
      </c>
      <c r="D64" s="43" t="s">
        <v>19</v>
      </c>
      <c r="E64" s="43" t="s">
        <v>531</v>
      </c>
      <c r="F64" s="43">
        <v>193</v>
      </c>
      <c r="G64" s="43">
        <v>199</v>
      </c>
      <c r="H64" s="43">
        <v>192</v>
      </c>
      <c r="I64" s="26">
        <v>199</v>
      </c>
      <c r="J64" s="25">
        <f>I64-F64</f>
        <v>6</v>
      </c>
      <c r="K64" s="27">
        <f t="shared" si="24"/>
        <v>777.20207253886008</v>
      </c>
      <c r="L64" s="63">
        <f t="shared" si="15"/>
        <v>3.1088082901554515E-2</v>
      </c>
      <c r="M64" s="28">
        <f t="shared" si="16"/>
        <v>4663.2124352331602</v>
      </c>
      <c r="N64" s="8"/>
      <c r="Y64" s="5">
        <f t="shared" si="2"/>
        <v>1</v>
      </c>
      <c r="Z64" s="5">
        <f t="shared" si="3"/>
        <v>0</v>
      </c>
      <c r="AA64" s="5">
        <f t="shared" si="7"/>
        <v>0</v>
      </c>
    </row>
    <row r="65" spans="1:27" x14ac:dyDescent="0.3">
      <c r="A65" s="7"/>
      <c r="B65" s="23">
        <f t="shared" si="8"/>
        <v>60</v>
      </c>
      <c r="C65" s="24">
        <v>43551</v>
      </c>
      <c r="D65" s="43" t="s">
        <v>19</v>
      </c>
      <c r="E65" s="43" t="s">
        <v>65</v>
      </c>
      <c r="F65" s="43">
        <v>313</v>
      </c>
      <c r="G65" s="43">
        <v>323</v>
      </c>
      <c r="H65" s="43">
        <v>310</v>
      </c>
      <c r="I65" s="26">
        <v>323</v>
      </c>
      <c r="J65" s="25">
        <f t="shared" ref="J65:J71" si="28">I65-F65</f>
        <v>10</v>
      </c>
      <c r="K65" s="27">
        <f t="shared" si="24"/>
        <v>479.23322683706073</v>
      </c>
      <c r="L65" s="63">
        <f t="shared" si="15"/>
        <v>3.1948881789137351E-2</v>
      </c>
      <c r="M65" s="28">
        <f t="shared" si="16"/>
        <v>4792.3322683706074</v>
      </c>
      <c r="N65" s="8"/>
      <c r="Y65" s="5">
        <f t="shared" si="2"/>
        <v>1</v>
      </c>
      <c r="Z65" s="5">
        <f t="shared" si="3"/>
        <v>0</v>
      </c>
      <c r="AA65" s="5">
        <f t="shared" si="7"/>
        <v>0</v>
      </c>
    </row>
    <row r="66" spans="1:27" x14ac:dyDescent="0.3">
      <c r="A66" s="7"/>
      <c r="B66" s="23">
        <f t="shared" si="8"/>
        <v>61</v>
      </c>
      <c r="C66" s="24">
        <v>43551</v>
      </c>
      <c r="D66" s="43" t="s">
        <v>19</v>
      </c>
      <c r="E66" s="43" t="s">
        <v>834</v>
      </c>
      <c r="F66" s="43">
        <v>262</v>
      </c>
      <c r="G66" s="43">
        <v>273</v>
      </c>
      <c r="H66" s="43">
        <v>257</v>
      </c>
      <c r="I66" s="26">
        <v>273</v>
      </c>
      <c r="J66" s="25">
        <f t="shared" si="28"/>
        <v>11</v>
      </c>
      <c r="K66" s="27">
        <f t="shared" si="24"/>
        <v>572.51908396946567</v>
      </c>
      <c r="L66" s="63">
        <f t="shared" si="15"/>
        <v>4.1984732824427384E-2</v>
      </c>
      <c r="M66" s="28">
        <f t="shared" si="16"/>
        <v>6297.7099236641225</v>
      </c>
      <c r="N66" s="8"/>
      <c r="Y66" s="5">
        <f t="shared" si="2"/>
        <v>1</v>
      </c>
      <c r="Z66" s="5">
        <f t="shared" si="3"/>
        <v>0</v>
      </c>
      <c r="AA66" s="5">
        <f t="shared" si="7"/>
        <v>0</v>
      </c>
    </row>
    <row r="67" spans="1:27" x14ac:dyDescent="0.3">
      <c r="A67" s="7"/>
      <c r="B67" s="23">
        <f t="shared" si="8"/>
        <v>62</v>
      </c>
      <c r="C67" s="24">
        <v>43551</v>
      </c>
      <c r="D67" s="43" t="s">
        <v>19</v>
      </c>
      <c r="E67" s="43" t="s">
        <v>830</v>
      </c>
      <c r="F67" s="43">
        <v>595</v>
      </c>
      <c r="G67" s="43">
        <v>607</v>
      </c>
      <c r="H67" s="43">
        <v>590</v>
      </c>
      <c r="I67" s="26">
        <v>607</v>
      </c>
      <c r="J67" s="25">
        <f t="shared" si="28"/>
        <v>12</v>
      </c>
      <c r="K67" s="27">
        <f t="shared" si="24"/>
        <v>252.10084033613447</v>
      </c>
      <c r="L67" s="63">
        <f t="shared" si="15"/>
        <v>2.0168067226890685E-2</v>
      </c>
      <c r="M67" s="28">
        <f t="shared" si="16"/>
        <v>3025.2100840336134</v>
      </c>
      <c r="N67" s="8"/>
      <c r="Y67" s="5">
        <f t="shared" si="2"/>
        <v>1</v>
      </c>
      <c r="Z67" s="5">
        <f t="shared" si="3"/>
        <v>0</v>
      </c>
      <c r="AA67" s="5">
        <f t="shared" si="7"/>
        <v>0</v>
      </c>
    </row>
    <row r="68" spans="1:27" x14ac:dyDescent="0.3">
      <c r="A68" s="7"/>
      <c r="B68" s="23">
        <f t="shared" si="8"/>
        <v>63</v>
      </c>
      <c r="C68" s="24">
        <v>43552</v>
      </c>
      <c r="D68" s="43" t="s">
        <v>19</v>
      </c>
      <c r="E68" s="43" t="s">
        <v>831</v>
      </c>
      <c r="F68" s="43">
        <v>1530</v>
      </c>
      <c r="G68" s="43">
        <v>1544</v>
      </c>
      <c r="H68" s="43">
        <v>1519</v>
      </c>
      <c r="I68" s="26">
        <v>1538</v>
      </c>
      <c r="J68" s="25">
        <f t="shared" si="28"/>
        <v>8</v>
      </c>
      <c r="K68" s="27">
        <f t="shared" si="24"/>
        <v>98.039215686274517</v>
      </c>
      <c r="L68" s="63">
        <f t="shared" si="15"/>
        <v>5.2287581699346219E-3</v>
      </c>
      <c r="M68" s="28">
        <f t="shared" si="16"/>
        <v>784.31372549019613</v>
      </c>
      <c r="N68" s="8"/>
      <c r="Y68" s="5">
        <f t="shared" si="2"/>
        <v>1</v>
      </c>
      <c r="Z68" s="5">
        <f t="shared" si="3"/>
        <v>0</v>
      </c>
      <c r="AA68" s="5">
        <f t="shared" si="7"/>
        <v>0</v>
      </c>
    </row>
    <row r="69" spans="1:27" x14ac:dyDescent="0.3">
      <c r="A69" s="7"/>
      <c r="B69" s="23">
        <f t="shared" si="8"/>
        <v>64</v>
      </c>
      <c r="C69" s="24">
        <v>43552</v>
      </c>
      <c r="D69" s="43" t="s">
        <v>19</v>
      </c>
      <c r="E69" s="43" t="s">
        <v>766</v>
      </c>
      <c r="F69" s="43">
        <v>2033</v>
      </c>
      <c r="G69" s="43">
        <v>2076</v>
      </c>
      <c r="H69" s="43">
        <v>2015</v>
      </c>
      <c r="I69" s="26">
        <v>2076</v>
      </c>
      <c r="J69" s="25">
        <f t="shared" si="28"/>
        <v>43</v>
      </c>
      <c r="K69" s="27">
        <f t="shared" si="24"/>
        <v>73.782587309394984</v>
      </c>
      <c r="L69" s="63">
        <f t="shared" si="15"/>
        <v>2.1151008362026547E-2</v>
      </c>
      <c r="M69" s="28">
        <f t="shared" si="16"/>
        <v>3172.6512543039844</v>
      </c>
      <c r="N69" s="8"/>
      <c r="P69" s="64"/>
      <c r="Q69" s="5" t="s">
        <v>20</v>
      </c>
      <c r="Y69" s="5">
        <f t="shared" si="2"/>
        <v>1</v>
      </c>
      <c r="Z69" s="5">
        <f t="shared" si="3"/>
        <v>0</v>
      </c>
      <c r="AA69" s="5">
        <f t="shared" si="7"/>
        <v>0</v>
      </c>
    </row>
    <row r="70" spans="1:27" x14ac:dyDescent="0.3">
      <c r="A70" s="7"/>
      <c r="B70" s="23">
        <f t="shared" si="8"/>
        <v>65</v>
      </c>
      <c r="C70" s="24">
        <v>43552</v>
      </c>
      <c r="D70" s="43" t="s">
        <v>19</v>
      </c>
      <c r="E70" s="43" t="s">
        <v>149</v>
      </c>
      <c r="F70" s="43">
        <v>163</v>
      </c>
      <c r="G70" s="43">
        <v>169</v>
      </c>
      <c r="H70" s="43">
        <v>160</v>
      </c>
      <c r="I70" s="26">
        <v>165</v>
      </c>
      <c r="J70" s="25">
        <f t="shared" si="28"/>
        <v>2</v>
      </c>
      <c r="K70" s="27">
        <f t="shared" si="24"/>
        <v>920.24539877300617</v>
      </c>
      <c r="L70" s="63">
        <f t="shared" si="15"/>
        <v>1.2269938650306678E-2</v>
      </c>
      <c r="M70" s="28">
        <f t="shared" si="16"/>
        <v>1840.4907975460123</v>
      </c>
      <c r="N70" s="8"/>
      <c r="P70" s="64"/>
      <c r="Y70" s="5">
        <f t="shared" ref="Y70:Y133" si="29">IF($M70&gt;0,1,0)</f>
        <v>1</v>
      </c>
      <c r="Z70" s="5">
        <f t="shared" ref="Z70:Z133" si="30">IF($M70&lt;0,1,0)</f>
        <v>0</v>
      </c>
      <c r="AA70" s="5">
        <f t="shared" si="7"/>
        <v>0</v>
      </c>
    </row>
    <row r="71" spans="1:27" x14ac:dyDescent="0.3">
      <c r="A71" s="7"/>
      <c r="B71" s="23">
        <f t="shared" si="8"/>
        <v>66</v>
      </c>
      <c r="C71" s="24">
        <v>43552</v>
      </c>
      <c r="D71" s="43" t="s">
        <v>19</v>
      </c>
      <c r="E71" s="43" t="s">
        <v>832</v>
      </c>
      <c r="F71" s="43">
        <v>404</v>
      </c>
      <c r="G71" s="43">
        <v>411</v>
      </c>
      <c r="H71" s="43">
        <v>402</v>
      </c>
      <c r="I71" s="26">
        <v>411</v>
      </c>
      <c r="J71" s="25">
        <f t="shared" si="28"/>
        <v>7</v>
      </c>
      <c r="K71" s="27">
        <f t="shared" si="24"/>
        <v>371.28712871287127</v>
      </c>
      <c r="L71" s="63">
        <f t="shared" si="15"/>
        <v>1.7326732673267342E-2</v>
      </c>
      <c r="M71" s="28">
        <f t="shared" si="16"/>
        <v>2599.0099009900987</v>
      </c>
      <c r="N71" s="8"/>
      <c r="P71" s="64"/>
      <c r="Y71" s="5">
        <f t="shared" si="29"/>
        <v>1</v>
      </c>
      <c r="Z71" s="5">
        <f t="shared" si="30"/>
        <v>0</v>
      </c>
      <c r="AA71" s="5">
        <f t="shared" si="7"/>
        <v>0</v>
      </c>
    </row>
    <row r="72" spans="1:27" x14ac:dyDescent="0.3">
      <c r="A72" s="7"/>
      <c r="B72" s="23">
        <f t="shared" ref="B72:B135" si="31">B71+1</f>
        <v>67</v>
      </c>
      <c r="C72" s="24">
        <v>43552</v>
      </c>
      <c r="D72" s="43" t="s">
        <v>19</v>
      </c>
      <c r="E72" s="43" t="s">
        <v>833</v>
      </c>
      <c r="F72" s="43">
        <v>1015</v>
      </c>
      <c r="G72" s="43">
        <v>1089</v>
      </c>
      <c r="H72" s="43">
        <v>997</v>
      </c>
      <c r="I72" s="26">
        <v>1048</v>
      </c>
      <c r="J72" s="25">
        <f t="shared" ref="J72:J75" si="32">I72-F72</f>
        <v>33</v>
      </c>
      <c r="K72" s="27">
        <f t="shared" si="24"/>
        <v>147.78325123152709</v>
      </c>
      <c r="L72" s="63">
        <f t="shared" si="15"/>
        <v>3.2512315270935899E-2</v>
      </c>
      <c r="M72" s="28">
        <f t="shared" si="16"/>
        <v>4876.847290640394</v>
      </c>
      <c r="N72" s="8"/>
      <c r="Y72" s="5">
        <f t="shared" si="29"/>
        <v>1</v>
      </c>
      <c r="Z72" s="5">
        <f t="shared" si="30"/>
        <v>0</v>
      </c>
      <c r="AA72" s="5">
        <f t="shared" si="7"/>
        <v>0</v>
      </c>
    </row>
    <row r="73" spans="1:27" x14ac:dyDescent="0.3">
      <c r="A73" s="7"/>
      <c r="B73" s="23">
        <f t="shared" si="31"/>
        <v>68</v>
      </c>
      <c r="C73" s="24">
        <v>43553</v>
      </c>
      <c r="D73" s="43" t="s">
        <v>19</v>
      </c>
      <c r="E73" s="43" t="s">
        <v>835</v>
      </c>
      <c r="F73" s="43">
        <v>532</v>
      </c>
      <c r="G73" s="43">
        <v>541</v>
      </c>
      <c r="H73" s="43">
        <v>527</v>
      </c>
      <c r="I73" s="26">
        <v>541</v>
      </c>
      <c r="J73" s="25">
        <f t="shared" si="32"/>
        <v>9</v>
      </c>
      <c r="K73" s="27">
        <f t="shared" si="24"/>
        <v>281.95488721804509</v>
      </c>
      <c r="L73" s="63">
        <f t="shared" si="15"/>
        <v>1.6917293233082775E-2</v>
      </c>
      <c r="M73" s="28">
        <f t="shared" si="16"/>
        <v>2537.5939849624056</v>
      </c>
      <c r="N73" s="8"/>
      <c r="Y73" s="5">
        <f t="shared" si="29"/>
        <v>1</v>
      </c>
      <c r="Z73" s="5">
        <f t="shared" si="30"/>
        <v>0</v>
      </c>
      <c r="AA73" s="5">
        <f t="shared" si="7"/>
        <v>0</v>
      </c>
    </row>
    <row r="74" spans="1:27" x14ac:dyDescent="0.3">
      <c r="A74" s="7"/>
      <c r="B74" s="23">
        <f t="shared" si="31"/>
        <v>69</v>
      </c>
      <c r="C74" s="24">
        <v>43553</v>
      </c>
      <c r="D74" s="43" t="s">
        <v>19</v>
      </c>
      <c r="E74" s="43" t="s">
        <v>732</v>
      </c>
      <c r="F74" s="43">
        <v>586</v>
      </c>
      <c r="G74" s="43">
        <v>598</v>
      </c>
      <c r="H74" s="43">
        <v>583</v>
      </c>
      <c r="I74" s="26">
        <v>598</v>
      </c>
      <c r="J74" s="25">
        <f t="shared" si="32"/>
        <v>12</v>
      </c>
      <c r="K74" s="27">
        <f t="shared" si="24"/>
        <v>255.9726962457338</v>
      </c>
      <c r="L74" s="63">
        <f t="shared" si="15"/>
        <v>2.0477815699658786E-2</v>
      </c>
      <c r="M74" s="28">
        <f t="shared" si="16"/>
        <v>3071.6723549488056</v>
      </c>
      <c r="N74" s="8"/>
      <c r="Y74" s="5">
        <f t="shared" si="29"/>
        <v>1</v>
      </c>
      <c r="Z74" s="5">
        <f t="shared" si="30"/>
        <v>0</v>
      </c>
      <c r="AA74" s="5">
        <f t="shared" si="7"/>
        <v>0</v>
      </c>
    </row>
    <row r="75" spans="1:27" x14ac:dyDescent="0.3">
      <c r="A75" s="7"/>
      <c r="B75" s="23">
        <f t="shared" si="31"/>
        <v>70</v>
      </c>
      <c r="C75" s="24">
        <v>43553</v>
      </c>
      <c r="D75" s="43" t="s">
        <v>19</v>
      </c>
      <c r="E75" s="43" t="s">
        <v>836</v>
      </c>
      <c r="F75" s="43">
        <v>830</v>
      </c>
      <c r="G75" s="43">
        <v>870</v>
      </c>
      <c r="H75" s="43">
        <v>822</v>
      </c>
      <c r="I75" s="26">
        <v>845</v>
      </c>
      <c r="J75" s="25">
        <f t="shared" si="32"/>
        <v>15</v>
      </c>
      <c r="K75" s="27">
        <f t="shared" si="24"/>
        <v>180.72289156626505</v>
      </c>
      <c r="L75" s="63">
        <f t="shared" si="15"/>
        <v>1.8072289156626509E-2</v>
      </c>
      <c r="M75" s="28">
        <f t="shared" si="16"/>
        <v>2710.8433734939758</v>
      </c>
      <c r="N75" s="8"/>
      <c r="Y75" s="5">
        <f t="shared" si="29"/>
        <v>1</v>
      </c>
      <c r="Z75" s="5">
        <f t="shared" si="30"/>
        <v>0</v>
      </c>
      <c r="AA75" s="5">
        <f t="shared" ref="AA75:AA138" si="33">IF($I75=0,1,0)</f>
        <v>0</v>
      </c>
    </row>
    <row r="76" spans="1:27" x14ac:dyDescent="0.3">
      <c r="A76" s="7"/>
      <c r="B76" s="23">
        <f>B75+1</f>
        <v>71</v>
      </c>
      <c r="C76" s="24"/>
      <c r="D76" s="43"/>
      <c r="E76" s="43" t="s">
        <v>637</v>
      </c>
      <c r="F76" s="43">
        <v>478</v>
      </c>
      <c r="G76" s="43">
        <v>487</v>
      </c>
      <c r="H76" s="43">
        <v>475</v>
      </c>
      <c r="I76" s="26">
        <v>487</v>
      </c>
      <c r="J76" s="25"/>
      <c r="K76" s="27">
        <f t="shared" si="24"/>
        <v>313.80753138075312</v>
      </c>
      <c r="L76" s="63">
        <f t="shared" si="15"/>
        <v>1.882845188284521E-2</v>
      </c>
      <c r="M76" s="28">
        <f t="shared" si="16"/>
        <v>0</v>
      </c>
      <c r="N76" s="8"/>
      <c r="Y76" s="5">
        <f t="shared" si="29"/>
        <v>0</v>
      </c>
      <c r="Z76" s="5">
        <f t="shared" si="30"/>
        <v>0</v>
      </c>
      <c r="AA76" s="5">
        <f t="shared" si="33"/>
        <v>0</v>
      </c>
    </row>
    <row r="77" spans="1:27" hidden="1" x14ac:dyDescent="0.3">
      <c r="A77" s="7"/>
      <c r="B77" s="23">
        <f t="shared" si="31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ref="L77:L134" si="34">(I77*1/F77)-100%</f>
        <v>#VALUE!</v>
      </c>
      <c r="M77" s="28">
        <f t="shared" ref="M77:M134" si="35">J77*K77</f>
        <v>0</v>
      </c>
      <c r="N77" s="8"/>
      <c r="Y77" s="5">
        <f t="shared" si="29"/>
        <v>0</v>
      </c>
      <c r="Z77" s="5">
        <f t="shared" si="30"/>
        <v>0</v>
      </c>
      <c r="AA77" s="5">
        <f t="shared" si="33"/>
        <v>0</v>
      </c>
    </row>
    <row r="78" spans="1:27" hidden="1" x14ac:dyDescent="0.3">
      <c r="A78" s="7"/>
      <c r="B78" s="23">
        <f t="shared" si="31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4"/>
        <v>#VALUE!</v>
      </c>
      <c r="M78" s="28">
        <f t="shared" si="35"/>
        <v>0</v>
      </c>
      <c r="N78" s="8"/>
      <c r="Y78" s="5">
        <f t="shared" si="29"/>
        <v>0</v>
      </c>
      <c r="Z78" s="5">
        <f t="shared" si="30"/>
        <v>0</v>
      </c>
      <c r="AA78" s="5">
        <f t="shared" si="33"/>
        <v>0</v>
      </c>
    </row>
    <row r="79" spans="1:27" hidden="1" x14ac:dyDescent="0.3">
      <c r="A79" s="7"/>
      <c r="B79" s="23">
        <f t="shared" si="31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4"/>
        <v>#VALUE!</v>
      </c>
      <c r="M79" s="28">
        <f t="shared" si="35"/>
        <v>0</v>
      </c>
      <c r="N79" s="8"/>
      <c r="Y79" s="5">
        <f t="shared" si="29"/>
        <v>0</v>
      </c>
      <c r="Z79" s="5">
        <f t="shared" si="30"/>
        <v>0</v>
      </c>
      <c r="AA79" s="5">
        <f t="shared" si="33"/>
        <v>0</v>
      </c>
    </row>
    <row r="80" spans="1:27" hidden="1" x14ac:dyDescent="0.3">
      <c r="A80" s="7"/>
      <c r="B80" s="23">
        <f t="shared" si="31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4"/>
        <v>#VALUE!</v>
      </c>
      <c r="M80" s="28">
        <f t="shared" si="35"/>
        <v>0</v>
      </c>
      <c r="N80" s="8"/>
      <c r="Q80" s="5" t="s">
        <v>20</v>
      </c>
      <c r="Y80" s="5">
        <f t="shared" si="29"/>
        <v>0</v>
      </c>
      <c r="Z80" s="5">
        <f t="shared" si="30"/>
        <v>0</v>
      </c>
      <c r="AA80" s="5">
        <f t="shared" si="33"/>
        <v>0</v>
      </c>
    </row>
    <row r="81" spans="1:27" hidden="1" x14ac:dyDescent="0.3">
      <c r="A81" s="7"/>
      <c r="B81" s="23">
        <f t="shared" si="31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4"/>
        <v>#VALUE!</v>
      </c>
      <c r="M81" s="28">
        <f t="shared" si="35"/>
        <v>0</v>
      </c>
      <c r="N81" s="8"/>
      <c r="P81" s="5" t="s">
        <v>20</v>
      </c>
      <c r="Y81" s="5">
        <f t="shared" si="29"/>
        <v>0</v>
      </c>
      <c r="Z81" s="5">
        <f t="shared" si="30"/>
        <v>0</v>
      </c>
      <c r="AA81" s="5">
        <f t="shared" si="33"/>
        <v>0</v>
      </c>
    </row>
    <row r="82" spans="1:27" hidden="1" x14ac:dyDescent="0.3">
      <c r="A82" s="7"/>
      <c r="B82" s="23">
        <f t="shared" si="31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4"/>
        <v>#VALUE!</v>
      </c>
      <c r="M82" s="28">
        <f t="shared" si="35"/>
        <v>0</v>
      </c>
      <c r="N82" s="8"/>
      <c r="Y82" s="5">
        <f t="shared" si="29"/>
        <v>0</v>
      </c>
      <c r="Z82" s="5">
        <f t="shared" si="30"/>
        <v>0</v>
      </c>
      <c r="AA82" s="5">
        <f t="shared" si="33"/>
        <v>0</v>
      </c>
    </row>
    <row r="83" spans="1:27" hidden="1" x14ac:dyDescent="0.3">
      <c r="A83" s="7"/>
      <c r="B83" s="23">
        <f t="shared" si="31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4"/>
        <v>#VALUE!</v>
      </c>
      <c r="M83" s="28">
        <f t="shared" si="35"/>
        <v>0</v>
      </c>
      <c r="N83" s="8"/>
      <c r="R83" s="5" t="s">
        <v>20</v>
      </c>
      <c r="Y83" s="5">
        <f t="shared" si="29"/>
        <v>0</v>
      </c>
      <c r="Z83" s="5">
        <f t="shared" si="30"/>
        <v>0</v>
      </c>
      <c r="AA83" s="5">
        <f t="shared" si="33"/>
        <v>0</v>
      </c>
    </row>
    <row r="84" spans="1:27" hidden="1" x14ac:dyDescent="0.3">
      <c r="A84" s="7"/>
      <c r="B84" s="23">
        <f>B83+1</f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4"/>
        <v>#VALUE!</v>
      </c>
      <c r="M84" s="28">
        <f t="shared" si="35"/>
        <v>0</v>
      </c>
      <c r="N84" s="8"/>
      <c r="Y84" s="5">
        <f t="shared" si="29"/>
        <v>0</v>
      </c>
      <c r="Z84" s="5">
        <f t="shared" si="30"/>
        <v>0</v>
      </c>
      <c r="AA84" s="5">
        <f t="shared" si="33"/>
        <v>0</v>
      </c>
    </row>
    <row r="85" spans="1:27" hidden="1" x14ac:dyDescent="0.3">
      <c r="A85" s="7"/>
      <c r="B85" s="23">
        <f t="shared" si="31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4"/>
        <v>#VALUE!</v>
      </c>
      <c r="M85" s="28">
        <f t="shared" si="35"/>
        <v>0</v>
      </c>
      <c r="N85" s="8"/>
      <c r="Y85" s="5">
        <f t="shared" si="29"/>
        <v>0</v>
      </c>
      <c r="Z85" s="5">
        <f t="shared" si="30"/>
        <v>0</v>
      </c>
      <c r="AA85" s="5">
        <f t="shared" si="33"/>
        <v>0</v>
      </c>
    </row>
    <row r="86" spans="1:27" hidden="1" x14ac:dyDescent="0.3">
      <c r="A86" s="7"/>
      <c r="B86" s="23">
        <f t="shared" si="3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4"/>
        <v>#VALUE!</v>
      </c>
      <c r="M86" s="28">
        <f t="shared" si="35"/>
        <v>0</v>
      </c>
      <c r="N86" s="8"/>
      <c r="Y86" s="5">
        <f t="shared" si="29"/>
        <v>0</v>
      </c>
      <c r="Z86" s="5">
        <f t="shared" si="30"/>
        <v>0</v>
      </c>
      <c r="AA86" s="5">
        <f t="shared" si="33"/>
        <v>0</v>
      </c>
    </row>
    <row r="87" spans="1:27" hidden="1" x14ac:dyDescent="0.3">
      <c r="A87" s="7"/>
      <c r="B87" s="23">
        <f t="shared" si="3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4"/>
        <v>#VALUE!</v>
      </c>
      <c r="M87" s="28">
        <f t="shared" si="35"/>
        <v>0</v>
      </c>
      <c r="N87" s="8"/>
      <c r="Y87" s="5">
        <f t="shared" si="29"/>
        <v>0</v>
      </c>
      <c r="Z87" s="5">
        <f t="shared" si="30"/>
        <v>0</v>
      </c>
      <c r="AA87" s="5">
        <f t="shared" si="33"/>
        <v>0</v>
      </c>
    </row>
    <row r="88" spans="1:27" hidden="1" x14ac:dyDescent="0.3">
      <c r="A88" s="7"/>
      <c r="B88" s="23">
        <f t="shared" si="3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4"/>
        <v>#VALUE!</v>
      </c>
      <c r="M88" s="28">
        <f t="shared" si="35"/>
        <v>0</v>
      </c>
      <c r="N88" s="8"/>
      <c r="Y88" s="5">
        <f t="shared" si="29"/>
        <v>0</v>
      </c>
      <c r="Z88" s="5">
        <f t="shared" si="30"/>
        <v>0</v>
      </c>
      <c r="AA88" s="5">
        <f t="shared" si="33"/>
        <v>0</v>
      </c>
    </row>
    <row r="89" spans="1:27" hidden="1" x14ac:dyDescent="0.3">
      <c r="A89" s="7"/>
      <c r="B89" s="23">
        <f t="shared" si="3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4"/>
        <v>#VALUE!</v>
      </c>
      <c r="M89" s="28">
        <f t="shared" si="35"/>
        <v>0</v>
      </c>
      <c r="N89" s="8"/>
      <c r="Y89" s="5">
        <f t="shared" si="29"/>
        <v>0</v>
      </c>
      <c r="Z89" s="5">
        <f t="shared" si="30"/>
        <v>0</v>
      </c>
      <c r="AA89" s="5">
        <f t="shared" si="33"/>
        <v>0</v>
      </c>
    </row>
    <row r="90" spans="1:27" hidden="1" x14ac:dyDescent="0.3">
      <c r="A90" s="7"/>
      <c r="B90" s="23">
        <f t="shared" si="3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4"/>
        <v>#VALUE!</v>
      </c>
      <c r="M90" s="28">
        <f t="shared" si="35"/>
        <v>0</v>
      </c>
      <c r="N90" s="8"/>
      <c r="Y90" s="5">
        <f t="shared" si="29"/>
        <v>0</v>
      </c>
      <c r="Z90" s="5">
        <f t="shared" si="30"/>
        <v>0</v>
      </c>
      <c r="AA90" s="5">
        <f t="shared" si="33"/>
        <v>0</v>
      </c>
    </row>
    <row r="91" spans="1:27" hidden="1" x14ac:dyDescent="0.3">
      <c r="A91" s="7"/>
      <c r="B91" s="23">
        <f t="shared" si="3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4"/>
        <v>#VALUE!</v>
      </c>
      <c r="M91" s="28">
        <f t="shared" si="35"/>
        <v>0</v>
      </c>
      <c r="N91" s="8"/>
      <c r="Y91" s="5">
        <f t="shared" si="29"/>
        <v>0</v>
      </c>
      <c r="Z91" s="5">
        <f t="shared" si="30"/>
        <v>0</v>
      </c>
      <c r="AA91" s="5">
        <f t="shared" si="33"/>
        <v>0</v>
      </c>
    </row>
    <row r="92" spans="1:27" hidden="1" x14ac:dyDescent="0.3">
      <c r="A92" s="7"/>
      <c r="B92" s="23">
        <f t="shared" si="3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4"/>
        <v>#VALUE!</v>
      </c>
      <c r="M92" s="28">
        <f t="shared" si="35"/>
        <v>0</v>
      </c>
      <c r="N92" s="8"/>
      <c r="Y92" s="5">
        <f t="shared" si="29"/>
        <v>0</v>
      </c>
      <c r="Z92" s="5">
        <f t="shared" si="30"/>
        <v>0</v>
      </c>
      <c r="AA92" s="5">
        <f t="shared" si="33"/>
        <v>0</v>
      </c>
    </row>
    <row r="93" spans="1:27" hidden="1" x14ac:dyDescent="0.3">
      <c r="A93" s="7"/>
      <c r="B93" s="23">
        <f t="shared" si="31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4"/>
        <v>#VALUE!</v>
      </c>
      <c r="M93" s="28">
        <f t="shared" si="35"/>
        <v>0</v>
      </c>
      <c r="N93" s="8"/>
      <c r="Y93" s="5">
        <f t="shared" si="29"/>
        <v>0</v>
      </c>
      <c r="Z93" s="5">
        <f t="shared" si="30"/>
        <v>0</v>
      </c>
      <c r="AA93" s="5">
        <f t="shared" si="33"/>
        <v>0</v>
      </c>
    </row>
    <row r="94" spans="1:27" hidden="1" x14ac:dyDescent="0.3">
      <c r="A94" s="7"/>
      <c r="B94" s="23">
        <f>B93+1</f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4"/>
        <v>#VALUE!</v>
      </c>
      <c r="M94" s="28">
        <f t="shared" si="35"/>
        <v>0</v>
      </c>
      <c r="N94" s="8"/>
      <c r="Y94" s="5">
        <f t="shared" si="29"/>
        <v>0</v>
      </c>
      <c r="Z94" s="5">
        <f t="shared" si="30"/>
        <v>0</v>
      </c>
      <c r="AA94" s="5">
        <f t="shared" si="33"/>
        <v>0</v>
      </c>
    </row>
    <row r="95" spans="1:27" hidden="1" x14ac:dyDescent="0.3">
      <c r="A95" s="7"/>
      <c r="B95" s="23">
        <f t="shared" si="31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4"/>
        <v>#VALUE!</v>
      </c>
      <c r="M95" s="28">
        <f t="shared" si="35"/>
        <v>0</v>
      </c>
      <c r="N95" s="8"/>
      <c r="Y95" s="5">
        <f t="shared" si="29"/>
        <v>0</v>
      </c>
      <c r="Z95" s="5">
        <f t="shared" si="30"/>
        <v>0</v>
      </c>
      <c r="AA95" s="5">
        <f t="shared" si="33"/>
        <v>0</v>
      </c>
    </row>
    <row r="96" spans="1:27" hidden="1" x14ac:dyDescent="0.3">
      <c r="A96" s="7"/>
      <c r="B96" s="23">
        <f t="shared" si="31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4"/>
        <v>#VALUE!</v>
      </c>
      <c r="M96" s="28">
        <f t="shared" si="35"/>
        <v>0</v>
      </c>
      <c r="N96" s="8"/>
      <c r="Y96" s="5">
        <f t="shared" si="29"/>
        <v>0</v>
      </c>
      <c r="Z96" s="5">
        <f t="shared" si="30"/>
        <v>0</v>
      </c>
      <c r="AA96" s="5">
        <f t="shared" si="33"/>
        <v>0</v>
      </c>
    </row>
    <row r="97" spans="1:27" hidden="1" x14ac:dyDescent="0.3">
      <c r="A97" s="7"/>
      <c r="B97" s="23">
        <f t="shared" si="31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4"/>
        <v>#VALUE!</v>
      </c>
      <c r="M97" s="28">
        <f t="shared" si="35"/>
        <v>0</v>
      </c>
      <c r="N97" s="8"/>
      <c r="Y97" s="5">
        <f t="shared" si="29"/>
        <v>0</v>
      </c>
      <c r="Z97" s="5">
        <f t="shared" si="30"/>
        <v>0</v>
      </c>
      <c r="AA97" s="5">
        <f t="shared" si="33"/>
        <v>0</v>
      </c>
    </row>
    <row r="98" spans="1:27" hidden="1" x14ac:dyDescent="0.3">
      <c r="A98" s="7"/>
      <c r="B98" s="23">
        <f t="shared" si="31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4"/>
        <v>#VALUE!</v>
      </c>
      <c r="M98" s="28">
        <f t="shared" si="35"/>
        <v>0</v>
      </c>
      <c r="N98" s="8"/>
      <c r="Y98" s="5">
        <f t="shared" si="29"/>
        <v>0</v>
      </c>
      <c r="Z98" s="5">
        <f t="shared" si="30"/>
        <v>0</v>
      </c>
      <c r="AA98" s="5">
        <f t="shared" si="33"/>
        <v>0</v>
      </c>
    </row>
    <row r="99" spans="1:27" hidden="1" x14ac:dyDescent="0.3">
      <c r="A99" s="7"/>
      <c r="B99" s="23">
        <f t="shared" si="31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4"/>
        <v>#VALUE!</v>
      </c>
      <c r="M99" s="28">
        <f t="shared" si="35"/>
        <v>0</v>
      </c>
      <c r="N99" s="8"/>
      <c r="P99" s="5" t="s">
        <v>20</v>
      </c>
      <c r="Y99" s="5">
        <f t="shared" si="29"/>
        <v>0</v>
      </c>
      <c r="Z99" s="5">
        <f t="shared" si="30"/>
        <v>0</v>
      </c>
      <c r="AA99" s="5">
        <f t="shared" si="33"/>
        <v>0</v>
      </c>
    </row>
    <row r="100" spans="1:27" hidden="1" x14ac:dyDescent="0.3">
      <c r="A100" s="7"/>
      <c r="B100" s="23">
        <f t="shared" si="31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4"/>
        <v>#VALUE!</v>
      </c>
      <c r="M100" s="28">
        <f t="shared" si="35"/>
        <v>0</v>
      </c>
      <c r="N100" s="8"/>
      <c r="Q100" s="5" t="s">
        <v>20</v>
      </c>
      <c r="Y100" s="5">
        <f t="shared" si="29"/>
        <v>0</v>
      </c>
      <c r="Z100" s="5">
        <f t="shared" si="30"/>
        <v>0</v>
      </c>
      <c r="AA100" s="5">
        <f t="shared" si="33"/>
        <v>0</v>
      </c>
    </row>
    <row r="101" spans="1:27" hidden="1" x14ac:dyDescent="0.3">
      <c r="A101" s="7"/>
      <c r="B101" s="23">
        <f t="shared" si="31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4"/>
        <v>#VALUE!</v>
      </c>
      <c r="M101" s="28">
        <f t="shared" si="35"/>
        <v>0</v>
      </c>
      <c r="N101" s="8"/>
      <c r="Q101" s="5" t="s">
        <v>20</v>
      </c>
      <c r="Y101" s="5">
        <f t="shared" si="29"/>
        <v>0</v>
      </c>
      <c r="Z101" s="5">
        <f t="shared" si="30"/>
        <v>0</v>
      </c>
      <c r="AA101" s="5">
        <f t="shared" si="33"/>
        <v>0</v>
      </c>
    </row>
    <row r="102" spans="1:27" hidden="1" x14ac:dyDescent="0.3">
      <c r="A102" s="7"/>
      <c r="B102" s="23">
        <f t="shared" si="31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4"/>
        <v>#VALUE!</v>
      </c>
      <c r="M102" s="28">
        <f t="shared" si="35"/>
        <v>0</v>
      </c>
      <c r="N102" s="8"/>
      <c r="Y102" s="5">
        <f t="shared" si="29"/>
        <v>0</v>
      </c>
      <c r="Z102" s="5">
        <f t="shared" si="30"/>
        <v>0</v>
      </c>
      <c r="AA102" s="5">
        <f t="shared" si="33"/>
        <v>0</v>
      </c>
    </row>
    <row r="103" spans="1:27" hidden="1" x14ac:dyDescent="0.3">
      <c r="A103" s="7"/>
      <c r="B103" s="23">
        <f t="shared" si="31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4"/>
        <v>#VALUE!</v>
      </c>
      <c r="M103" s="28">
        <f t="shared" si="35"/>
        <v>0</v>
      </c>
      <c r="N103" s="8"/>
      <c r="Y103" s="5">
        <f t="shared" si="29"/>
        <v>0</v>
      </c>
      <c r="Z103" s="5">
        <f t="shared" si="30"/>
        <v>0</v>
      </c>
      <c r="AA103" s="5">
        <f t="shared" si="33"/>
        <v>0</v>
      </c>
    </row>
    <row r="104" spans="1:27" hidden="1" x14ac:dyDescent="0.3">
      <c r="A104" s="7"/>
      <c r="B104" s="26">
        <f t="shared" si="31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4"/>
        <v>#VALUE!</v>
      </c>
      <c r="M104" s="25">
        <f t="shared" si="35"/>
        <v>0</v>
      </c>
      <c r="N104" s="8"/>
      <c r="Y104" s="5">
        <f t="shared" si="29"/>
        <v>0</v>
      </c>
      <c r="Z104" s="5">
        <f t="shared" si="30"/>
        <v>0</v>
      </c>
      <c r="AA104" s="5">
        <f t="shared" si="33"/>
        <v>0</v>
      </c>
    </row>
    <row r="105" spans="1:27" hidden="1" x14ac:dyDescent="0.3">
      <c r="A105" s="7"/>
      <c r="B105" s="26">
        <f t="shared" si="31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4"/>
        <v>#VALUE!</v>
      </c>
      <c r="M105" s="25">
        <f t="shared" si="35"/>
        <v>0</v>
      </c>
      <c r="N105" s="8"/>
      <c r="Y105" s="5">
        <f t="shared" si="29"/>
        <v>0</v>
      </c>
      <c r="Z105" s="5">
        <f t="shared" si="30"/>
        <v>0</v>
      </c>
      <c r="AA105" s="5">
        <f t="shared" si="33"/>
        <v>0</v>
      </c>
    </row>
    <row r="106" spans="1:27" hidden="1" x14ac:dyDescent="0.3">
      <c r="A106" s="7"/>
      <c r="B106" s="23">
        <f t="shared" si="31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4"/>
        <v>#VALUE!</v>
      </c>
      <c r="M106" s="25">
        <f t="shared" si="35"/>
        <v>0</v>
      </c>
      <c r="N106" s="8"/>
      <c r="Y106" s="5">
        <f t="shared" si="29"/>
        <v>0</v>
      </c>
      <c r="Z106" s="5">
        <f t="shared" si="30"/>
        <v>0</v>
      </c>
      <c r="AA106" s="5">
        <f t="shared" si="33"/>
        <v>0</v>
      </c>
    </row>
    <row r="107" spans="1:27" hidden="1" x14ac:dyDescent="0.3">
      <c r="A107" s="7"/>
      <c r="B107" s="23">
        <f t="shared" si="31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4"/>
        <v>#VALUE!</v>
      </c>
      <c r="M107" s="25">
        <f t="shared" si="35"/>
        <v>0</v>
      </c>
      <c r="N107" s="8"/>
      <c r="Y107" s="5">
        <f t="shared" si="29"/>
        <v>0</v>
      </c>
      <c r="Z107" s="5">
        <f t="shared" si="30"/>
        <v>0</v>
      </c>
      <c r="AA107" s="5">
        <f t="shared" si="33"/>
        <v>0</v>
      </c>
    </row>
    <row r="108" spans="1:27" hidden="1" x14ac:dyDescent="0.3">
      <c r="A108" s="7"/>
      <c r="B108" s="23">
        <f t="shared" si="31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4"/>
        <v>#VALUE!</v>
      </c>
      <c r="M108" s="25">
        <f t="shared" si="35"/>
        <v>0</v>
      </c>
      <c r="N108" s="8"/>
      <c r="Y108" s="5">
        <f t="shared" si="29"/>
        <v>0</v>
      </c>
      <c r="Z108" s="5">
        <f t="shared" si="30"/>
        <v>0</v>
      </c>
      <c r="AA108" s="5">
        <f t="shared" si="33"/>
        <v>0</v>
      </c>
    </row>
    <row r="109" spans="1:27" hidden="1" x14ac:dyDescent="0.3">
      <c r="A109" s="7"/>
      <c r="B109" s="23">
        <f t="shared" si="31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4"/>
        <v>#VALUE!</v>
      </c>
      <c r="M109" s="25">
        <f t="shared" si="35"/>
        <v>0</v>
      </c>
      <c r="N109" s="8"/>
      <c r="Y109" s="5">
        <f t="shared" si="29"/>
        <v>0</v>
      </c>
      <c r="Z109" s="5">
        <f t="shared" si="30"/>
        <v>0</v>
      </c>
      <c r="AA109" s="5">
        <f t="shared" si="33"/>
        <v>0</v>
      </c>
    </row>
    <row r="110" spans="1:27" hidden="1" x14ac:dyDescent="0.3">
      <c r="A110" s="7"/>
      <c r="B110" s="23">
        <f t="shared" si="31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4"/>
        <v>#VALUE!</v>
      </c>
      <c r="M110" s="25">
        <f t="shared" si="35"/>
        <v>0</v>
      </c>
      <c r="N110" s="8"/>
      <c r="Y110" s="5">
        <f t="shared" si="29"/>
        <v>0</v>
      </c>
      <c r="Z110" s="5">
        <f t="shared" si="30"/>
        <v>0</v>
      </c>
      <c r="AA110" s="5">
        <f t="shared" si="33"/>
        <v>0</v>
      </c>
    </row>
    <row r="111" spans="1:27" hidden="1" x14ac:dyDescent="0.3">
      <c r="A111" s="7"/>
      <c r="B111" s="23">
        <f t="shared" si="31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4"/>
        <v>#VALUE!</v>
      </c>
      <c r="M111" s="25">
        <f t="shared" si="35"/>
        <v>0</v>
      </c>
      <c r="N111" s="8"/>
      <c r="Y111" s="5">
        <f t="shared" si="29"/>
        <v>0</v>
      </c>
      <c r="Z111" s="5">
        <f t="shared" si="30"/>
        <v>0</v>
      </c>
      <c r="AA111" s="5">
        <f t="shared" si="33"/>
        <v>0</v>
      </c>
    </row>
    <row r="112" spans="1:27" hidden="1" x14ac:dyDescent="0.3">
      <c r="A112" s="7"/>
      <c r="B112" s="23">
        <f t="shared" si="31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4"/>
        <v>#VALUE!</v>
      </c>
      <c r="M112" s="25">
        <f t="shared" si="35"/>
        <v>0</v>
      </c>
      <c r="N112" s="8"/>
      <c r="Y112" s="5">
        <f t="shared" si="29"/>
        <v>0</v>
      </c>
      <c r="Z112" s="5">
        <f t="shared" si="30"/>
        <v>0</v>
      </c>
      <c r="AA112" s="5">
        <f t="shared" si="33"/>
        <v>0</v>
      </c>
    </row>
    <row r="113" spans="1:27" hidden="1" x14ac:dyDescent="0.3">
      <c r="A113" s="7"/>
      <c r="B113" s="23">
        <f t="shared" si="31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4"/>
        <v>#VALUE!</v>
      </c>
      <c r="M113" s="25">
        <f t="shared" si="35"/>
        <v>0</v>
      </c>
      <c r="N113" s="8"/>
      <c r="Y113" s="5">
        <f t="shared" si="29"/>
        <v>0</v>
      </c>
      <c r="Z113" s="5">
        <f t="shared" si="30"/>
        <v>0</v>
      </c>
      <c r="AA113" s="5">
        <f t="shared" si="33"/>
        <v>0</v>
      </c>
    </row>
    <row r="114" spans="1:27" hidden="1" x14ac:dyDescent="0.3">
      <c r="A114" s="7"/>
      <c r="B114" s="23">
        <f t="shared" si="31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4"/>
        <v>#VALUE!</v>
      </c>
      <c r="M114" s="25">
        <f t="shared" si="35"/>
        <v>0</v>
      </c>
      <c r="N114" s="8"/>
      <c r="Y114" s="5">
        <f t="shared" si="29"/>
        <v>0</v>
      </c>
      <c r="Z114" s="5">
        <f t="shared" si="30"/>
        <v>0</v>
      </c>
      <c r="AA114" s="5">
        <f t="shared" si="33"/>
        <v>0</v>
      </c>
    </row>
    <row r="115" spans="1:27" hidden="1" x14ac:dyDescent="0.3">
      <c r="A115" s="7"/>
      <c r="B115" s="23">
        <f t="shared" si="31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4"/>
        <v>#VALUE!</v>
      </c>
      <c r="M115" s="25">
        <f t="shared" si="35"/>
        <v>0</v>
      </c>
      <c r="N115" s="8"/>
      <c r="Y115" s="5">
        <f t="shared" si="29"/>
        <v>0</v>
      </c>
      <c r="Z115" s="5">
        <f t="shared" si="30"/>
        <v>0</v>
      </c>
      <c r="AA115" s="5">
        <f t="shared" si="33"/>
        <v>0</v>
      </c>
    </row>
    <row r="116" spans="1:27" hidden="1" x14ac:dyDescent="0.3">
      <c r="A116" s="7"/>
      <c r="B116" s="23">
        <f t="shared" si="31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4"/>
        <v>#VALUE!</v>
      </c>
      <c r="M116" s="25">
        <f t="shared" si="35"/>
        <v>0</v>
      </c>
      <c r="N116" s="8"/>
      <c r="Y116" s="5">
        <f t="shared" si="29"/>
        <v>0</v>
      </c>
      <c r="Z116" s="5">
        <f t="shared" si="30"/>
        <v>0</v>
      </c>
      <c r="AA116" s="5">
        <f t="shared" si="33"/>
        <v>0</v>
      </c>
    </row>
    <row r="117" spans="1:27" hidden="1" x14ac:dyDescent="0.3">
      <c r="A117" s="7"/>
      <c r="B117" s="23">
        <f t="shared" si="31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4"/>
        <v>#VALUE!</v>
      </c>
      <c r="M117" s="25">
        <f t="shared" si="35"/>
        <v>0</v>
      </c>
      <c r="N117" s="8"/>
      <c r="Y117" s="5">
        <f t="shared" si="29"/>
        <v>0</v>
      </c>
      <c r="Z117" s="5">
        <f t="shared" si="30"/>
        <v>0</v>
      </c>
      <c r="AA117" s="5">
        <f t="shared" si="33"/>
        <v>0</v>
      </c>
    </row>
    <row r="118" spans="1:27" hidden="1" x14ac:dyDescent="0.3">
      <c r="A118" s="7"/>
      <c r="B118" s="23">
        <f t="shared" si="31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4"/>
        <v>#VALUE!</v>
      </c>
      <c r="M118" s="25">
        <f t="shared" si="35"/>
        <v>0</v>
      </c>
      <c r="N118" s="8"/>
      <c r="Y118" s="5">
        <f t="shared" si="29"/>
        <v>0</v>
      </c>
      <c r="Z118" s="5">
        <f t="shared" si="30"/>
        <v>0</v>
      </c>
      <c r="AA118" s="5">
        <f t="shared" si="33"/>
        <v>0</v>
      </c>
    </row>
    <row r="119" spans="1:27" hidden="1" x14ac:dyDescent="0.3">
      <c r="A119" s="7"/>
      <c r="B119" s="23">
        <f t="shared" si="31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4"/>
        <v>#VALUE!</v>
      </c>
      <c r="M119" s="25">
        <f t="shared" si="35"/>
        <v>0</v>
      </c>
      <c r="N119" s="8"/>
      <c r="Y119" s="5">
        <f t="shared" si="29"/>
        <v>0</v>
      </c>
      <c r="Z119" s="5">
        <f t="shared" si="30"/>
        <v>0</v>
      </c>
      <c r="AA119" s="5">
        <f t="shared" si="33"/>
        <v>0</v>
      </c>
    </row>
    <row r="120" spans="1:27" hidden="1" x14ac:dyDescent="0.3">
      <c r="A120" s="7"/>
      <c r="B120" s="23">
        <f t="shared" si="31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4"/>
        <v>#VALUE!</v>
      </c>
      <c r="M120" s="25">
        <f t="shared" si="35"/>
        <v>0</v>
      </c>
      <c r="N120" s="8"/>
      <c r="Y120" s="5">
        <f t="shared" si="29"/>
        <v>0</v>
      </c>
      <c r="Z120" s="5">
        <f t="shared" si="30"/>
        <v>0</v>
      </c>
      <c r="AA120" s="5">
        <f t="shared" si="33"/>
        <v>0</v>
      </c>
    </row>
    <row r="121" spans="1:27" hidden="1" x14ac:dyDescent="0.3">
      <c r="A121" s="7"/>
      <c r="B121" s="23">
        <f t="shared" si="31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4"/>
        <v>#VALUE!</v>
      </c>
      <c r="M121" s="25">
        <f t="shared" si="35"/>
        <v>0</v>
      </c>
      <c r="N121" s="8"/>
      <c r="Y121" s="5">
        <f t="shared" si="29"/>
        <v>0</v>
      </c>
      <c r="Z121" s="5">
        <f t="shared" si="30"/>
        <v>0</v>
      </c>
      <c r="AA121" s="5">
        <f t="shared" si="33"/>
        <v>0</v>
      </c>
    </row>
    <row r="122" spans="1:27" hidden="1" x14ac:dyDescent="0.3">
      <c r="A122" s="7"/>
      <c r="B122" s="23">
        <f t="shared" si="31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4"/>
        <v>#VALUE!</v>
      </c>
      <c r="M122" s="25">
        <f t="shared" si="35"/>
        <v>0</v>
      </c>
      <c r="N122" s="8"/>
      <c r="Y122" s="5">
        <f t="shared" si="29"/>
        <v>0</v>
      </c>
      <c r="Z122" s="5">
        <f t="shared" si="30"/>
        <v>0</v>
      </c>
      <c r="AA122" s="5">
        <f t="shared" si="33"/>
        <v>0</v>
      </c>
    </row>
    <row r="123" spans="1:27" hidden="1" x14ac:dyDescent="0.3">
      <c r="A123" s="7"/>
      <c r="B123" s="23">
        <f>B122+1</f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4"/>
        <v>#VALUE!</v>
      </c>
      <c r="M123" s="25">
        <f t="shared" si="35"/>
        <v>0</v>
      </c>
      <c r="N123" s="8"/>
      <c r="Y123" s="5">
        <f t="shared" si="29"/>
        <v>0</v>
      </c>
      <c r="Z123" s="5">
        <f t="shared" si="30"/>
        <v>0</v>
      </c>
      <c r="AA123" s="5">
        <f t="shared" si="33"/>
        <v>0</v>
      </c>
    </row>
    <row r="124" spans="1:27" hidden="1" x14ac:dyDescent="0.3">
      <c r="A124" s="7"/>
      <c r="B124" s="23">
        <f t="shared" si="31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4"/>
        <v>#VALUE!</v>
      </c>
      <c r="M124" s="25">
        <f t="shared" si="35"/>
        <v>0</v>
      </c>
      <c r="N124" s="8"/>
      <c r="Y124" s="5">
        <f t="shared" si="29"/>
        <v>0</v>
      </c>
      <c r="Z124" s="5">
        <f t="shared" si="30"/>
        <v>0</v>
      </c>
      <c r="AA124" s="5">
        <f t="shared" si="33"/>
        <v>0</v>
      </c>
    </row>
    <row r="125" spans="1:27" hidden="1" x14ac:dyDescent="0.3">
      <c r="A125" s="7"/>
      <c r="B125" s="23">
        <f t="shared" si="31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4"/>
        <v>#VALUE!</v>
      </c>
      <c r="M125" s="25">
        <f t="shared" si="35"/>
        <v>0</v>
      </c>
      <c r="N125" s="8"/>
      <c r="Y125" s="5">
        <f t="shared" si="29"/>
        <v>0</v>
      </c>
      <c r="Z125" s="5">
        <f t="shared" si="30"/>
        <v>0</v>
      </c>
      <c r="AA125" s="5">
        <f t="shared" si="33"/>
        <v>0</v>
      </c>
    </row>
    <row r="126" spans="1:27" hidden="1" x14ac:dyDescent="0.3">
      <c r="A126" s="7"/>
      <c r="B126" s="23">
        <f t="shared" si="31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4"/>
        <v>#VALUE!</v>
      </c>
      <c r="M126" s="25">
        <f t="shared" si="35"/>
        <v>0</v>
      </c>
      <c r="N126" s="8"/>
      <c r="Y126" s="5">
        <f t="shared" si="29"/>
        <v>0</v>
      </c>
      <c r="Z126" s="5">
        <f t="shared" si="30"/>
        <v>0</v>
      </c>
      <c r="AA126" s="5">
        <f t="shared" si="33"/>
        <v>0</v>
      </c>
    </row>
    <row r="127" spans="1:27" hidden="1" x14ac:dyDescent="0.3">
      <c r="A127" s="7"/>
      <c r="B127" s="23">
        <f t="shared" si="31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4"/>
        <v>#VALUE!</v>
      </c>
      <c r="M127" s="25">
        <f t="shared" si="35"/>
        <v>0</v>
      </c>
      <c r="N127" s="8"/>
      <c r="Y127" s="5">
        <f t="shared" si="29"/>
        <v>0</v>
      </c>
      <c r="Z127" s="5">
        <f t="shared" si="30"/>
        <v>0</v>
      </c>
      <c r="AA127" s="5">
        <f t="shared" si="33"/>
        <v>0</v>
      </c>
    </row>
    <row r="128" spans="1:27" hidden="1" x14ac:dyDescent="0.3">
      <c r="A128" s="7"/>
      <c r="B128" s="23">
        <f t="shared" si="31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4"/>
        <v>#VALUE!</v>
      </c>
      <c r="M128" s="25">
        <f t="shared" si="35"/>
        <v>0</v>
      </c>
      <c r="N128" s="8"/>
      <c r="Y128" s="5">
        <f t="shared" si="29"/>
        <v>0</v>
      </c>
      <c r="Z128" s="5">
        <f t="shared" si="30"/>
        <v>0</v>
      </c>
      <c r="AA128" s="5">
        <f t="shared" si="33"/>
        <v>0</v>
      </c>
    </row>
    <row r="129" spans="1:27" hidden="1" x14ac:dyDescent="0.3">
      <c r="A129" s="7"/>
      <c r="B129" s="23">
        <f t="shared" si="31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4"/>
        <v>#VALUE!</v>
      </c>
      <c r="M129" s="25">
        <f t="shared" si="35"/>
        <v>0</v>
      </c>
      <c r="N129" s="8"/>
      <c r="Y129" s="5">
        <f t="shared" si="29"/>
        <v>0</v>
      </c>
      <c r="Z129" s="5">
        <f t="shared" si="30"/>
        <v>0</v>
      </c>
      <c r="AA129" s="5">
        <f t="shared" si="33"/>
        <v>0</v>
      </c>
    </row>
    <row r="130" spans="1:27" hidden="1" x14ac:dyDescent="0.3">
      <c r="A130" s="7"/>
      <c r="B130" s="23">
        <f t="shared" si="31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4"/>
        <v>#VALUE!</v>
      </c>
      <c r="M130" s="25">
        <f t="shared" si="35"/>
        <v>0</v>
      </c>
      <c r="N130" s="8"/>
      <c r="Y130" s="5">
        <f t="shared" si="29"/>
        <v>0</v>
      </c>
      <c r="Z130" s="5">
        <f t="shared" si="30"/>
        <v>0</v>
      </c>
      <c r="AA130" s="5">
        <f t="shared" si="33"/>
        <v>0</v>
      </c>
    </row>
    <row r="131" spans="1:27" hidden="1" x14ac:dyDescent="0.3">
      <c r="A131" s="7"/>
      <c r="B131" s="23">
        <f t="shared" si="31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4"/>
        <v>#VALUE!</v>
      </c>
      <c r="M131" s="25">
        <f t="shared" si="35"/>
        <v>0</v>
      </c>
      <c r="N131" s="8"/>
      <c r="Y131" s="5">
        <f t="shared" si="29"/>
        <v>0</v>
      </c>
      <c r="Z131" s="5">
        <f t="shared" si="30"/>
        <v>0</v>
      </c>
      <c r="AA131" s="5">
        <f t="shared" si="33"/>
        <v>0</v>
      </c>
    </row>
    <row r="132" spans="1:27" hidden="1" x14ac:dyDescent="0.3">
      <c r="A132" s="7"/>
      <c r="B132" s="23">
        <f t="shared" si="31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4"/>
        <v>#VALUE!</v>
      </c>
      <c r="M132" s="25">
        <f t="shared" si="35"/>
        <v>0</v>
      </c>
      <c r="N132" s="8"/>
      <c r="Y132" s="5">
        <f t="shared" si="29"/>
        <v>0</v>
      </c>
      <c r="Z132" s="5">
        <f t="shared" si="30"/>
        <v>0</v>
      </c>
      <c r="AA132" s="5">
        <f t="shared" si="33"/>
        <v>0</v>
      </c>
    </row>
    <row r="133" spans="1:27" hidden="1" x14ac:dyDescent="0.3">
      <c r="A133" s="7"/>
      <c r="B133" s="23">
        <f t="shared" si="31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4"/>
        <v>#VALUE!</v>
      </c>
      <c r="M133" s="25">
        <f t="shared" si="35"/>
        <v>0</v>
      </c>
      <c r="N133" s="8"/>
      <c r="Y133" s="5">
        <f t="shared" si="29"/>
        <v>0</v>
      </c>
      <c r="Z133" s="5">
        <f t="shared" si="30"/>
        <v>0</v>
      </c>
      <c r="AA133" s="5">
        <f t="shared" si="33"/>
        <v>0</v>
      </c>
    </row>
    <row r="134" spans="1:27" hidden="1" x14ac:dyDescent="0.3">
      <c r="A134" s="7"/>
      <c r="B134" s="23">
        <f t="shared" si="31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4"/>
        <v>#VALUE!</v>
      </c>
      <c r="M134" s="25">
        <f t="shared" si="35"/>
        <v>0</v>
      </c>
      <c r="N134" s="8"/>
      <c r="Y134" s="5">
        <f t="shared" ref="Y134:Y191" si="36">IF($M134&gt;0,1,0)</f>
        <v>0</v>
      </c>
      <c r="Z134" s="5">
        <f t="shared" ref="Z134:Z191" si="37">IF($M134&lt;0,1,0)</f>
        <v>0</v>
      </c>
      <c r="AA134" s="5">
        <f t="shared" si="33"/>
        <v>0</v>
      </c>
    </row>
    <row r="135" spans="1:27" hidden="1" x14ac:dyDescent="0.3">
      <c r="A135" s="7"/>
      <c r="B135" s="23">
        <f t="shared" si="31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1" si="38">(I135*1/F135)-100%</f>
        <v>#VALUE!</v>
      </c>
      <c r="M135" s="25">
        <f t="shared" ref="M135:M191" si="39">J135*K135</f>
        <v>0</v>
      </c>
      <c r="N135" s="8"/>
      <c r="Y135" s="5">
        <f t="shared" si="36"/>
        <v>0</v>
      </c>
      <c r="Z135" s="5">
        <f t="shared" si="37"/>
        <v>0</v>
      </c>
      <c r="AA135" s="5">
        <f t="shared" si="33"/>
        <v>0</v>
      </c>
    </row>
    <row r="136" spans="1:27" hidden="1" x14ac:dyDescent="0.3">
      <c r="A136" s="7"/>
      <c r="B136" s="23">
        <f t="shared" ref="B136:B191" si="4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38"/>
        <v>#VALUE!</v>
      </c>
      <c r="M136" s="25">
        <f t="shared" si="39"/>
        <v>0</v>
      </c>
      <c r="N136" s="8"/>
      <c r="Y136" s="5">
        <f t="shared" si="36"/>
        <v>0</v>
      </c>
      <c r="Z136" s="5">
        <f t="shared" si="37"/>
        <v>0</v>
      </c>
      <c r="AA136" s="5">
        <f t="shared" si="33"/>
        <v>0</v>
      </c>
    </row>
    <row r="137" spans="1:27" hidden="1" x14ac:dyDescent="0.3">
      <c r="A137" s="7"/>
      <c r="B137" s="23">
        <f t="shared" si="4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8"/>
        <v>#VALUE!</v>
      </c>
      <c r="M137" s="25">
        <f t="shared" si="39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3"/>
        <v>0</v>
      </c>
    </row>
    <row r="138" spans="1:27" hidden="1" x14ac:dyDescent="0.3">
      <c r="A138" s="7"/>
      <c r="B138" s="23">
        <f t="shared" si="4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8"/>
        <v>#VALUE!</v>
      </c>
      <c r="M138" s="25">
        <f t="shared" si="39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3"/>
        <v>0</v>
      </c>
    </row>
    <row r="139" spans="1:27" hidden="1" x14ac:dyDescent="0.3">
      <c r="A139" s="7"/>
      <c r="B139" s="23">
        <f t="shared" si="4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8"/>
        <v>#VALUE!</v>
      </c>
      <c r="M139" s="25">
        <f t="shared" si="39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4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8"/>
        <v>#VALUE!</v>
      </c>
      <c r="M140" s="25">
        <f t="shared" si="39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4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8"/>
        <v>#VALUE!</v>
      </c>
      <c r="M141" s="25">
        <f t="shared" si="39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4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8"/>
        <v>#VALUE!</v>
      </c>
      <c r="M142" s="25">
        <f t="shared" si="39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4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8"/>
        <v>#VALUE!</v>
      </c>
      <c r="M143" s="25">
        <f t="shared" si="39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4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8"/>
        <v>#VALUE!</v>
      </c>
      <c r="M144" s="25">
        <f t="shared" si="39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4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8"/>
        <v>#VALUE!</v>
      </c>
      <c r="M145" s="25">
        <f t="shared" si="39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4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8"/>
        <v>#VALUE!</v>
      </c>
      <c r="M146" s="25">
        <f t="shared" si="39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4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8"/>
        <v>#VALUE!</v>
      </c>
      <c r="M147" s="25">
        <f t="shared" si="39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4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8"/>
        <v>#VALUE!</v>
      </c>
      <c r="M148" s="25">
        <f t="shared" si="39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4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8"/>
        <v>#VALUE!</v>
      </c>
      <c r="M149" s="25">
        <f t="shared" si="39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4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8"/>
        <v>#VALUE!</v>
      </c>
      <c r="M150" s="25">
        <f t="shared" si="39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4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8"/>
        <v>#VALUE!</v>
      </c>
      <c r="M151" s="25">
        <f t="shared" si="39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4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8"/>
        <v>#VALUE!</v>
      </c>
      <c r="M152" s="25">
        <f t="shared" si="39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4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8"/>
        <v>#VALUE!</v>
      </c>
      <c r="M153" s="25">
        <f t="shared" si="39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4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8"/>
        <v>#VALUE!</v>
      </c>
      <c r="M154" s="25">
        <f t="shared" si="39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4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8"/>
        <v>#VALUE!</v>
      </c>
      <c r="M155" s="25">
        <f t="shared" si="39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4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8"/>
        <v>#VALUE!</v>
      </c>
      <c r="M156" s="25">
        <f t="shared" si="39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4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8"/>
        <v>#VALUE!</v>
      </c>
      <c r="M157" s="25">
        <f t="shared" si="39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4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8"/>
        <v>#VALUE!</v>
      </c>
      <c r="M158" s="25">
        <f t="shared" si="39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4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8"/>
        <v>#VALUE!</v>
      </c>
      <c r="M159" s="25">
        <f t="shared" si="39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4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8"/>
        <v>#VALUE!</v>
      </c>
      <c r="M160" s="25">
        <f t="shared" si="39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4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8"/>
        <v>#VALUE!</v>
      </c>
      <c r="M161" s="25">
        <f t="shared" si="39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4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8"/>
        <v>#VALUE!</v>
      </c>
      <c r="M162" s="25">
        <f t="shared" si="39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4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8"/>
        <v>#VALUE!</v>
      </c>
      <c r="M163" s="25">
        <f t="shared" si="39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4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8"/>
        <v>#VALUE!</v>
      </c>
      <c r="M164" s="25">
        <f t="shared" si="39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4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8"/>
        <v>#VALUE!</v>
      </c>
      <c r="M165" s="25">
        <f t="shared" si="39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4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8"/>
        <v>#VALUE!</v>
      </c>
      <c r="M166" s="25">
        <f t="shared" si="39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4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8"/>
        <v>#VALUE!</v>
      </c>
      <c r="M167" s="25">
        <f t="shared" si="39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4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8"/>
        <v>#VALUE!</v>
      </c>
      <c r="M168" s="25">
        <f t="shared" si="39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4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8"/>
        <v>#VALUE!</v>
      </c>
      <c r="M169" s="25">
        <f t="shared" si="39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4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8"/>
        <v>#VALUE!</v>
      </c>
      <c r="M170" s="25">
        <f t="shared" si="39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4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8"/>
        <v>#VALUE!</v>
      </c>
      <c r="M171" s="25">
        <f t="shared" si="39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4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8"/>
        <v>#VALUE!</v>
      </c>
      <c r="M172" s="25">
        <f t="shared" si="39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4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8"/>
        <v>#VALUE!</v>
      </c>
      <c r="M173" s="25">
        <f t="shared" si="39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4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8"/>
        <v>#VALUE!</v>
      </c>
      <c r="M174" s="25">
        <f t="shared" si="39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4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8"/>
        <v>#VALUE!</v>
      </c>
      <c r="M175" s="25">
        <f t="shared" si="39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4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8"/>
        <v>#VALUE!</v>
      </c>
      <c r="M176" s="25">
        <f t="shared" si="39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4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8"/>
        <v>#VALUE!</v>
      </c>
      <c r="M177" s="25">
        <f t="shared" si="39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4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8"/>
        <v>#VALUE!</v>
      </c>
      <c r="M178" s="25">
        <f t="shared" si="39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4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8"/>
        <v>#VALUE!</v>
      </c>
      <c r="M179" s="25">
        <f t="shared" si="39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4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8"/>
        <v>#VALUE!</v>
      </c>
      <c r="M180" s="25">
        <f t="shared" si="39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4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8"/>
        <v>#VALUE!</v>
      </c>
      <c r="M181" s="25">
        <f t="shared" si="39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4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8"/>
        <v>#VALUE!</v>
      </c>
      <c r="M182" s="25">
        <f t="shared" si="39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4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8"/>
        <v>#VALUE!</v>
      </c>
      <c r="M183" s="25">
        <f t="shared" si="39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4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8"/>
        <v>#VALUE!</v>
      </c>
      <c r="M184" s="25">
        <f t="shared" si="39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4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8"/>
        <v>#VALUE!</v>
      </c>
      <c r="M185" s="25">
        <f t="shared" si="39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4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8"/>
        <v>#VALUE!</v>
      </c>
      <c r="M186" s="25">
        <f t="shared" si="39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4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8"/>
        <v>#VALUE!</v>
      </c>
      <c r="M187" s="25">
        <f t="shared" si="39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4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8"/>
        <v>#VALUE!</v>
      </c>
      <c r="M188" s="25">
        <f t="shared" si="39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4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8"/>
        <v>#VALUE!</v>
      </c>
      <c r="M189" s="25">
        <f t="shared" si="39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4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8"/>
        <v>#VALUE!</v>
      </c>
      <c r="M190" s="25">
        <f t="shared" si="39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40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8"/>
        <v>#VALUE!</v>
      </c>
      <c r="M191" s="25">
        <f t="shared" si="39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402830.12260961399</v>
      </c>
      <c r="N192" s="8"/>
      <c r="Y192" s="5">
        <f>SUM(Y6:Y191)</f>
        <v>63</v>
      </c>
      <c r="Z192" s="5">
        <f>SUM(Z6:Z191)</f>
        <v>2</v>
      </c>
      <c r="AA192" s="5">
        <f>SUM(AA6:AA191)</f>
        <v>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3:R15"/>
    <mergeCell ref="S13:U15"/>
    <mergeCell ref="B192:K192"/>
    <mergeCell ref="S9:S10"/>
    <mergeCell ref="T9:T10"/>
    <mergeCell ref="U9:U10"/>
    <mergeCell ref="P11:P12"/>
    <mergeCell ref="Q11:Q12"/>
    <mergeCell ref="R11:R12"/>
    <mergeCell ref="S11:S12"/>
    <mergeCell ref="T11:T12"/>
    <mergeCell ref="U11:U12"/>
    <mergeCell ref="R9:R10"/>
    <mergeCell ref="B2:M2"/>
    <mergeCell ref="B3:M3"/>
    <mergeCell ref="B4:M4"/>
    <mergeCell ref="P9:P10"/>
    <mergeCell ref="Q9:Q10"/>
  </mergeCells>
  <conditionalFormatting sqref="I6:I191">
    <cfRule type="containsBlanks" dxfId="60" priority="1">
      <formula>LEN(TRIM(I6))=0</formula>
    </cfRule>
  </conditionalFormatting>
  <hyperlinks>
    <hyperlink ref="B192" r:id="rId1" xr:uid="{00000000-0004-0000-0B00-000000000000}"/>
    <hyperlink ref="P1" location="'MASTER '!A1" display="Back" xr:uid="{00000000-0004-0000-0B00-000001000000}"/>
    <hyperlink ref="P11:P12" location="'APRIL-2018'!A1" display="CASH" xr:uid="{00000000-0004-0000-0B00-000002000000}"/>
  </hyperlinks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193"/>
  <sheetViews>
    <sheetView topLeftCell="E1" workbookViewId="0">
      <selection activeCell="R12" sqref="R12:R1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7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869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43556</v>
      </c>
      <c r="D6" s="19" t="s">
        <v>19</v>
      </c>
      <c r="E6" s="19" t="s">
        <v>840</v>
      </c>
      <c r="F6" s="21">
        <v>525</v>
      </c>
      <c r="G6" s="79">
        <v>600</v>
      </c>
      <c r="H6" s="79">
        <v>500</v>
      </c>
      <c r="I6" s="26">
        <v>555</v>
      </c>
      <c r="J6" s="25">
        <f t="shared" ref="J6:J7" si="0">I6-F6</f>
        <v>30</v>
      </c>
      <c r="K6" s="27">
        <f t="shared" ref="K6:K7" si="1">150000/F6</f>
        <v>285.71428571428572</v>
      </c>
      <c r="L6" s="74">
        <f>(I6*1/F6)-100%</f>
        <v>5.7142857142857162E-2</v>
      </c>
      <c r="M6" s="22">
        <f>J6*K6</f>
        <v>8571.4285714285725</v>
      </c>
      <c r="N6" s="8"/>
      <c r="Y6" s="5">
        <f t="shared" ref="Y6:Y69" si="2">IF($M6&gt;0,1,0)</f>
        <v>1</v>
      </c>
      <c r="Z6" s="5">
        <f t="shared" ref="Z6:Z69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43556</v>
      </c>
      <c r="D7" s="25" t="s">
        <v>19</v>
      </c>
      <c r="E7" s="25" t="s">
        <v>851</v>
      </c>
      <c r="F7" s="26">
        <v>224</v>
      </c>
      <c r="G7" s="26">
        <v>300</v>
      </c>
      <c r="H7" s="26">
        <v>214</v>
      </c>
      <c r="I7" s="26">
        <v>227</v>
      </c>
      <c r="J7" s="25">
        <f t="shared" si="0"/>
        <v>3</v>
      </c>
      <c r="K7" s="27">
        <f t="shared" si="1"/>
        <v>669.64285714285711</v>
      </c>
      <c r="L7" s="63">
        <f t="shared" ref="L7:L70" si="4">(I7*1/F7)-100%</f>
        <v>1.3392857142857206E-2</v>
      </c>
      <c r="M7" s="28">
        <f t="shared" ref="M7:M70" si="5">J7*K7</f>
        <v>2008.9285714285713</v>
      </c>
      <c r="N7" s="8"/>
      <c r="Y7" s="5">
        <f t="shared" si="2"/>
        <v>1</v>
      </c>
      <c r="Z7" s="5">
        <f t="shared" si="3"/>
        <v>0</v>
      </c>
      <c r="AA7" s="5">
        <f t="shared" ref="AA7:AA74" si="6">IF($I7=0,1,0)</f>
        <v>0</v>
      </c>
    </row>
    <row r="8" spans="1:27" x14ac:dyDescent="0.3">
      <c r="A8" s="7"/>
      <c r="B8" s="23">
        <f>B7+1</f>
        <v>3</v>
      </c>
      <c r="C8" s="24">
        <v>43556</v>
      </c>
      <c r="D8" s="25" t="s">
        <v>19</v>
      </c>
      <c r="E8" s="25" t="s">
        <v>841</v>
      </c>
      <c r="F8" s="26">
        <v>592</v>
      </c>
      <c r="G8" s="26">
        <v>607</v>
      </c>
      <c r="H8" s="26">
        <v>581</v>
      </c>
      <c r="I8" s="26">
        <v>607</v>
      </c>
      <c r="J8" s="25">
        <f t="shared" ref="J8" si="7">I8-F8</f>
        <v>15</v>
      </c>
      <c r="K8" s="27">
        <f t="shared" ref="K8" si="8">150000/F8</f>
        <v>253.37837837837839</v>
      </c>
      <c r="L8" s="63">
        <f t="shared" si="4"/>
        <v>2.533783783783794E-2</v>
      </c>
      <c r="M8" s="28">
        <f t="shared" si="5"/>
        <v>3800.6756756756758</v>
      </c>
      <c r="N8" s="8"/>
      <c r="Y8" s="5">
        <f t="shared" si="2"/>
        <v>1</v>
      </c>
      <c r="Z8" s="5">
        <f t="shared" si="3"/>
        <v>0</v>
      </c>
      <c r="AA8" s="5">
        <f t="shared" si="6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43556</v>
      </c>
      <c r="D9" s="25" t="s">
        <v>19</v>
      </c>
      <c r="E9" s="25" t="s">
        <v>852</v>
      </c>
      <c r="F9" s="26">
        <v>555</v>
      </c>
      <c r="G9" s="26">
        <v>564</v>
      </c>
      <c r="H9" s="26">
        <v>553</v>
      </c>
      <c r="I9" s="26">
        <v>564</v>
      </c>
      <c r="J9" s="25">
        <f t="shared" ref="J9" si="10">I9-F9</f>
        <v>9</v>
      </c>
      <c r="K9" s="27">
        <f t="shared" ref="K9" si="11">150000/F9</f>
        <v>270.27027027027026</v>
      </c>
      <c r="L9" s="63">
        <f t="shared" ref="L9" si="12">(I9*1/F9)-100%</f>
        <v>1.6216216216216273E-2</v>
      </c>
      <c r="M9" s="28">
        <f t="shared" ref="M9" si="13">J9*K9</f>
        <v>2432.4324324324325</v>
      </c>
      <c r="N9" s="8"/>
      <c r="Y9" s="5">
        <f t="shared" si="2"/>
        <v>1</v>
      </c>
      <c r="Z9" s="5">
        <f t="shared" si="3"/>
        <v>0</v>
      </c>
      <c r="AA9" s="5">
        <f t="shared" si="6"/>
        <v>0</v>
      </c>
    </row>
    <row r="10" spans="1:27" x14ac:dyDescent="0.3">
      <c r="A10" s="7"/>
      <c r="B10" s="23">
        <f t="shared" si="9"/>
        <v>5</v>
      </c>
      <c r="C10" s="24">
        <v>43556</v>
      </c>
      <c r="D10" s="25" t="s">
        <v>19</v>
      </c>
      <c r="E10" s="25" t="s">
        <v>842</v>
      </c>
      <c r="F10" s="26">
        <v>149</v>
      </c>
      <c r="G10" s="26">
        <v>400</v>
      </c>
      <c r="H10" s="26"/>
      <c r="I10" s="26">
        <v>172</v>
      </c>
      <c r="J10" s="25">
        <f t="shared" ref="J10" si="14">I10-F10</f>
        <v>23</v>
      </c>
      <c r="K10" s="27">
        <f t="shared" ref="K10" si="15">150000/F10</f>
        <v>1006.7114093959732</v>
      </c>
      <c r="L10" s="63">
        <f t="shared" si="4"/>
        <v>0.15436241610738266</v>
      </c>
      <c r="M10" s="28">
        <f t="shared" si="5"/>
        <v>23154.362416107382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2"/>
        <v>1</v>
      </c>
      <c r="Z10" s="5">
        <f t="shared" si="3"/>
        <v>0</v>
      </c>
      <c r="AA10" s="5">
        <f t="shared" si="6"/>
        <v>0</v>
      </c>
    </row>
    <row r="11" spans="1:27" ht="15" thickBot="1" x14ac:dyDescent="0.35">
      <c r="A11" s="7"/>
      <c r="B11" s="23">
        <f t="shared" si="9"/>
        <v>6</v>
      </c>
      <c r="C11" s="24">
        <v>43557</v>
      </c>
      <c r="D11" s="25" t="s">
        <v>19</v>
      </c>
      <c r="E11" s="25" t="s">
        <v>688</v>
      </c>
      <c r="F11" s="26">
        <v>249</v>
      </c>
      <c r="G11" s="26">
        <v>254</v>
      </c>
      <c r="H11" s="26">
        <v>247</v>
      </c>
      <c r="I11" s="26"/>
      <c r="J11" s="25"/>
      <c r="K11" s="27"/>
      <c r="L11" s="63">
        <f t="shared" si="4"/>
        <v>-1</v>
      </c>
      <c r="M11" s="28">
        <f t="shared" si="5"/>
        <v>0</v>
      </c>
      <c r="N11" s="8"/>
      <c r="P11" s="132"/>
      <c r="Q11" s="96"/>
      <c r="R11" s="96"/>
      <c r="S11" s="96"/>
      <c r="T11" s="96"/>
      <c r="U11" s="119"/>
      <c r="Y11" s="5">
        <f t="shared" si="2"/>
        <v>0</v>
      </c>
      <c r="Z11" s="5">
        <f t="shared" si="3"/>
        <v>0</v>
      </c>
      <c r="AA11" s="5">
        <f>IF($I11=0,1,0)</f>
        <v>1</v>
      </c>
    </row>
    <row r="12" spans="1:27" x14ac:dyDescent="0.3">
      <c r="A12" s="7"/>
      <c r="B12" s="23">
        <f t="shared" si="9"/>
        <v>7</v>
      </c>
      <c r="C12" s="24">
        <v>43557</v>
      </c>
      <c r="D12" s="25" t="s">
        <v>19</v>
      </c>
      <c r="E12" s="25" t="s">
        <v>843</v>
      </c>
      <c r="F12" s="26">
        <v>1036</v>
      </c>
      <c r="G12" s="26">
        <v>1045</v>
      </c>
      <c r="H12" s="26">
        <v>1024</v>
      </c>
      <c r="I12" s="26">
        <v>1050</v>
      </c>
      <c r="J12" s="25">
        <f t="shared" ref="J12" si="16">I12-F12</f>
        <v>14</v>
      </c>
      <c r="K12" s="27">
        <f t="shared" ref="K12" si="17">150000/F12</f>
        <v>144.78764478764478</v>
      </c>
      <c r="L12" s="63">
        <f t="shared" si="4"/>
        <v>1.3513513513513598E-2</v>
      </c>
      <c r="M12" s="28">
        <f t="shared" si="5"/>
        <v>2027.0270270270269</v>
      </c>
      <c r="N12" s="8"/>
      <c r="P12" s="144" t="s">
        <v>10</v>
      </c>
      <c r="Q12" s="122">
        <f>COUNT(C6:C191)</f>
        <v>61</v>
      </c>
      <c r="R12" s="124">
        <f>Y192</f>
        <v>52</v>
      </c>
      <c r="S12" s="124">
        <f>Z192</f>
        <v>0</v>
      </c>
      <c r="T12" s="126">
        <f>AA192</f>
        <v>4</v>
      </c>
      <c r="U12" s="139">
        <f>R12/(Q12-T12)</f>
        <v>0.91228070175438591</v>
      </c>
      <c r="Y12" s="5">
        <f t="shared" si="2"/>
        <v>1</v>
      </c>
      <c r="Z12" s="5">
        <f t="shared" si="3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43557</v>
      </c>
      <c r="D13" s="25" t="s">
        <v>19</v>
      </c>
      <c r="E13" s="25" t="s">
        <v>844</v>
      </c>
      <c r="F13" s="26">
        <v>8590</v>
      </c>
      <c r="G13" s="26">
        <v>8804</v>
      </c>
      <c r="H13" s="26">
        <v>8572</v>
      </c>
      <c r="I13" s="26">
        <v>8650</v>
      </c>
      <c r="J13" s="25">
        <f t="shared" ref="J13:J14" si="18">I13-F13</f>
        <v>60</v>
      </c>
      <c r="K13" s="27">
        <f t="shared" ref="K13:K14" si="19">150000/F13</f>
        <v>17.462165308498253</v>
      </c>
      <c r="L13" s="63">
        <f t="shared" si="4"/>
        <v>6.9848661233993248E-3</v>
      </c>
      <c r="M13" s="28">
        <f t="shared" si="5"/>
        <v>1047.7299185098952</v>
      </c>
      <c r="N13" s="8"/>
      <c r="P13" s="145"/>
      <c r="Q13" s="123"/>
      <c r="R13" s="125"/>
      <c r="S13" s="125"/>
      <c r="T13" s="127"/>
      <c r="U13" s="140"/>
      <c r="Y13" s="5">
        <f t="shared" si="2"/>
        <v>1</v>
      </c>
      <c r="Z13" s="5">
        <f t="shared" si="3"/>
        <v>0</v>
      </c>
      <c r="AA13" s="5">
        <f t="shared" si="6"/>
        <v>0</v>
      </c>
    </row>
    <row r="14" spans="1:27" x14ac:dyDescent="0.3">
      <c r="A14" s="7"/>
      <c r="B14" s="23">
        <f t="shared" si="9"/>
        <v>9</v>
      </c>
      <c r="C14" s="24">
        <v>43557</v>
      </c>
      <c r="D14" s="25" t="s">
        <v>19</v>
      </c>
      <c r="E14" s="25" t="s">
        <v>571</v>
      </c>
      <c r="F14" s="26">
        <v>65.400000000000006</v>
      </c>
      <c r="G14" s="26">
        <v>67</v>
      </c>
      <c r="H14" s="26">
        <v>64.599999999999994</v>
      </c>
      <c r="I14" s="26">
        <v>67</v>
      </c>
      <c r="J14" s="25">
        <f t="shared" si="18"/>
        <v>1.5999999999999943</v>
      </c>
      <c r="K14" s="27">
        <f t="shared" si="19"/>
        <v>2293.5779816513759</v>
      </c>
      <c r="L14" s="63">
        <f t="shared" si="4"/>
        <v>2.4464831804281273E-2</v>
      </c>
      <c r="M14" s="28">
        <f t="shared" si="5"/>
        <v>3669.7247706421886</v>
      </c>
      <c r="N14" s="8"/>
      <c r="O14" s="29"/>
      <c r="P14" s="97" t="s">
        <v>21</v>
      </c>
      <c r="Q14" s="98"/>
      <c r="R14" s="99"/>
      <c r="S14" s="106">
        <f>U12</f>
        <v>0.91228070175438591</v>
      </c>
      <c r="T14" s="107"/>
      <c r="U14" s="108"/>
      <c r="Y14" s="5">
        <f t="shared" si="2"/>
        <v>1</v>
      </c>
      <c r="Z14" s="5">
        <f t="shared" si="3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43557</v>
      </c>
      <c r="D15" s="25" t="s">
        <v>19</v>
      </c>
      <c r="E15" s="25" t="s">
        <v>292</v>
      </c>
      <c r="F15" s="26">
        <v>647</v>
      </c>
      <c r="G15" s="26">
        <v>661</v>
      </c>
      <c r="H15" s="26">
        <v>637</v>
      </c>
      <c r="I15" s="26">
        <v>661</v>
      </c>
      <c r="J15" s="25">
        <f t="shared" ref="J15" si="20">I15-F15</f>
        <v>14</v>
      </c>
      <c r="K15" s="27">
        <f t="shared" ref="K15" si="21">150000/F15</f>
        <v>231.83925811437405</v>
      </c>
      <c r="L15" s="63">
        <f t="shared" si="4"/>
        <v>2.1638330757341562E-2</v>
      </c>
      <c r="M15" s="28">
        <f t="shared" si="5"/>
        <v>3245.7496136012369</v>
      </c>
      <c r="N15" s="8"/>
      <c r="P15" s="100"/>
      <c r="Q15" s="101"/>
      <c r="R15" s="102"/>
      <c r="S15" s="109"/>
      <c r="T15" s="110"/>
      <c r="U15" s="111"/>
      <c r="Y15" s="5">
        <f t="shared" si="2"/>
        <v>1</v>
      </c>
      <c r="Z15" s="5">
        <f t="shared" si="3"/>
        <v>0</v>
      </c>
      <c r="AA15" s="5">
        <f t="shared" si="6"/>
        <v>0</v>
      </c>
    </row>
    <row r="16" spans="1:27" ht="15" thickBot="1" x14ac:dyDescent="0.35">
      <c r="A16" s="7"/>
      <c r="B16" s="23">
        <f t="shared" si="9"/>
        <v>11</v>
      </c>
      <c r="C16" s="24">
        <v>43557</v>
      </c>
      <c r="D16" s="25" t="s">
        <v>19</v>
      </c>
      <c r="E16" s="25" t="s">
        <v>565</v>
      </c>
      <c r="F16" s="26">
        <v>326</v>
      </c>
      <c r="G16" s="26">
        <v>339</v>
      </c>
      <c r="H16" s="26">
        <v>317</v>
      </c>
      <c r="I16" s="26">
        <v>330</v>
      </c>
      <c r="J16" s="25">
        <f t="shared" ref="J16:J17" si="22">I16-F16</f>
        <v>4</v>
      </c>
      <c r="K16" s="27">
        <f t="shared" ref="K16:K17" si="23">150000/F16</f>
        <v>460.12269938650309</v>
      </c>
      <c r="L16" s="63">
        <f t="shared" si="4"/>
        <v>1.2269938650306678E-2</v>
      </c>
      <c r="M16" s="28">
        <f t="shared" si="5"/>
        <v>1840.4907975460123</v>
      </c>
      <c r="N16" s="8"/>
      <c r="P16" s="103"/>
      <c r="Q16" s="104"/>
      <c r="R16" s="105"/>
      <c r="S16" s="112"/>
      <c r="T16" s="113"/>
      <c r="U16" s="114"/>
      <c r="Y16" s="5">
        <f t="shared" si="2"/>
        <v>1</v>
      </c>
      <c r="Z16" s="5">
        <f t="shared" si="3"/>
        <v>0</v>
      </c>
      <c r="AA16" s="5">
        <f t="shared" si="6"/>
        <v>0</v>
      </c>
    </row>
    <row r="17" spans="1:27" x14ac:dyDescent="0.3">
      <c r="A17" s="7"/>
      <c r="B17" s="23">
        <f t="shared" si="9"/>
        <v>12</v>
      </c>
      <c r="C17" s="24">
        <v>43557</v>
      </c>
      <c r="D17" s="25" t="s">
        <v>19</v>
      </c>
      <c r="E17" s="25" t="s">
        <v>487</v>
      </c>
      <c r="F17" s="26">
        <v>1764</v>
      </c>
      <c r="G17" s="26">
        <v>1778</v>
      </c>
      <c r="H17" s="26">
        <v>1745</v>
      </c>
      <c r="I17" s="26">
        <v>1778</v>
      </c>
      <c r="J17" s="25">
        <f t="shared" si="22"/>
        <v>14</v>
      </c>
      <c r="K17" s="27">
        <f t="shared" si="23"/>
        <v>85.034013605442183</v>
      </c>
      <c r="L17" s="63">
        <f t="shared" si="4"/>
        <v>7.9365079365079083E-3</v>
      </c>
      <c r="M17" s="28">
        <f t="shared" si="5"/>
        <v>1190.4761904761906</v>
      </c>
      <c r="N17" s="8"/>
      <c r="Y17" s="5">
        <f t="shared" si="2"/>
        <v>1</v>
      </c>
      <c r="Z17" s="5">
        <f t="shared" si="3"/>
        <v>0</v>
      </c>
      <c r="AA17" s="5">
        <f t="shared" si="6"/>
        <v>0</v>
      </c>
    </row>
    <row r="18" spans="1:27" x14ac:dyDescent="0.3">
      <c r="A18" s="7"/>
      <c r="B18" s="23">
        <f t="shared" si="9"/>
        <v>13</v>
      </c>
      <c r="C18" s="62">
        <v>43557</v>
      </c>
      <c r="D18" s="25" t="s">
        <v>19</v>
      </c>
      <c r="E18" s="25" t="s">
        <v>612</v>
      </c>
      <c r="F18" s="26">
        <v>430</v>
      </c>
      <c r="G18" s="26">
        <v>444</v>
      </c>
      <c r="H18" s="26">
        <v>428</v>
      </c>
      <c r="I18" s="26">
        <v>435</v>
      </c>
      <c r="J18" s="25">
        <f t="shared" ref="J18:J19" si="24">I18-F18</f>
        <v>5</v>
      </c>
      <c r="K18" s="27">
        <f t="shared" ref="K18" si="25">150000/F18</f>
        <v>348.83720930232556</v>
      </c>
      <c r="L18" s="63">
        <f t="shared" si="4"/>
        <v>1.1627906976744207E-2</v>
      </c>
      <c r="M18" s="28">
        <f t="shared" si="5"/>
        <v>1744.1860465116279</v>
      </c>
      <c r="N18" s="8"/>
      <c r="Y18" s="5">
        <f t="shared" si="2"/>
        <v>1</v>
      </c>
      <c r="Z18" s="5">
        <f t="shared" si="3"/>
        <v>0</v>
      </c>
      <c r="AA18" s="5">
        <f t="shared" si="6"/>
        <v>0</v>
      </c>
    </row>
    <row r="19" spans="1:27" x14ac:dyDescent="0.3">
      <c r="A19" s="7"/>
      <c r="B19" s="23">
        <f t="shared" si="9"/>
        <v>14</v>
      </c>
      <c r="C19" s="62">
        <v>43557</v>
      </c>
      <c r="D19" s="25" t="s">
        <v>19</v>
      </c>
      <c r="E19" s="25" t="s">
        <v>845</v>
      </c>
      <c r="F19" s="26">
        <v>3430</v>
      </c>
      <c r="G19" s="26">
        <v>3800</v>
      </c>
      <c r="H19" s="26">
        <v>3200</v>
      </c>
      <c r="I19" s="26">
        <v>3479</v>
      </c>
      <c r="J19" s="25">
        <f t="shared" si="24"/>
        <v>49</v>
      </c>
      <c r="K19" s="27"/>
      <c r="L19" s="63">
        <f t="shared" si="4"/>
        <v>1.4285714285714235E-2</v>
      </c>
      <c r="M19" s="28">
        <f t="shared" si="5"/>
        <v>0</v>
      </c>
      <c r="N19" s="8"/>
      <c r="Y19" s="5">
        <f t="shared" si="2"/>
        <v>0</v>
      </c>
      <c r="Z19" s="5">
        <f t="shared" si="3"/>
        <v>0</v>
      </c>
      <c r="AA19" s="5">
        <f t="shared" si="6"/>
        <v>0</v>
      </c>
    </row>
    <row r="20" spans="1:27" x14ac:dyDescent="0.3">
      <c r="A20" s="7"/>
      <c r="B20" s="23">
        <f t="shared" si="9"/>
        <v>15</v>
      </c>
      <c r="C20" s="62">
        <v>43558</v>
      </c>
      <c r="D20" s="25" t="s">
        <v>19</v>
      </c>
      <c r="E20" s="25" t="s">
        <v>846</v>
      </c>
      <c r="F20" s="26">
        <v>225</v>
      </c>
      <c r="G20" s="26">
        <v>253</v>
      </c>
      <c r="H20" s="26">
        <v>218</v>
      </c>
      <c r="I20" s="26">
        <v>236.4</v>
      </c>
      <c r="J20" s="25">
        <f t="shared" ref="J20" si="26">I20-F20</f>
        <v>11.400000000000006</v>
      </c>
      <c r="K20" s="27">
        <f t="shared" ref="K20" si="27">150000/F20</f>
        <v>666.66666666666663</v>
      </c>
      <c r="L20" s="63">
        <f t="shared" si="4"/>
        <v>5.0666666666666638E-2</v>
      </c>
      <c r="M20" s="28">
        <f t="shared" si="5"/>
        <v>7600.0000000000036</v>
      </c>
      <c r="N20" s="8"/>
      <c r="Q20" s="5" t="s">
        <v>20</v>
      </c>
      <c r="Y20" s="5">
        <f t="shared" si="2"/>
        <v>1</v>
      </c>
      <c r="Z20" s="5">
        <f t="shared" si="3"/>
        <v>0</v>
      </c>
      <c r="AA20" s="5">
        <f t="shared" si="6"/>
        <v>0</v>
      </c>
    </row>
    <row r="21" spans="1:27" x14ac:dyDescent="0.3">
      <c r="A21" s="7"/>
      <c r="B21" s="23">
        <f t="shared" si="9"/>
        <v>16</v>
      </c>
      <c r="C21" s="62">
        <v>43558</v>
      </c>
      <c r="D21" s="25" t="s">
        <v>19</v>
      </c>
      <c r="E21" s="25" t="s">
        <v>847</v>
      </c>
      <c r="F21" s="26">
        <v>662</v>
      </c>
      <c r="G21" s="26">
        <v>681</v>
      </c>
      <c r="H21" s="26">
        <v>658</v>
      </c>
      <c r="I21" s="26">
        <v>681</v>
      </c>
      <c r="J21" s="25">
        <f t="shared" ref="J21:J22" si="28">I21-F21</f>
        <v>19</v>
      </c>
      <c r="K21" s="27">
        <f t="shared" ref="K21:K22" si="29">150000/F21</f>
        <v>226.58610271903322</v>
      </c>
      <c r="L21" s="63">
        <f t="shared" si="4"/>
        <v>2.8700906344410804E-2</v>
      </c>
      <c r="M21" s="28">
        <f t="shared" si="5"/>
        <v>4305.1359516616312</v>
      </c>
      <c r="N21" s="8"/>
      <c r="Y21" s="5">
        <f t="shared" si="2"/>
        <v>1</v>
      </c>
      <c r="Z21" s="5">
        <f t="shared" si="3"/>
        <v>0</v>
      </c>
      <c r="AA21" s="5">
        <f t="shared" si="6"/>
        <v>0</v>
      </c>
    </row>
    <row r="22" spans="1:27" x14ac:dyDescent="0.3">
      <c r="A22" s="7"/>
      <c r="B22" s="23">
        <f t="shared" si="9"/>
        <v>17</v>
      </c>
      <c r="C22" s="62">
        <v>43558</v>
      </c>
      <c r="D22" s="25" t="s">
        <v>19</v>
      </c>
      <c r="E22" s="25" t="s">
        <v>766</v>
      </c>
      <c r="F22" s="26">
        <v>2120</v>
      </c>
      <c r="G22" s="26">
        <v>2198</v>
      </c>
      <c r="H22" s="26">
        <v>2094</v>
      </c>
      <c r="I22" s="26">
        <v>2150</v>
      </c>
      <c r="J22" s="25">
        <f t="shared" si="28"/>
        <v>30</v>
      </c>
      <c r="K22" s="27">
        <f t="shared" si="29"/>
        <v>70.754716981132077</v>
      </c>
      <c r="L22" s="63">
        <f t="shared" si="4"/>
        <v>1.4150943396226356E-2</v>
      </c>
      <c r="M22" s="28">
        <f t="shared" si="5"/>
        <v>2122.6415094339623</v>
      </c>
      <c r="N22" s="8"/>
      <c r="Y22" s="5">
        <f t="shared" si="2"/>
        <v>1</v>
      </c>
      <c r="Z22" s="5">
        <f t="shared" si="3"/>
        <v>0</v>
      </c>
      <c r="AA22" s="5">
        <f t="shared" si="6"/>
        <v>0</v>
      </c>
    </row>
    <row r="23" spans="1:27" x14ac:dyDescent="0.3">
      <c r="A23" s="7"/>
      <c r="B23" s="23">
        <f t="shared" si="9"/>
        <v>18</v>
      </c>
      <c r="C23" s="62">
        <v>43558</v>
      </c>
      <c r="D23" s="25" t="s">
        <v>19</v>
      </c>
      <c r="E23" s="25" t="s">
        <v>848</v>
      </c>
      <c r="F23" s="26">
        <v>553</v>
      </c>
      <c r="G23" s="26">
        <v>569</v>
      </c>
      <c r="H23" s="26">
        <v>548</v>
      </c>
      <c r="I23" s="26"/>
      <c r="J23" s="25"/>
      <c r="K23" s="27"/>
      <c r="L23" s="63">
        <f t="shared" si="4"/>
        <v>-1</v>
      </c>
      <c r="M23" s="28">
        <f t="shared" si="5"/>
        <v>0</v>
      </c>
      <c r="N23" s="8"/>
      <c r="Y23" s="5">
        <f t="shared" si="2"/>
        <v>0</v>
      </c>
      <c r="Z23" s="5">
        <f t="shared" si="3"/>
        <v>0</v>
      </c>
      <c r="AA23" s="5">
        <f t="shared" si="6"/>
        <v>1</v>
      </c>
    </row>
    <row r="24" spans="1:27" x14ac:dyDescent="0.3">
      <c r="A24" s="7"/>
      <c r="B24" s="23">
        <f t="shared" si="9"/>
        <v>19</v>
      </c>
      <c r="C24" s="62">
        <v>43558</v>
      </c>
      <c r="D24" s="25" t="s">
        <v>19</v>
      </c>
      <c r="E24" s="25" t="s">
        <v>190</v>
      </c>
      <c r="F24" s="26">
        <v>149</v>
      </c>
      <c r="G24" s="26">
        <v>152</v>
      </c>
      <c r="H24" s="26">
        <v>147</v>
      </c>
      <c r="I24" s="26">
        <v>152</v>
      </c>
      <c r="J24" s="25">
        <f t="shared" ref="J24" si="30">I24-F24</f>
        <v>3</v>
      </c>
      <c r="K24" s="27">
        <f t="shared" ref="K24" si="31">150000/F24</f>
        <v>1006.7114093959732</v>
      </c>
      <c r="L24" s="63">
        <f t="shared" si="4"/>
        <v>2.0134228187919545E-2</v>
      </c>
      <c r="M24" s="28">
        <f t="shared" si="5"/>
        <v>3020.1342281879197</v>
      </c>
      <c r="N24" s="8"/>
      <c r="Y24" s="5">
        <f t="shared" si="2"/>
        <v>1</v>
      </c>
      <c r="Z24" s="5">
        <f t="shared" si="3"/>
        <v>0</v>
      </c>
      <c r="AA24" s="5">
        <f t="shared" si="6"/>
        <v>0</v>
      </c>
    </row>
    <row r="25" spans="1:27" x14ac:dyDescent="0.3">
      <c r="A25" s="7"/>
      <c r="B25" s="23">
        <f t="shared" si="9"/>
        <v>20</v>
      </c>
      <c r="C25" s="24">
        <v>43558</v>
      </c>
      <c r="D25" s="25" t="s">
        <v>19</v>
      </c>
      <c r="E25" s="25" t="s">
        <v>849</v>
      </c>
      <c r="F25" s="26">
        <v>593</v>
      </c>
      <c r="G25" s="26">
        <v>649</v>
      </c>
      <c r="H25" s="26">
        <v>580</v>
      </c>
      <c r="I25" s="26">
        <v>605</v>
      </c>
      <c r="J25" s="25">
        <f t="shared" ref="J25" si="32">I25-F25</f>
        <v>12</v>
      </c>
      <c r="K25" s="27">
        <f t="shared" ref="K25" si="33">150000/F25</f>
        <v>252.95109612141653</v>
      </c>
      <c r="L25" s="63">
        <f t="shared" si="4"/>
        <v>2.0236087689713411E-2</v>
      </c>
      <c r="M25" s="28">
        <f t="shared" si="5"/>
        <v>3035.4131534569983</v>
      </c>
      <c r="N25" s="8"/>
      <c r="Y25" s="5">
        <f t="shared" si="2"/>
        <v>1</v>
      </c>
      <c r="Z25" s="5">
        <f t="shared" si="3"/>
        <v>0</v>
      </c>
      <c r="AA25" s="5">
        <f t="shared" si="6"/>
        <v>0</v>
      </c>
    </row>
    <row r="26" spans="1:27" x14ac:dyDescent="0.3">
      <c r="A26" s="7"/>
      <c r="B26" s="23">
        <f t="shared" si="9"/>
        <v>21</v>
      </c>
      <c r="C26" s="24">
        <v>43559</v>
      </c>
      <c r="D26" s="25" t="s">
        <v>19</v>
      </c>
      <c r="E26" s="25" t="s">
        <v>850</v>
      </c>
      <c r="F26" s="26">
        <v>164.65</v>
      </c>
      <c r="G26" s="26">
        <v>167</v>
      </c>
      <c r="H26" s="26">
        <v>163.4</v>
      </c>
      <c r="I26" s="26">
        <v>166</v>
      </c>
      <c r="J26" s="25">
        <f t="shared" ref="J26" si="34">I26-F26</f>
        <v>1.3499999999999943</v>
      </c>
      <c r="K26" s="27">
        <f t="shared" ref="K26" si="35">150000/F26</f>
        <v>911.02338293349521</v>
      </c>
      <c r="L26" s="63">
        <f t="shared" si="4"/>
        <v>8.1992104464014837E-3</v>
      </c>
      <c r="M26" s="28">
        <f t="shared" si="5"/>
        <v>1229.8815669602134</v>
      </c>
      <c r="N26" s="8"/>
      <c r="Y26" s="5">
        <f t="shared" si="2"/>
        <v>1</v>
      </c>
      <c r="Z26" s="5">
        <f t="shared" si="3"/>
        <v>0</v>
      </c>
      <c r="AA26" s="5">
        <f t="shared" si="6"/>
        <v>0</v>
      </c>
    </row>
    <row r="27" spans="1:27" x14ac:dyDescent="0.3">
      <c r="A27" s="7"/>
      <c r="B27" s="23">
        <f t="shared" si="9"/>
        <v>22</v>
      </c>
      <c r="C27" s="24">
        <v>43560</v>
      </c>
      <c r="D27" s="25" t="s">
        <v>19</v>
      </c>
      <c r="E27" s="25" t="s">
        <v>208</v>
      </c>
      <c r="F27" s="26">
        <v>266</v>
      </c>
      <c r="G27" s="26">
        <v>277</v>
      </c>
      <c r="H27" s="26">
        <v>264</v>
      </c>
      <c r="I27" s="26">
        <v>271.89999999999998</v>
      </c>
      <c r="J27" s="25">
        <f t="shared" ref="J27:J33" si="36">I27-F27</f>
        <v>5.8999999999999773</v>
      </c>
      <c r="K27" s="27">
        <f t="shared" ref="K27:K33" si="37">150000/F27</f>
        <v>563.90977443609017</v>
      </c>
      <c r="L27" s="63">
        <f t="shared" si="4"/>
        <v>2.2180451127819412E-2</v>
      </c>
      <c r="M27" s="28">
        <f t="shared" si="5"/>
        <v>3327.0676691729191</v>
      </c>
      <c r="N27" s="8"/>
      <c r="Y27" s="5">
        <f t="shared" si="2"/>
        <v>1</v>
      </c>
      <c r="Z27" s="5">
        <f t="shared" si="3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9"/>
        <v>23</v>
      </c>
      <c r="C28" s="24">
        <v>43560</v>
      </c>
      <c r="D28" s="25" t="s">
        <v>19</v>
      </c>
      <c r="E28" s="25" t="s">
        <v>853</v>
      </c>
      <c r="F28" s="26">
        <v>143</v>
      </c>
      <c r="G28" s="26">
        <v>148</v>
      </c>
      <c r="H28" s="26">
        <v>142</v>
      </c>
      <c r="I28" s="26">
        <v>147</v>
      </c>
      <c r="J28" s="25">
        <f t="shared" si="36"/>
        <v>4</v>
      </c>
      <c r="K28" s="27">
        <f t="shared" si="37"/>
        <v>1048.951048951049</v>
      </c>
      <c r="L28" s="63">
        <f t="shared" si="4"/>
        <v>2.7972027972027913E-2</v>
      </c>
      <c r="M28" s="28">
        <f t="shared" si="5"/>
        <v>4195.8041958041958</v>
      </c>
      <c r="N28" s="8"/>
      <c r="Y28" s="5">
        <f t="shared" si="2"/>
        <v>1</v>
      </c>
      <c r="Z28" s="5">
        <f t="shared" si="3"/>
        <v>0</v>
      </c>
      <c r="AA28" s="5">
        <f t="shared" si="6"/>
        <v>0</v>
      </c>
    </row>
    <row r="29" spans="1:27" ht="15" customHeight="1" x14ac:dyDescent="0.3">
      <c r="A29" s="7"/>
      <c r="B29" s="23">
        <f t="shared" si="9"/>
        <v>24</v>
      </c>
      <c r="C29" s="24">
        <v>43560</v>
      </c>
      <c r="D29" s="25" t="s">
        <v>19</v>
      </c>
      <c r="E29" s="25" t="s">
        <v>854</v>
      </c>
      <c r="F29" s="26">
        <v>635</v>
      </c>
      <c r="G29" s="26">
        <v>650</v>
      </c>
      <c r="H29" s="26">
        <v>631</v>
      </c>
      <c r="I29" s="26">
        <v>640</v>
      </c>
      <c r="J29" s="25">
        <f t="shared" si="36"/>
        <v>5</v>
      </c>
      <c r="K29" s="27">
        <f t="shared" si="37"/>
        <v>236.22047244094489</v>
      </c>
      <c r="L29" s="63">
        <f t="shared" si="4"/>
        <v>7.8740157480314821E-3</v>
      </c>
      <c r="M29" s="28">
        <f t="shared" si="5"/>
        <v>1181.1023622047244</v>
      </c>
      <c r="N29" s="8"/>
      <c r="Y29" s="5">
        <f t="shared" si="2"/>
        <v>1</v>
      </c>
      <c r="Z29" s="5">
        <f t="shared" si="3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9"/>
        <v>25</v>
      </c>
      <c r="C30" s="24">
        <v>43560</v>
      </c>
      <c r="D30" s="25" t="s">
        <v>19</v>
      </c>
      <c r="E30" s="25" t="s">
        <v>507</v>
      </c>
      <c r="F30" s="26">
        <v>15.7</v>
      </c>
      <c r="G30" s="26">
        <v>17.399999999999999</v>
      </c>
      <c r="H30" s="26">
        <v>14.9</v>
      </c>
      <c r="I30" s="26">
        <v>17.399999999999999</v>
      </c>
      <c r="J30" s="25">
        <f t="shared" si="36"/>
        <v>1.6999999999999993</v>
      </c>
      <c r="K30" s="27">
        <f t="shared" si="37"/>
        <v>9554.1401273885349</v>
      </c>
      <c r="L30" s="63">
        <f t="shared" si="4"/>
        <v>0.10828025477707004</v>
      </c>
      <c r="M30" s="28">
        <f t="shared" si="5"/>
        <v>16242.038216560502</v>
      </c>
      <c r="N30" s="8"/>
      <c r="Y30" s="5">
        <f t="shared" si="2"/>
        <v>1</v>
      </c>
      <c r="Z30" s="5">
        <f t="shared" si="3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9"/>
        <v>26</v>
      </c>
      <c r="C31" s="24">
        <v>43560</v>
      </c>
      <c r="D31" s="25" t="s">
        <v>19</v>
      </c>
      <c r="E31" s="25" t="s">
        <v>855</v>
      </c>
      <c r="F31" s="26">
        <v>156</v>
      </c>
      <c r="G31" s="26">
        <v>164</v>
      </c>
      <c r="H31" s="26">
        <v>154</v>
      </c>
      <c r="I31" s="26">
        <v>160.5</v>
      </c>
      <c r="J31" s="25">
        <f t="shared" si="36"/>
        <v>4.5</v>
      </c>
      <c r="K31" s="27">
        <f t="shared" si="37"/>
        <v>961.53846153846155</v>
      </c>
      <c r="L31" s="63">
        <f t="shared" si="4"/>
        <v>2.8846153846153744E-2</v>
      </c>
      <c r="M31" s="28">
        <f t="shared" si="5"/>
        <v>4326.9230769230771</v>
      </c>
      <c r="N31" s="8"/>
      <c r="Y31" s="5">
        <f t="shared" si="2"/>
        <v>1</v>
      </c>
      <c r="Z31" s="5">
        <f t="shared" si="3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9"/>
        <v>27</v>
      </c>
      <c r="C32" s="24">
        <v>43563</v>
      </c>
      <c r="D32" s="25" t="s">
        <v>19</v>
      </c>
      <c r="E32" s="25" t="s">
        <v>856</v>
      </c>
      <c r="F32" s="26">
        <v>313</v>
      </c>
      <c r="G32" s="26">
        <v>321</v>
      </c>
      <c r="H32" s="26">
        <v>308</v>
      </c>
      <c r="I32" s="26">
        <v>321</v>
      </c>
      <c r="J32" s="25">
        <f t="shared" si="36"/>
        <v>8</v>
      </c>
      <c r="K32" s="27">
        <f t="shared" si="37"/>
        <v>479.23322683706073</v>
      </c>
      <c r="L32" s="63">
        <f t="shared" si="4"/>
        <v>2.5559105431310014E-2</v>
      </c>
      <c r="M32" s="28">
        <f t="shared" si="5"/>
        <v>3833.8658146964858</v>
      </c>
      <c r="N32" s="8"/>
      <c r="Q32" s="5" t="s">
        <v>20</v>
      </c>
      <c r="Y32" s="5">
        <f t="shared" si="2"/>
        <v>1</v>
      </c>
      <c r="Z32" s="5">
        <f t="shared" si="3"/>
        <v>0</v>
      </c>
      <c r="AA32" s="5">
        <f t="shared" si="6"/>
        <v>0</v>
      </c>
    </row>
    <row r="33" spans="1:27" x14ac:dyDescent="0.3">
      <c r="A33" s="7"/>
      <c r="B33" s="23">
        <f t="shared" si="9"/>
        <v>28</v>
      </c>
      <c r="C33" s="24">
        <v>43563</v>
      </c>
      <c r="D33" s="43" t="s">
        <v>19</v>
      </c>
      <c r="E33" s="43" t="s">
        <v>212</v>
      </c>
      <c r="F33" s="43">
        <v>450</v>
      </c>
      <c r="G33" s="43">
        <v>462</v>
      </c>
      <c r="H33" s="43">
        <v>446</v>
      </c>
      <c r="I33" s="26">
        <v>462</v>
      </c>
      <c r="J33" s="25">
        <f t="shared" si="36"/>
        <v>12</v>
      </c>
      <c r="K33" s="27">
        <f t="shared" si="37"/>
        <v>333.33333333333331</v>
      </c>
      <c r="L33" s="63">
        <f t="shared" si="4"/>
        <v>2.6666666666666616E-2</v>
      </c>
      <c r="M33" s="28">
        <f t="shared" si="5"/>
        <v>4000</v>
      </c>
      <c r="N33" s="8"/>
      <c r="Y33" s="5">
        <f t="shared" si="2"/>
        <v>1</v>
      </c>
      <c r="Z33" s="5">
        <f t="shared" si="3"/>
        <v>0</v>
      </c>
      <c r="AA33" s="5">
        <f t="shared" si="6"/>
        <v>0</v>
      </c>
    </row>
    <row r="34" spans="1:27" x14ac:dyDescent="0.3">
      <c r="A34" s="7"/>
      <c r="B34" s="23">
        <f t="shared" si="9"/>
        <v>29</v>
      </c>
      <c r="C34" s="24">
        <v>43563</v>
      </c>
      <c r="D34" s="25" t="s">
        <v>19</v>
      </c>
      <c r="E34" s="25" t="s">
        <v>857</v>
      </c>
      <c r="F34" s="26">
        <v>145</v>
      </c>
      <c r="G34" s="26">
        <v>190</v>
      </c>
      <c r="H34" s="26">
        <v>129</v>
      </c>
      <c r="I34" s="26">
        <v>155.9</v>
      </c>
      <c r="J34" s="25">
        <f t="shared" ref="J34:J41" si="38">I34-F34</f>
        <v>10.900000000000006</v>
      </c>
      <c r="K34" s="27">
        <f t="shared" ref="K34:K41" si="39">150000/F34</f>
        <v>1034.4827586206898</v>
      </c>
      <c r="L34" s="63">
        <f t="shared" si="4"/>
        <v>7.5172413793103576E-2</v>
      </c>
      <c r="M34" s="28">
        <f t="shared" si="5"/>
        <v>11275.862068965524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6"/>
        <v>0</v>
      </c>
    </row>
    <row r="35" spans="1:27" x14ac:dyDescent="0.3">
      <c r="A35" s="7"/>
      <c r="B35" s="23">
        <f t="shared" si="9"/>
        <v>30</v>
      </c>
      <c r="C35" s="24">
        <v>43564</v>
      </c>
      <c r="D35" s="25" t="s">
        <v>19</v>
      </c>
      <c r="E35" s="25" t="s">
        <v>858</v>
      </c>
      <c r="F35" s="26">
        <v>982</v>
      </c>
      <c r="G35" s="26">
        <v>997</v>
      </c>
      <c r="H35" s="26">
        <v>978</v>
      </c>
      <c r="I35" s="26">
        <v>997</v>
      </c>
      <c r="J35" s="25">
        <f t="shared" si="38"/>
        <v>15</v>
      </c>
      <c r="K35" s="27">
        <f t="shared" si="39"/>
        <v>152.74949083503054</v>
      </c>
      <c r="L35" s="63">
        <f t="shared" si="4"/>
        <v>1.5274949083503131E-2</v>
      </c>
      <c r="M35" s="28">
        <f t="shared" si="5"/>
        <v>2291.2423625254582</v>
      </c>
      <c r="N35" s="8"/>
      <c r="Y35" s="5">
        <f t="shared" si="2"/>
        <v>1</v>
      </c>
      <c r="Z35" s="5">
        <f t="shared" si="3"/>
        <v>0</v>
      </c>
      <c r="AA35" s="5">
        <f t="shared" si="6"/>
        <v>0</v>
      </c>
    </row>
    <row r="36" spans="1:27" x14ac:dyDescent="0.3">
      <c r="A36" s="7"/>
      <c r="B36" s="23">
        <f t="shared" si="9"/>
        <v>31</v>
      </c>
      <c r="C36" s="24">
        <v>43564</v>
      </c>
      <c r="D36" s="25" t="s">
        <v>19</v>
      </c>
      <c r="E36" s="25" t="s">
        <v>827</v>
      </c>
      <c r="F36" s="26">
        <v>531</v>
      </c>
      <c r="G36" s="26">
        <v>539</v>
      </c>
      <c r="H36" s="26">
        <v>527</v>
      </c>
      <c r="I36" s="26">
        <v>539</v>
      </c>
      <c r="J36" s="25">
        <f t="shared" si="38"/>
        <v>8</v>
      </c>
      <c r="K36" s="27">
        <f t="shared" si="39"/>
        <v>282.4858757062147</v>
      </c>
      <c r="L36" s="63">
        <f t="shared" si="4"/>
        <v>1.5065913370998052E-2</v>
      </c>
      <c r="M36" s="28">
        <f t="shared" si="5"/>
        <v>2259.8870056497176</v>
      </c>
      <c r="N36" s="8"/>
      <c r="Y36" s="5">
        <f t="shared" si="2"/>
        <v>1</v>
      </c>
      <c r="Z36" s="5">
        <f t="shared" si="3"/>
        <v>0</v>
      </c>
      <c r="AA36" s="5">
        <f t="shared" si="6"/>
        <v>0</v>
      </c>
    </row>
    <row r="37" spans="1:27" ht="14.25" customHeight="1" x14ac:dyDescent="0.3">
      <c r="A37" s="7"/>
      <c r="B37" s="23">
        <f t="shared" si="9"/>
        <v>32</v>
      </c>
      <c r="C37" s="24">
        <v>43564</v>
      </c>
      <c r="D37" s="45" t="s">
        <v>19</v>
      </c>
      <c r="E37" s="45" t="s">
        <v>487</v>
      </c>
      <c r="F37" s="46">
        <v>1763</v>
      </c>
      <c r="G37" s="46">
        <v>1774</v>
      </c>
      <c r="H37" s="46">
        <v>1753</v>
      </c>
      <c r="I37" s="26">
        <v>1774</v>
      </c>
      <c r="J37" s="25">
        <f t="shared" si="38"/>
        <v>11</v>
      </c>
      <c r="K37" s="27">
        <f t="shared" si="39"/>
        <v>85.08224617129892</v>
      </c>
      <c r="L37" s="63">
        <f t="shared" si="4"/>
        <v>6.2393647192284796E-3</v>
      </c>
      <c r="M37" s="28">
        <f t="shared" si="5"/>
        <v>935.90470788428809</v>
      </c>
      <c r="N37" s="8"/>
      <c r="Y37" s="5">
        <f t="shared" si="2"/>
        <v>1</v>
      </c>
      <c r="Z37" s="5">
        <f t="shared" si="3"/>
        <v>0</v>
      </c>
      <c r="AA37" s="5">
        <f t="shared" si="6"/>
        <v>0</v>
      </c>
    </row>
    <row r="38" spans="1:27" x14ac:dyDescent="0.3">
      <c r="A38" s="7"/>
      <c r="B38" s="23">
        <f t="shared" si="9"/>
        <v>33</v>
      </c>
      <c r="C38" s="24">
        <v>43564</v>
      </c>
      <c r="D38" s="43" t="s">
        <v>19</v>
      </c>
      <c r="E38" s="43" t="s">
        <v>614</v>
      </c>
      <c r="F38" s="43">
        <v>445</v>
      </c>
      <c r="G38" s="43">
        <v>460</v>
      </c>
      <c r="H38" s="43">
        <v>441</v>
      </c>
      <c r="I38" s="26">
        <v>456</v>
      </c>
      <c r="J38" s="25">
        <f t="shared" si="38"/>
        <v>11</v>
      </c>
      <c r="K38" s="27">
        <f t="shared" si="39"/>
        <v>337.07865168539325</v>
      </c>
      <c r="L38" s="63">
        <f t="shared" si="4"/>
        <v>2.4719101123595433E-2</v>
      </c>
      <c r="M38" s="28">
        <f t="shared" si="5"/>
        <v>3707.8651685393256</v>
      </c>
      <c r="N38" s="8"/>
      <c r="Y38" s="5">
        <f t="shared" si="2"/>
        <v>1</v>
      </c>
      <c r="Z38" s="5">
        <f t="shared" si="3"/>
        <v>0</v>
      </c>
      <c r="AA38" s="5">
        <f t="shared" si="6"/>
        <v>0</v>
      </c>
    </row>
    <row r="39" spans="1:27" ht="15.6" x14ac:dyDescent="0.3">
      <c r="A39" s="7"/>
      <c r="B39" s="23">
        <f t="shared" si="9"/>
        <v>34</v>
      </c>
      <c r="C39" s="24">
        <v>43564</v>
      </c>
      <c r="D39" s="43" t="s">
        <v>19</v>
      </c>
      <c r="E39" s="61" t="s">
        <v>859</v>
      </c>
      <c r="F39" s="43">
        <v>50.7</v>
      </c>
      <c r="G39" s="43">
        <v>53.3</v>
      </c>
      <c r="H39" s="43">
        <v>49.7</v>
      </c>
      <c r="I39" s="26">
        <v>57</v>
      </c>
      <c r="J39" s="25">
        <f t="shared" si="38"/>
        <v>6.2999999999999972</v>
      </c>
      <c r="K39" s="27">
        <f t="shared" si="39"/>
        <v>2958.5798816568044</v>
      </c>
      <c r="L39" s="63">
        <f t="shared" si="4"/>
        <v>0.12426035502958577</v>
      </c>
      <c r="M39" s="28">
        <f t="shared" si="5"/>
        <v>18639.053254437858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6"/>
        <v>0</v>
      </c>
    </row>
    <row r="40" spans="1:27" x14ac:dyDescent="0.3">
      <c r="A40" s="7"/>
      <c r="B40" s="23">
        <f t="shared" si="9"/>
        <v>35</v>
      </c>
      <c r="C40" s="42">
        <v>43564</v>
      </c>
      <c r="D40" s="43" t="s">
        <v>19</v>
      </c>
      <c r="E40" s="43" t="s">
        <v>860</v>
      </c>
      <c r="F40" s="43">
        <v>187</v>
      </c>
      <c r="G40" s="43">
        <v>205</v>
      </c>
      <c r="H40" s="43">
        <v>185</v>
      </c>
      <c r="I40" s="26">
        <v>205</v>
      </c>
      <c r="J40" s="25">
        <f t="shared" si="38"/>
        <v>18</v>
      </c>
      <c r="K40" s="27">
        <f t="shared" si="39"/>
        <v>802.13903743315507</v>
      </c>
      <c r="L40" s="63">
        <f t="shared" si="4"/>
        <v>9.625668449197855E-2</v>
      </c>
      <c r="M40" s="28">
        <f t="shared" si="5"/>
        <v>14438.502673796791</v>
      </c>
      <c r="N40" s="8"/>
      <c r="Y40" s="5">
        <f t="shared" si="2"/>
        <v>1</v>
      </c>
      <c r="Z40" s="5">
        <f t="shared" si="3"/>
        <v>0</v>
      </c>
      <c r="AA40" s="5">
        <f t="shared" si="6"/>
        <v>0</v>
      </c>
    </row>
    <row r="41" spans="1:27" x14ac:dyDescent="0.3">
      <c r="A41" s="7"/>
      <c r="B41" s="23">
        <f t="shared" si="9"/>
        <v>36</v>
      </c>
      <c r="C41" s="42">
        <v>43565</v>
      </c>
      <c r="D41" s="43" t="s">
        <v>19</v>
      </c>
      <c r="E41" s="43" t="s">
        <v>120</v>
      </c>
      <c r="F41" s="43">
        <v>325</v>
      </c>
      <c r="G41" s="43">
        <v>329</v>
      </c>
      <c r="H41" s="43">
        <v>323</v>
      </c>
      <c r="I41" s="26">
        <v>329</v>
      </c>
      <c r="J41" s="25">
        <f t="shared" si="38"/>
        <v>4</v>
      </c>
      <c r="K41" s="27">
        <f t="shared" si="39"/>
        <v>461.53846153846155</v>
      </c>
      <c r="L41" s="63">
        <f t="shared" si="4"/>
        <v>1.2307692307692353E-2</v>
      </c>
      <c r="M41" s="28">
        <f t="shared" si="5"/>
        <v>1846.1538461538462</v>
      </c>
      <c r="N41" s="8"/>
      <c r="R41" s="25"/>
      <c r="Y41" s="5">
        <f t="shared" si="2"/>
        <v>1</v>
      </c>
      <c r="Z41" s="5">
        <f t="shared" si="3"/>
        <v>0</v>
      </c>
      <c r="AA41" s="5">
        <f t="shared" si="6"/>
        <v>0</v>
      </c>
    </row>
    <row r="42" spans="1:27" x14ac:dyDescent="0.3">
      <c r="A42" s="7"/>
      <c r="B42" s="23">
        <f t="shared" si="9"/>
        <v>37</v>
      </c>
      <c r="C42" s="44">
        <v>43565</v>
      </c>
      <c r="D42" s="45" t="s">
        <v>19</v>
      </c>
      <c r="E42" s="45" t="s">
        <v>861</v>
      </c>
      <c r="F42" s="46">
        <v>15.55</v>
      </c>
      <c r="G42" s="46">
        <v>17.3</v>
      </c>
      <c r="H42" s="46">
        <v>14.85</v>
      </c>
      <c r="I42" s="26"/>
      <c r="J42" s="25"/>
      <c r="K42" s="27"/>
      <c r="L42" s="63">
        <f t="shared" si="4"/>
        <v>-1</v>
      </c>
      <c r="M42" s="28">
        <f t="shared" si="5"/>
        <v>0</v>
      </c>
      <c r="N42" s="8"/>
      <c r="P42" s="5" t="s">
        <v>20</v>
      </c>
      <c r="Y42" s="5">
        <f t="shared" si="2"/>
        <v>0</v>
      </c>
      <c r="Z42" s="5">
        <f t="shared" si="3"/>
        <v>0</v>
      </c>
      <c r="AA42" s="5">
        <f t="shared" si="6"/>
        <v>1</v>
      </c>
    </row>
    <row r="43" spans="1:27" x14ac:dyDescent="0.3">
      <c r="A43" s="7"/>
      <c r="B43" s="23">
        <f t="shared" si="9"/>
        <v>38</v>
      </c>
      <c r="C43" s="44">
        <v>43565</v>
      </c>
      <c r="D43" s="45" t="s">
        <v>19</v>
      </c>
      <c r="E43" s="45" t="s">
        <v>554</v>
      </c>
      <c r="F43" s="46">
        <v>844</v>
      </c>
      <c r="G43" s="46">
        <v>865</v>
      </c>
      <c r="H43" s="46">
        <v>833</v>
      </c>
      <c r="I43" s="26">
        <v>849</v>
      </c>
      <c r="J43" s="25">
        <f t="shared" ref="J43" si="40">I43-F43</f>
        <v>5</v>
      </c>
      <c r="K43" s="27">
        <f t="shared" ref="K43" si="41">150000/F43</f>
        <v>177.72511848341233</v>
      </c>
      <c r="L43" s="63">
        <f t="shared" si="4"/>
        <v>5.924170616113722E-3</v>
      </c>
      <c r="M43" s="28">
        <f t="shared" si="5"/>
        <v>888.62559241706163</v>
      </c>
      <c r="N43" s="8"/>
      <c r="Y43" s="5">
        <f t="shared" si="2"/>
        <v>1</v>
      </c>
      <c r="Z43" s="5">
        <f t="shared" si="3"/>
        <v>0</v>
      </c>
      <c r="AA43" s="5">
        <f t="shared" si="6"/>
        <v>0</v>
      </c>
    </row>
    <row r="44" spans="1:27" x14ac:dyDescent="0.3">
      <c r="A44" s="7"/>
      <c r="B44" s="23">
        <f t="shared" si="9"/>
        <v>39</v>
      </c>
      <c r="C44" s="44">
        <v>43565</v>
      </c>
      <c r="D44" s="25" t="s">
        <v>19</v>
      </c>
      <c r="E44" s="25" t="s">
        <v>862</v>
      </c>
      <c r="F44" s="26">
        <v>1276</v>
      </c>
      <c r="G44" s="26">
        <v>1297</v>
      </c>
      <c r="H44" s="26">
        <v>1274</v>
      </c>
      <c r="I44" s="26">
        <v>1297</v>
      </c>
      <c r="J44" s="25">
        <f t="shared" ref="J44:J47" si="42">I44-F44</f>
        <v>21</v>
      </c>
      <c r="K44" s="27">
        <f t="shared" ref="K44:K47" si="43">150000/F44</f>
        <v>117.55485893416927</v>
      </c>
      <c r="L44" s="63">
        <f t="shared" si="4"/>
        <v>1.6457680250783646E-2</v>
      </c>
      <c r="M44" s="28">
        <f t="shared" si="5"/>
        <v>2468.6520376175549</v>
      </c>
      <c r="N44" s="8"/>
      <c r="Y44" s="5">
        <f t="shared" si="2"/>
        <v>1</v>
      </c>
      <c r="Z44" s="5">
        <f t="shared" si="3"/>
        <v>0</v>
      </c>
      <c r="AA44" s="5">
        <f t="shared" si="6"/>
        <v>0</v>
      </c>
    </row>
    <row r="45" spans="1:27" x14ac:dyDescent="0.3">
      <c r="A45" s="7"/>
      <c r="B45" s="23">
        <f t="shared" si="9"/>
        <v>40</v>
      </c>
      <c r="C45" s="44">
        <v>43565</v>
      </c>
      <c r="D45" s="25" t="s">
        <v>19</v>
      </c>
      <c r="E45" s="25" t="s">
        <v>551</v>
      </c>
      <c r="F45" s="26">
        <v>602</v>
      </c>
      <c r="G45" s="26">
        <v>612</v>
      </c>
      <c r="H45" s="26">
        <v>591</v>
      </c>
      <c r="I45" s="26">
        <v>611.45000000000005</v>
      </c>
      <c r="J45" s="25">
        <f t="shared" si="42"/>
        <v>9.4500000000000455</v>
      </c>
      <c r="K45" s="27">
        <f t="shared" si="43"/>
        <v>249.16943521594683</v>
      </c>
      <c r="L45" s="63">
        <f t="shared" si="4"/>
        <v>1.5697674418604812E-2</v>
      </c>
      <c r="M45" s="28">
        <f t="shared" si="5"/>
        <v>2354.6511627907089</v>
      </c>
      <c r="N45" s="8"/>
      <c r="Y45" s="5">
        <f t="shared" si="2"/>
        <v>1</v>
      </c>
      <c r="Z45" s="5">
        <f t="shared" si="3"/>
        <v>0</v>
      </c>
      <c r="AA45" s="5">
        <f t="shared" si="6"/>
        <v>0</v>
      </c>
    </row>
    <row r="46" spans="1:27" x14ac:dyDescent="0.3">
      <c r="A46" s="7"/>
      <c r="B46" s="23">
        <f t="shared" si="9"/>
        <v>41</v>
      </c>
      <c r="C46" s="24">
        <v>43566</v>
      </c>
      <c r="D46" s="25" t="s">
        <v>19</v>
      </c>
      <c r="E46" s="25" t="s">
        <v>816</v>
      </c>
      <c r="F46" s="26">
        <v>272</v>
      </c>
      <c r="G46" s="26">
        <v>275</v>
      </c>
      <c r="H46" s="26">
        <v>270</v>
      </c>
      <c r="I46" s="26">
        <v>274</v>
      </c>
      <c r="J46" s="25">
        <f t="shared" si="42"/>
        <v>2</v>
      </c>
      <c r="K46" s="27">
        <f t="shared" si="43"/>
        <v>551.47058823529414</v>
      </c>
      <c r="L46" s="63">
        <f t="shared" si="4"/>
        <v>7.3529411764705621E-3</v>
      </c>
      <c r="M46" s="28">
        <f t="shared" si="5"/>
        <v>1102.9411764705883</v>
      </c>
      <c r="N46" s="8"/>
      <c r="Y46" s="5">
        <f t="shared" si="2"/>
        <v>1</v>
      </c>
      <c r="Z46" s="5">
        <f t="shared" si="3"/>
        <v>0</v>
      </c>
      <c r="AA46" s="5">
        <f t="shared" si="6"/>
        <v>0</v>
      </c>
    </row>
    <row r="47" spans="1:27" x14ac:dyDescent="0.3">
      <c r="A47" s="7"/>
      <c r="B47" s="23">
        <f t="shared" si="9"/>
        <v>42</v>
      </c>
      <c r="C47" s="24">
        <v>43566</v>
      </c>
      <c r="D47" s="25" t="s">
        <v>19</v>
      </c>
      <c r="E47" s="25" t="s">
        <v>863</v>
      </c>
      <c r="F47" s="26">
        <v>340</v>
      </c>
      <c r="G47" s="26">
        <v>344</v>
      </c>
      <c r="H47" s="26">
        <v>336</v>
      </c>
      <c r="I47" s="26">
        <v>343.55</v>
      </c>
      <c r="J47" s="25">
        <f t="shared" si="42"/>
        <v>3.5500000000000114</v>
      </c>
      <c r="K47" s="27">
        <f t="shared" si="43"/>
        <v>441.1764705882353</v>
      </c>
      <c r="L47" s="63">
        <f t="shared" si="4"/>
        <v>1.0441176470588287E-2</v>
      </c>
      <c r="M47" s="28">
        <f t="shared" si="5"/>
        <v>1566.1764705882404</v>
      </c>
      <c r="N47" s="8"/>
      <c r="Y47" s="5">
        <f t="shared" si="2"/>
        <v>1</v>
      </c>
      <c r="Z47" s="5">
        <f t="shared" si="3"/>
        <v>0</v>
      </c>
      <c r="AA47" s="5">
        <f t="shared" si="6"/>
        <v>0</v>
      </c>
    </row>
    <row r="48" spans="1:27" x14ac:dyDescent="0.3">
      <c r="A48" s="7"/>
      <c r="B48" s="23">
        <f t="shared" si="9"/>
        <v>43</v>
      </c>
      <c r="C48" s="24">
        <v>43566</v>
      </c>
      <c r="D48" s="25" t="s">
        <v>19</v>
      </c>
      <c r="E48" s="25" t="s">
        <v>96</v>
      </c>
      <c r="F48" s="26">
        <v>95</v>
      </c>
      <c r="G48" s="26">
        <v>98</v>
      </c>
      <c r="H48" s="26">
        <v>94</v>
      </c>
      <c r="I48" s="26">
        <v>96</v>
      </c>
      <c r="J48" s="25">
        <f t="shared" ref="J48:J49" si="44">I48-F48</f>
        <v>1</v>
      </c>
      <c r="K48" s="27">
        <f t="shared" ref="K48" si="45">150000/F48</f>
        <v>1578.9473684210527</v>
      </c>
      <c r="L48" s="63">
        <f t="shared" si="4"/>
        <v>1.0526315789473717E-2</v>
      </c>
      <c r="M48" s="28">
        <f t="shared" si="5"/>
        <v>1578.9473684210527</v>
      </c>
      <c r="N48" s="8"/>
      <c r="Y48" s="5">
        <f t="shared" si="2"/>
        <v>1</v>
      </c>
      <c r="Z48" s="5">
        <f t="shared" si="3"/>
        <v>0</v>
      </c>
      <c r="AA48" s="5">
        <f t="shared" si="6"/>
        <v>0</v>
      </c>
    </row>
    <row r="49" spans="1:27" x14ac:dyDescent="0.3">
      <c r="A49" s="7"/>
      <c r="B49" s="23">
        <f t="shared" si="9"/>
        <v>44</v>
      </c>
      <c r="C49" s="24">
        <v>43566</v>
      </c>
      <c r="D49" s="25" t="s">
        <v>19</v>
      </c>
      <c r="E49" s="25" t="s">
        <v>453</v>
      </c>
      <c r="F49" s="26">
        <v>2043</v>
      </c>
      <c r="G49" s="26">
        <v>2056</v>
      </c>
      <c r="H49" s="26">
        <v>2038</v>
      </c>
      <c r="I49" s="26">
        <v>2058</v>
      </c>
      <c r="J49" s="25">
        <f t="shared" si="44"/>
        <v>15</v>
      </c>
      <c r="K49" s="27"/>
      <c r="L49" s="63">
        <f t="shared" si="4"/>
        <v>7.3421439060206151E-3</v>
      </c>
      <c r="M49" s="28">
        <f t="shared" si="5"/>
        <v>0</v>
      </c>
      <c r="N49" s="8"/>
      <c r="Y49" s="5">
        <f t="shared" si="2"/>
        <v>0</v>
      </c>
      <c r="Z49" s="5">
        <f t="shared" si="3"/>
        <v>0</v>
      </c>
      <c r="AA49" s="5">
        <f t="shared" si="6"/>
        <v>0</v>
      </c>
    </row>
    <row r="50" spans="1:27" x14ac:dyDescent="0.3">
      <c r="A50" s="7"/>
      <c r="B50" s="23">
        <f t="shared" si="9"/>
        <v>45</v>
      </c>
      <c r="C50" s="24">
        <v>43567</v>
      </c>
      <c r="D50" s="25" t="s">
        <v>19</v>
      </c>
      <c r="E50" s="25" t="s">
        <v>257</v>
      </c>
      <c r="F50" s="26">
        <v>373</v>
      </c>
      <c r="G50" s="26">
        <v>381</v>
      </c>
      <c r="H50" s="26">
        <v>370</v>
      </c>
      <c r="I50" s="26"/>
      <c r="J50" s="25"/>
      <c r="K50" s="27"/>
      <c r="L50" s="63">
        <f t="shared" si="4"/>
        <v>-1</v>
      </c>
      <c r="M50" s="28">
        <f t="shared" si="5"/>
        <v>0</v>
      </c>
      <c r="N50" s="8"/>
      <c r="Y50" s="5">
        <f t="shared" si="2"/>
        <v>0</v>
      </c>
      <c r="Z50" s="5">
        <f t="shared" si="3"/>
        <v>0</v>
      </c>
      <c r="AA50" s="5">
        <f t="shared" si="6"/>
        <v>1</v>
      </c>
    </row>
    <row r="51" spans="1:27" x14ac:dyDescent="0.3">
      <c r="A51" s="7"/>
      <c r="B51" s="23">
        <f t="shared" si="9"/>
        <v>46</v>
      </c>
      <c r="C51" s="24">
        <v>43567</v>
      </c>
      <c r="D51" s="25" t="s">
        <v>19</v>
      </c>
      <c r="E51" s="25" t="s">
        <v>635</v>
      </c>
      <c r="F51" s="26">
        <v>474</v>
      </c>
      <c r="G51" s="26">
        <v>502</v>
      </c>
      <c r="H51" s="26">
        <v>462</v>
      </c>
      <c r="I51" s="26">
        <v>501</v>
      </c>
      <c r="J51" s="25">
        <f t="shared" ref="J51" si="46">I51-F51</f>
        <v>27</v>
      </c>
      <c r="K51" s="27">
        <f t="shared" ref="K51" si="47">150000/F51</f>
        <v>316.45569620253167</v>
      </c>
      <c r="L51" s="63">
        <f t="shared" si="4"/>
        <v>5.6962025316455778E-2</v>
      </c>
      <c r="M51" s="28">
        <f t="shared" si="5"/>
        <v>8544.3037974683557</v>
      </c>
      <c r="N51" s="8"/>
      <c r="Y51" s="5">
        <f t="shared" si="2"/>
        <v>1</v>
      </c>
      <c r="Z51" s="5">
        <f t="shared" si="3"/>
        <v>0</v>
      </c>
      <c r="AA51" s="5">
        <f t="shared" si="6"/>
        <v>0</v>
      </c>
    </row>
    <row r="52" spans="1:27" x14ac:dyDescent="0.3">
      <c r="A52" s="7"/>
      <c r="B52" s="23">
        <f t="shared" si="9"/>
        <v>47</v>
      </c>
      <c r="C52" s="24">
        <v>43570</v>
      </c>
      <c r="D52" s="25" t="s">
        <v>19</v>
      </c>
      <c r="E52" s="25" t="s">
        <v>864</v>
      </c>
      <c r="F52" s="26">
        <v>1377</v>
      </c>
      <c r="G52" s="26">
        <v>1416</v>
      </c>
      <c r="H52" s="26">
        <v>1455</v>
      </c>
      <c r="I52" s="26">
        <v>1391</v>
      </c>
      <c r="J52" s="25"/>
      <c r="K52" s="27"/>
      <c r="L52" s="63">
        <f t="shared" si="4"/>
        <v>1.0167029774872827E-2</v>
      </c>
      <c r="M52" s="28">
        <f t="shared" si="5"/>
        <v>0</v>
      </c>
      <c r="N52" s="8"/>
      <c r="Y52" s="5">
        <f t="shared" si="2"/>
        <v>0</v>
      </c>
      <c r="Z52" s="5">
        <f t="shared" si="3"/>
        <v>0</v>
      </c>
      <c r="AA52" s="5">
        <f t="shared" si="6"/>
        <v>0</v>
      </c>
    </row>
    <row r="53" spans="1:27" x14ac:dyDescent="0.3">
      <c r="A53" s="7"/>
      <c r="B53" s="23">
        <f t="shared" si="9"/>
        <v>48</v>
      </c>
      <c r="C53" s="24">
        <v>43570</v>
      </c>
      <c r="D53" s="25" t="s">
        <v>19</v>
      </c>
      <c r="E53" s="25" t="s">
        <v>326</v>
      </c>
      <c r="F53" s="26">
        <v>342</v>
      </c>
      <c r="G53" s="26">
        <v>353</v>
      </c>
      <c r="H53" s="26">
        <v>339</v>
      </c>
      <c r="I53" s="26">
        <v>350</v>
      </c>
      <c r="J53" s="25">
        <f t="shared" ref="J53:J54" si="48">I53-F53</f>
        <v>8</v>
      </c>
      <c r="K53" s="27">
        <f t="shared" ref="K53" si="49">150000/F53</f>
        <v>438.59649122807019</v>
      </c>
      <c r="L53" s="63">
        <f t="shared" si="4"/>
        <v>2.3391812865497075E-2</v>
      </c>
      <c r="M53" s="28">
        <f t="shared" si="5"/>
        <v>3508.7719298245615</v>
      </c>
      <c r="N53" s="8"/>
      <c r="Y53" s="5">
        <f t="shared" si="2"/>
        <v>1</v>
      </c>
      <c r="Z53" s="5">
        <f t="shared" si="3"/>
        <v>0</v>
      </c>
      <c r="AA53" s="5">
        <f t="shared" si="6"/>
        <v>0</v>
      </c>
    </row>
    <row r="54" spans="1:27" x14ac:dyDescent="0.3">
      <c r="A54" s="7"/>
      <c r="B54" s="23">
        <f t="shared" si="9"/>
        <v>49</v>
      </c>
      <c r="C54" s="24">
        <v>43570</v>
      </c>
      <c r="D54" s="25" t="s">
        <v>19</v>
      </c>
      <c r="E54" s="25" t="s">
        <v>507</v>
      </c>
      <c r="F54" s="26">
        <v>16.5</v>
      </c>
      <c r="G54" s="26">
        <v>16.899999999999999</v>
      </c>
      <c r="H54" s="26">
        <v>16.399999999999999</v>
      </c>
      <c r="I54" s="26">
        <v>16.95</v>
      </c>
      <c r="J54" s="25">
        <f t="shared" si="48"/>
        <v>0.44999999999999929</v>
      </c>
      <c r="K54" s="27">
        <f t="shared" ref="K54" si="50">150000/F54</f>
        <v>9090.9090909090901</v>
      </c>
      <c r="L54" s="63">
        <f t="shared" si="4"/>
        <v>2.7272727272727337E-2</v>
      </c>
      <c r="M54" s="28">
        <f t="shared" si="5"/>
        <v>4090.9090909090842</v>
      </c>
      <c r="N54" s="8"/>
      <c r="Y54" s="5">
        <f t="shared" si="2"/>
        <v>1</v>
      </c>
      <c r="Z54" s="5">
        <f t="shared" si="3"/>
        <v>0</v>
      </c>
      <c r="AA54" s="5">
        <f t="shared" si="6"/>
        <v>0</v>
      </c>
    </row>
    <row r="55" spans="1:27" x14ac:dyDescent="0.3">
      <c r="A55" s="7"/>
      <c r="B55" s="23">
        <f t="shared" si="9"/>
        <v>50</v>
      </c>
      <c r="C55" s="44">
        <v>43573</v>
      </c>
      <c r="D55" s="43" t="s">
        <v>19</v>
      </c>
      <c r="E55" s="43" t="s">
        <v>253</v>
      </c>
      <c r="F55" s="43">
        <v>64.8</v>
      </c>
      <c r="G55" s="43">
        <v>71</v>
      </c>
      <c r="H55" s="43">
        <v>63</v>
      </c>
      <c r="I55" s="26">
        <v>66</v>
      </c>
      <c r="J55" s="25"/>
      <c r="K55" s="27"/>
      <c r="L55" s="63">
        <f t="shared" si="4"/>
        <v>1.8518518518518601E-2</v>
      </c>
      <c r="M55" s="28">
        <f t="shared" si="5"/>
        <v>0</v>
      </c>
      <c r="N55" s="8"/>
      <c r="Y55" s="5">
        <f t="shared" si="2"/>
        <v>0</v>
      </c>
      <c r="Z55" s="5">
        <f t="shared" si="3"/>
        <v>0</v>
      </c>
      <c r="AA55" s="5">
        <f t="shared" si="6"/>
        <v>0</v>
      </c>
    </row>
    <row r="56" spans="1:27" x14ac:dyDescent="0.3">
      <c r="A56" s="7"/>
      <c r="B56" s="23">
        <f t="shared" si="9"/>
        <v>51</v>
      </c>
      <c r="C56" s="44">
        <v>43573</v>
      </c>
      <c r="D56" s="43" t="s">
        <v>19</v>
      </c>
      <c r="E56" s="43" t="s">
        <v>865</v>
      </c>
      <c r="F56" s="43">
        <v>260</v>
      </c>
      <c r="G56" s="43">
        <v>270</v>
      </c>
      <c r="H56" s="43">
        <v>230</v>
      </c>
      <c r="I56" s="26" t="s">
        <v>20</v>
      </c>
      <c r="J56" s="25"/>
      <c r="K56" s="27"/>
      <c r="L56" s="63" t="e">
        <f t="shared" si="4"/>
        <v>#VALUE!</v>
      </c>
      <c r="M56" s="28">
        <f t="shared" si="5"/>
        <v>0</v>
      </c>
      <c r="N56" s="8"/>
      <c r="Y56" s="5">
        <f t="shared" si="2"/>
        <v>0</v>
      </c>
      <c r="Z56" s="5">
        <f t="shared" si="3"/>
        <v>0</v>
      </c>
      <c r="AA56" s="5">
        <f t="shared" si="6"/>
        <v>0</v>
      </c>
    </row>
    <row r="57" spans="1:27" x14ac:dyDescent="0.3">
      <c r="A57" s="7"/>
      <c r="B57" s="23">
        <f t="shared" si="9"/>
        <v>52</v>
      </c>
      <c r="C57" s="44">
        <v>43577</v>
      </c>
      <c r="D57" s="43" t="s">
        <v>19</v>
      </c>
      <c r="E57" s="43" t="s">
        <v>813</v>
      </c>
      <c r="F57" s="43">
        <v>720</v>
      </c>
      <c r="G57" s="43">
        <v>741</v>
      </c>
      <c r="H57" s="43">
        <v>712</v>
      </c>
      <c r="I57" s="26">
        <v>729</v>
      </c>
      <c r="J57" s="25">
        <f t="shared" ref="J57" si="51">I57-F57</f>
        <v>9</v>
      </c>
      <c r="K57" s="27">
        <f t="shared" ref="K57" si="52">150000/F57</f>
        <v>208.33333333333334</v>
      </c>
      <c r="L57" s="63">
        <f t="shared" si="4"/>
        <v>1.2499999999999956E-2</v>
      </c>
      <c r="M57" s="28">
        <f t="shared" si="5"/>
        <v>1875</v>
      </c>
      <c r="N57" s="8"/>
      <c r="Y57" s="5">
        <f t="shared" si="2"/>
        <v>1</v>
      </c>
      <c r="Z57" s="5">
        <f t="shared" si="3"/>
        <v>0</v>
      </c>
      <c r="AA57" s="5">
        <f t="shared" si="6"/>
        <v>0</v>
      </c>
    </row>
    <row r="58" spans="1:27" x14ac:dyDescent="0.3">
      <c r="A58" s="7"/>
      <c r="B58" s="23">
        <f t="shared" si="9"/>
        <v>53</v>
      </c>
      <c r="C58" s="44">
        <v>43577</v>
      </c>
      <c r="D58" s="43" t="s">
        <v>19</v>
      </c>
      <c r="E58" s="43" t="s">
        <v>866</v>
      </c>
      <c r="F58" s="43">
        <v>860</v>
      </c>
      <c r="G58" s="43">
        <v>876</v>
      </c>
      <c r="H58" s="43">
        <v>855</v>
      </c>
      <c r="I58" s="26">
        <v>865</v>
      </c>
      <c r="J58" s="25">
        <f t="shared" ref="J58:J59" si="53">I58-F58</f>
        <v>5</v>
      </c>
      <c r="K58" s="27">
        <f t="shared" ref="K58:K59" si="54">150000/F58</f>
        <v>174.41860465116278</v>
      </c>
      <c r="L58" s="63">
        <f t="shared" si="4"/>
        <v>5.8139534883721034E-3</v>
      </c>
      <c r="M58" s="28">
        <f t="shared" si="5"/>
        <v>872.09302325581393</v>
      </c>
      <c r="N58" s="8"/>
      <c r="Y58" s="5">
        <f t="shared" si="2"/>
        <v>1</v>
      </c>
      <c r="Z58" s="5">
        <f t="shared" si="3"/>
        <v>0</v>
      </c>
      <c r="AA58" s="5">
        <f t="shared" si="6"/>
        <v>0</v>
      </c>
    </row>
    <row r="59" spans="1:27" x14ac:dyDescent="0.3">
      <c r="A59" s="7"/>
      <c r="B59" s="23">
        <f t="shared" si="9"/>
        <v>54</v>
      </c>
      <c r="C59" s="44">
        <v>43578</v>
      </c>
      <c r="D59" s="43" t="s">
        <v>19</v>
      </c>
      <c r="E59" s="43" t="s">
        <v>212</v>
      </c>
      <c r="F59" s="43">
        <v>408</v>
      </c>
      <c r="G59" s="43">
        <v>441</v>
      </c>
      <c r="H59" s="43">
        <v>400</v>
      </c>
      <c r="I59" s="26">
        <v>432</v>
      </c>
      <c r="J59" s="25">
        <f t="shared" si="53"/>
        <v>24</v>
      </c>
      <c r="K59" s="27">
        <f t="shared" si="54"/>
        <v>367.64705882352939</v>
      </c>
      <c r="L59" s="63">
        <f t="shared" si="4"/>
        <v>5.8823529411764719E-2</v>
      </c>
      <c r="M59" s="28">
        <f t="shared" si="5"/>
        <v>8823.5294117647063</v>
      </c>
      <c r="N59" s="8"/>
      <c r="Y59" s="5">
        <f t="shared" si="2"/>
        <v>1</v>
      </c>
      <c r="Z59" s="5">
        <f t="shared" si="3"/>
        <v>0</v>
      </c>
      <c r="AA59" s="5">
        <f t="shared" si="6"/>
        <v>0</v>
      </c>
    </row>
    <row r="60" spans="1:27" x14ac:dyDescent="0.3">
      <c r="A60" s="7"/>
      <c r="B60" s="23">
        <f t="shared" si="9"/>
        <v>55</v>
      </c>
      <c r="C60" s="44">
        <v>43578</v>
      </c>
      <c r="D60" s="43" t="s">
        <v>19</v>
      </c>
      <c r="E60" s="43" t="s">
        <v>867</v>
      </c>
      <c r="F60" s="43">
        <v>1503</v>
      </c>
      <c r="G60" s="43">
        <v>1650</v>
      </c>
      <c r="H60" s="43">
        <v>1480</v>
      </c>
      <c r="I60" s="26">
        <v>1578</v>
      </c>
      <c r="J60" s="25">
        <f t="shared" ref="J60" si="55">I60-F60</f>
        <v>75</v>
      </c>
      <c r="K60" s="27">
        <f t="shared" ref="K60" si="56">150000/F60</f>
        <v>99.800399201596804</v>
      </c>
      <c r="L60" s="63">
        <f t="shared" si="4"/>
        <v>4.9900199600798389E-2</v>
      </c>
      <c r="M60" s="28">
        <f t="shared" si="5"/>
        <v>7485.0299401197599</v>
      </c>
      <c r="N60" s="8"/>
      <c r="Y60" s="5">
        <f t="shared" si="2"/>
        <v>1</v>
      </c>
      <c r="Z60" s="5">
        <f t="shared" si="3"/>
        <v>0</v>
      </c>
      <c r="AA60" s="5">
        <f t="shared" si="6"/>
        <v>0</v>
      </c>
    </row>
    <row r="61" spans="1:27" x14ac:dyDescent="0.3">
      <c r="A61" s="7"/>
      <c r="B61" s="23">
        <f t="shared" si="9"/>
        <v>56</v>
      </c>
      <c r="C61" s="24">
        <v>43578</v>
      </c>
      <c r="D61" s="43" t="s">
        <v>19</v>
      </c>
      <c r="E61" s="43" t="s">
        <v>703</v>
      </c>
      <c r="F61" s="43">
        <v>1360</v>
      </c>
      <c r="G61" s="43">
        <v>1389</v>
      </c>
      <c r="H61" s="43">
        <v>1354</v>
      </c>
      <c r="I61" s="26">
        <v>1389</v>
      </c>
      <c r="J61" s="25">
        <f t="shared" ref="J61" si="57">I61-F61</f>
        <v>29</v>
      </c>
      <c r="K61" s="27">
        <f t="shared" ref="K61" si="58">150000/F61</f>
        <v>110.29411764705883</v>
      </c>
      <c r="L61" s="63">
        <f t="shared" si="4"/>
        <v>2.132352941176463E-2</v>
      </c>
      <c r="M61" s="28">
        <f>J61*K61</f>
        <v>3198.5294117647059</v>
      </c>
      <c r="N61" s="8"/>
      <c r="Y61" s="5">
        <f t="shared" si="2"/>
        <v>1</v>
      </c>
      <c r="Z61" s="5">
        <f t="shared" si="3"/>
        <v>0</v>
      </c>
      <c r="AA61" s="5">
        <f t="shared" si="6"/>
        <v>0</v>
      </c>
    </row>
    <row r="62" spans="1:27" x14ac:dyDescent="0.3">
      <c r="A62" s="7"/>
      <c r="B62" s="23">
        <f t="shared" si="9"/>
        <v>57</v>
      </c>
      <c r="C62" s="24">
        <v>43579</v>
      </c>
      <c r="D62" s="43" t="s">
        <v>19</v>
      </c>
      <c r="E62" s="43" t="s">
        <v>453</v>
      </c>
      <c r="F62" s="43">
        <v>1953</v>
      </c>
      <c r="G62" s="43">
        <v>2009</v>
      </c>
      <c r="H62" s="43">
        <v>1948</v>
      </c>
      <c r="I62" s="26">
        <v>1996</v>
      </c>
      <c r="J62" s="25">
        <f t="shared" ref="J62:J66" si="59">I62-F62</f>
        <v>43</v>
      </c>
      <c r="K62" s="27">
        <f t="shared" ref="K62:K66" si="60">150000/F62</f>
        <v>76.804915514592935</v>
      </c>
      <c r="L62" s="63">
        <f t="shared" si="4"/>
        <v>2.2017409114183373E-2</v>
      </c>
      <c r="M62" s="28">
        <f>J62*K62</f>
        <v>3302.6113671274961</v>
      </c>
      <c r="N62" s="8"/>
      <c r="Y62" s="5">
        <f t="shared" si="2"/>
        <v>1</v>
      </c>
      <c r="Z62" s="5">
        <f t="shared" si="3"/>
        <v>0</v>
      </c>
      <c r="AA62" s="5">
        <f t="shared" si="6"/>
        <v>0</v>
      </c>
    </row>
    <row r="63" spans="1:27" x14ac:dyDescent="0.3">
      <c r="A63" s="7"/>
      <c r="B63" s="23">
        <f t="shared" si="9"/>
        <v>58</v>
      </c>
      <c r="C63" s="24">
        <v>43579</v>
      </c>
      <c r="D63" s="43" t="s">
        <v>19</v>
      </c>
      <c r="E63" s="43" t="s">
        <v>240</v>
      </c>
      <c r="F63" s="43">
        <v>135</v>
      </c>
      <c r="G63" s="43">
        <v>138</v>
      </c>
      <c r="H63" s="43">
        <v>133</v>
      </c>
      <c r="I63" s="26">
        <v>137.1</v>
      </c>
      <c r="J63" s="25">
        <f t="shared" si="59"/>
        <v>2.0999999999999943</v>
      </c>
      <c r="K63" s="27">
        <f t="shared" si="60"/>
        <v>1111.1111111111111</v>
      </c>
      <c r="L63" s="63">
        <f t="shared" si="4"/>
        <v>1.5555555555555545E-2</v>
      </c>
      <c r="M63" s="28">
        <f t="shared" si="5"/>
        <v>2333.3333333333271</v>
      </c>
      <c r="N63" s="8"/>
      <c r="Y63" s="5">
        <f t="shared" si="2"/>
        <v>1</v>
      </c>
      <c r="Z63" s="5">
        <f t="shared" si="3"/>
        <v>0</v>
      </c>
      <c r="AA63" s="5">
        <f t="shared" si="6"/>
        <v>0</v>
      </c>
    </row>
    <row r="64" spans="1:27" x14ac:dyDescent="0.3">
      <c r="A64" s="7"/>
      <c r="B64" s="23">
        <f t="shared" si="9"/>
        <v>59</v>
      </c>
      <c r="C64" s="24">
        <v>43580</v>
      </c>
      <c r="D64" s="43" t="s">
        <v>19</v>
      </c>
      <c r="E64" s="43" t="s">
        <v>489</v>
      </c>
      <c r="F64" s="43">
        <v>2620</v>
      </c>
      <c r="G64" s="43">
        <v>2727</v>
      </c>
      <c r="H64" s="43">
        <v>2590</v>
      </c>
      <c r="I64" s="26">
        <v>2638</v>
      </c>
      <c r="J64" s="25">
        <f t="shared" si="59"/>
        <v>18</v>
      </c>
      <c r="K64" s="27">
        <f t="shared" si="60"/>
        <v>57.251908396946568</v>
      </c>
      <c r="L64" s="63">
        <f t="shared" si="4"/>
        <v>6.8702290076336769E-3</v>
      </c>
      <c r="M64" s="28">
        <f t="shared" si="5"/>
        <v>1030.5343511450383</v>
      </c>
      <c r="N64" s="8"/>
      <c r="Y64" s="5">
        <f t="shared" si="2"/>
        <v>1</v>
      </c>
      <c r="Z64" s="5">
        <f t="shared" si="3"/>
        <v>0</v>
      </c>
      <c r="AA64" s="5">
        <f t="shared" si="6"/>
        <v>0</v>
      </c>
    </row>
    <row r="65" spans="1:27" x14ac:dyDescent="0.3">
      <c r="A65" s="7"/>
      <c r="B65" s="23">
        <f t="shared" si="9"/>
        <v>60</v>
      </c>
      <c r="C65" s="24">
        <v>43581</v>
      </c>
      <c r="D65" s="43" t="s">
        <v>19</v>
      </c>
      <c r="E65" s="43" t="s">
        <v>868</v>
      </c>
      <c r="F65" s="43">
        <v>497</v>
      </c>
      <c r="G65" s="43">
        <v>518</v>
      </c>
      <c r="H65" s="43">
        <v>491</v>
      </c>
      <c r="I65" s="26">
        <v>504</v>
      </c>
      <c r="J65" s="25">
        <f t="shared" si="59"/>
        <v>7</v>
      </c>
      <c r="K65" s="27">
        <f t="shared" si="60"/>
        <v>301.81086519114689</v>
      </c>
      <c r="L65" s="63">
        <f t="shared" si="4"/>
        <v>1.4084507042253502E-2</v>
      </c>
      <c r="M65" s="28">
        <f t="shared" si="5"/>
        <v>2112.676056338028</v>
      </c>
      <c r="N65" s="8"/>
      <c r="Y65" s="5">
        <f t="shared" si="2"/>
        <v>1</v>
      </c>
      <c r="Z65" s="5">
        <f t="shared" si="3"/>
        <v>0</v>
      </c>
      <c r="AA65" s="5">
        <f t="shared" si="6"/>
        <v>0</v>
      </c>
    </row>
    <row r="66" spans="1:27" ht="15" thickBot="1" x14ac:dyDescent="0.35">
      <c r="A66" s="7"/>
      <c r="B66" s="23">
        <f t="shared" si="9"/>
        <v>61</v>
      </c>
      <c r="C66" s="24">
        <v>43585</v>
      </c>
      <c r="D66" s="43" t="s">
        <v>19</v>
      </c>
      <c r="E66" s="43" t="s">
        <v>384</v>
      </c>
      <c r="F66" s="43">
        <v>1036</v>
      </c>
      <c r="G66" s="43">
        <v>1050</v>
      </c>
      <c r="H66" s="43">
        <v>1030</v>
      </c>
      <c r="I66" s="26">
        <v>1050</v>
      </c>
      <c r="J66" s="25">
        <f t="shared" si="59"/>
        <v>14</v>
      </c>
      <c r="K66" s="27">
        <f t="shared" si="60"/>
        <v>144.78764478764478</v>
      </c>
      <c r="L66" s="63">
        <f t="shared" si="4"/>
        <v>1.3513513513513598E-2</v>
      </c>
      <c r="M66" s="28">
        <f t="shared" si="5"/>
        <v>2027.0270270270269</v>
      </c>
      <c r="N66" s="8"/>
      <c r="Y66" s="5">
        <f t="shared" si="2"/>
        <v>1</v>
      </c>
      <c r="Z66" s="5">
        <f t="shared" si="3"/>
        <v>0</v>
      </c>
      <c r="AA66" s="5">
        <f t="shared" si="6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4"/>
        <v>#VALUE!</v>
      </c>
      <c r="M67" s="28">
        <f t="shared" si="5"/>
        <v>0</v>
      </c>
      <c r="N67" s="8"/>
      <c r="Y67" s="5">
        <f t="shared" si="2"/>
        <v>0</v>
      </c>
      <c r="Z67" s="5">
        <f t="shared" si="3"/>
        <v>0</v>
      </c>
      <c r="AA67" s="5">
        <f t="shared" si="6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4"/>
        <v>#VALUE!</v>
      </c>
      <c r="M68" s="28">
        <f t="shared" si="5"/>
        <v>0</v>
      </c>
      <c r="N68" s="8"/>
      <c r="Y68" s="5">
        <f t="shared" si="2"/>
        <v>0</v>
      </c>
      <c r="Z68" s="5">
        <f t="shared" si="3"/>
        <v>0</v>
      </c>
      <c r="AA68" s="5">
        <f t="shared" si="6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4"/>
        <v>#VALUE!</v>
      </c>
      <c r="M69" s="28">
        <f t="shared" si="5"/>
        <v>0</v>
      </c>
      <c r="N69" s="8"/>
      <c r="P69" s="64"/>
      <c r="Q69" s="5" t="s">
        <v>20</v>
      </c>
      <c r="Y69" s="5">
        <f t="shared" si="2"/>
        <v>0</v>
      </c>
      <c r="Z69" s="5">
        <f t="shared" si="3"/>
        <v>0</v>
      </c>
      <c r="AA69" s="5">
        <f t="shared" si="6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4"/>
        <v>#VALUE!</v>
      </c>
      <c r="M70" s="28">
        <f t="shared" si="5"/>
        <v>0</v>
      </c>
      <c r="N70" s="8"/>
      <c r="P70" s="64"/>
      <c r="Y70" s="5">
        <f t="shared" ref="Y70:Y133" si="61">IF($M70&gt;0,1,0)</f>
        <v>0</v>
      </c>
      <c r="Z70" s="5">
        <f t="shared" ref="Z70:Z133" si="62">IF($M70&lt;0,1,0)</f>
        <v>0</v>
      </c>
      <c r="AA70" s="5">
        <f t="shared" si="6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63">(I71*1/F71)-100%</f>
        <v>#VALUE!</v>
      </c>
      <c r="M71" s="28">
        <f t="shared" ref="M71:M134" si="64">J71*K71</f>
        <v>0</v>
      </c>
      <c r="N71" s="8"/>
      <c r="P71" s="64"/>
      <c r="Y71" s="5">
        <f t="shared" si="61"/>
        <v>0</v>
      </c>
      <c r="Z71" s="5">
        <f t="shared" si="62"/>
        <v>0</v>
      </c>
      <c r="AA71" s="5">
        <f t="shared" si="6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63"/>
        <v>#VALUE!</v>
      </c>
      <c r="M72" s="28">
        <f t="shared" si="64"/>
        <v>0</v>
      </c>
      <c r="N72" s="8"/>
      <c r="Y72" s="5">
        <f t="shared" si="61"/>
        <v>0</v>
      </c>
      <c r="Z72" s="5">
        <f t="shared" si="62"/>
        <v>0</v>
      </c>
      <c r="AA72" s="5">
        <f t="shared" si="6"/>
        <v>0</v>
      </c>
    </row>
    <row r="73" spans="1:27" hidden="1" x14ac:dyDescent="0.3">
      <c r="A73" s="7"/>
      <c r="B73" s="23">
        <f t="shared" ref="B73:B136" si="65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63"/>
        <v>#VALUE!</v>
      </c>
      <c r="M73" s="28">
        <f t="shared" si="64"/>
        <v>0</v>
      </c>
      <c r="N73" s="8"/>
      <c r="Y73" s="5">
        <f t="shared" si="61"/>
        <v>0</v>
      </c>
      <c r="Z73" s="5">
        <f t="shared" si="62"/>
        <v>0</v>
      </c>
      <c r="AA73" s="5">
        <f t="shared" si="6"/>
        <v>0</v>
      </c>
    </row>
    <row r="74" spans="1:27" hidden="1" x14ac:dyDescent="0.3">
      <c r="A74" s="7"/>
      <c r="B74" s="23">
        <f t="shared" si="65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63"/>
        <v>#VALUE!</v>
      </c>
      <c r="M74" s="28">
        <f t="shared" si="64"/>
        <v>0</v>
      </c>
      <c r="N74" s="8"/>
      <c r="Y74" s="5">
        <f t="shared" si="61"/>
        <v>0</v>
      </c>
      <c r="Z74" s="5">
        <f t="shared" si="62"/>
        <v>0</v>
      </c>
      <c r="AA74" s="5">
        <f t="shared" si="6"/>
        <v>0</v>
      </c>
    </row>
    <row r="75" spans="1:27" hidden="1" x14ac:dyDescent="0.3">
      <c r="A75" s="7"/>
      <c r="B75" s="23">
        <f t="shared" si="65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63"/>
        <v>#VALUE!</v>
      </c>
      <c r="M75" s="28">
        <f t="shared" si="64"/>
        <v>0</v>
      </c>
      <c r="N75" s="8"/>
      <c r="Y75" s="5">
        <f t="shared" si="61"/>
        <v>0</v>
      </c>
      <c r="Z75" s="5">
        <f t="shared" si="62"/>
        <v>0</v>
      </c>
      <c r="AA75" s="5">
        <f t="shared" ref="AA75:AA138" si="66">IF($I75=0,1,0)</f>
        <v>0</v>
      </c>
    </row>
    <row r="76" spans="1:27" hidden="1" x14ac:dyDescent="0.3">
      <c r="A76" s="7"/>
      <c r="B76" s="23">
        <f t="shared" si="65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63"/>
        <v>#VALUE!</v>
      </c>
      <c r="M76" s="28">
        <f t="shared" si="64"/>
        <v>0</v>
      </c>
      <c r="N76" s="8"/>
      <c r="Y76" s="5">
        <f t="shared" si="61"/>
        <v>0</v>
      </c>
      <c r="Z76" s="5">
        <f t="shared" si="62"/>
        <v>0</v>
      </c>
      <c r="AA76" s="5">
        <f t="shared" si="66"/>
        <v>0</v>
      </c>
    </row>
    <row r="77" spans="1:27" hidden="1" x14ac:dyDescent="0.3">
      <c r="A77" s="7"/>
      <c r="B77" s="23">
        <f t="shared" si="65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63"/>
        <v>#VALUE!</v>
      </c>
      <c r="M77" s="28">
        <f t="shared" si="64"/>
        <v>0</v>
      </c>
      <c r="N77" s="8"/>
      <c r="Y77" s="5">
        <f t="shared" si="61"/>
        <v>0</v>
      </c>
      <c r="Z77" s="5">
        <f t="shared" si="62"/>
        <v>0</v>
      </c>
      <c r="AA77" s="5">
        <f t="shared" si="66"/>
        <v>0</v>
      </c>
    </row>
    <row r="78" spans="1:27" hidden="1" x14ac:dyDescent="0.3">
      <c r="A78" s="7"/>
      <c r="B78" s="23">
        <f t="shared" si="65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63"/>
        <v>#VALUE!</v>
      </c>
      <c r="M78" s="28">
        <f t="shared" si="64"/>
        <v>0</v>
      </c>
      <c r="N78" s="8"/>
      <c r="Y78" s="5">
        <f t="shared" si="61"/>
        <v>0</v>
      </c>
      <c r="Z78" s="5">
        <f t="shared" si="62"/>
        <v>0</v>
      </c>
      <c r="AA78" s="5">
        <f t="shared" si="66"/>
        <v>0</v>
      </c>
    </row>
    <row r="79" spans="1:27" hidden="1" x14ac:dyDescent="0.3">
      <c r="A79" s="7"/>
      <c r="B79" s="23">
        <f t="shared" si="65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63"/>
        <v>#VALUE!</v>
      </c>
      <c r="M79" s="28">
        <f t="shared" si="64"/>
        <v>0</v>
      </c>
      <c r="N79" s="8"/>
      <c r="Y79" s="5">
        <f t="shared" si="61"/>
        <v>0</v>
      </c>
      <c r="Z79" s="5">
        <f t="shared" si="62"/>
        <v>0</v>
      </c>
      <c r="AA79" s="5">
        <f t="shared" si="66"/>
        <v>0</v>
      </c>
    </row>
    <row r="80" spans="1:27" hidden="1" x14ac:dyDescent="0.3">
      <c r="A80" s="7"/>
      <c r="B80" s="23">
        <f t="shared" si="65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63"/>
        <v>#VALUE!</v>
      </c>
      <c r="M80" s="28">
        <f t="shared" si="64"/>
        <v>0</v>
      </c>
      <c r="N80" s="8"/>
      <c r="Q80" s="5" t="s">
        <v>20</v>
      </c>
      <c r="Y80" s="5">
        <f t="shared" si="61"/>
        <v>0</v>
      </c>
      <c r="Z80" s="5">
        <f t="shared" si="62"/>
        <v>0</v>
      </c>
      <c r="AA80" s="5">
        <f t="shared" si="66"/>
        <v>0</v>
      </c>
    </row>
    <row r="81" spans="1:27" hidden="1" x14ac:dyDescent="0.3">
      <c r="A81" s="7"/>
      <c r="B81" s="23">
        <f t="shared" si="65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63"/>
        <v>#VALUE!</v>
      </c>
      <c r="M81" s="28">
        <f t="shared" si="64"/>
        <v>0</v>
      </c>
      <c r="N81" s="8"/>
      <c r="P81" s="5" t="s">
        <v>20</v>
      </c>
      <c r="Y81" s="5">
        <f t="shared" si="61"/>
        <v>0</v>
      </c>
      <c r="Z81" s="5">
        <f t="shared" si="62"/>
        <v>0</v>
      </c>
      <c r="AA81" s="5">
        <f t="shared" si="66"/>
        <v>0</v>
      </c>
    </row>
    <row r="82" spans="1:27" hidden="1" x14ac:dyDescent="0.3">
      <c r="A82" s="7"/>
      <c r="B82" s="23">
        <f t="shared" si="65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63"/>
        <v>#VALUE!</v>
      </c>
      <c r="M82" s="28">
        <f t="shared" si="64"/>
        <v>0</v>
      </c>
      <c r="N82" s="8"/>
      <c r="Y82" s="5">
        <f t="shared" si="61"/>
        <v>0</v>
      </c>
      <c r="Z82" s="5">
        <f t="shared" si="62"/>
        <v>0</v>
      </c>
      <c r="AA82" s="5">
        <f t="shared" si="66"/>
        <v>0</v>
      </c>
    </row>
    <row r="83" spans="1:27" hidden="1" x14ac:dyDescent="0.3">
      <c r="A83" s="7"/>
      <c r="B83" s="23">
        <f t="shared" si="65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63"/>
        <v>#VALUE!</v>
      </c>
      <c r="M83" s="28">
        <f t="shared" si="64"/>
        <v>0</v>
      </c>
      <c r="N83" s="8"/>
      <c r="R83" s="5" t="s">
        <v>20</v>
      </c>
      <c r="Y83" s="5">
        <f t="shared" si="61"/>
        <v>0</v>
      </c>
      <c r="Z83" s="5">
        <f t="shared" si="62"/>
        <v>0</v>
      </c>
      <c r="AA83" s="5">
        <f t="shared" si="66"/>
        <v>0</v>
      </c>
    </row>
    <row r="84" spans="1:27" hidden="1" x14ac:dyDescent="0.3">
      <c r="A84" s="7"/>
      <c r="B84" s="23">
        <f t="shared" si="65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63"/>
        <v>#VALUE!</v>
      </c>
      <c r="M84" s="28">
        <f t="shared" si="64"/>
        <v>0</v>
      </c>
      <c r="N84" s="8"/>
      <c r="Y84" s="5">
        <f t="shared" si="61"/>
        <v>0</v>
      </c>
      <c r="Z84" s="5">
        <f t="shared" si="62"/>
        <v>0</v>
      </c>
      <c r="AA84" s="5">
        <f t="shared" si="66"/>
        <v>0</v>
      </c>
    </row>
    <row r="85" spans="1:27" hidden="1" x14ac:dyDescent="0.3">
      <c r="A85" s="7"/>
      <c r="B85" s="23">
        <f t="shared" si="65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63"/>
        <v>#VALUE!</v>
      </c>
      <c r="M85" s="28">
        <f t="shared" si="64"/>
        <v>0</v>
      </c>
      <c r="N85" s="8"/>
      <c r="Y85" s="5">
        <f t="shared" si="61"/>
        <v>0</v>
      </c>
      <c r="Z85" s="5">
        <f t="shared" si="62"/>
        <v>0</v>
      </c>
      <c r="AA85" s="5">
        <f t="shared" si="66"/>
        <v>0</v>
      </c>
    </row>
    <row r="86" spans="1:27" hidden="1" x14ac:dyDescent="0.3">
      <c r="A86" s="7"/>
      <c r="B86" s="23">
        <f t="shared" si="65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63"/>
        <v>#VALUE!</v>
      </c>
      <c r="M86" s="28">
        <f t="shared" si="64"/>
        <v>0</v>
      </c>
      <c r="N86" s="8"/>
      <c r="Y86" s="5">
        <f t="shared" si="61"/>
        <v>0</v>
      </c>
      <c r="Z86" s="5">
        <f t="shared" si="62"/>
        <v>0</v>
      </c>
      <c r="AA86" s="5">
        <f t="shared" si="66"/>
        <v>0</v>
      </c>
    </row>
    <row r="87" spans="1:27" hidden="1" x14ac:dyDescent="0.3">
      <c r="A87" s="7"/>
      <c r="B87" s="23">
        <f t="shared" si="65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63"/>
        <v>#VALUE!</v>
      </c>
      <c r="M87" s="28">
        <f t="shared" si="64"/>
        <v>0</v>
      </c>
      <c r="N87" s="8"/>
      <c r="Y87" s="5">
        <f t="shared" si="61"/>
        <v>0</v>
      </c>
      <c r="Z87" s="5">
        <f t="shared" si="62"/>
        <v>0</v>
      </c>
      <c r="AA87" s="5">
        <f t="shared" si="66"/>
        <v>0</v>
      </c>
    </row>
    <row r="88" spans="1:27" hidden="1" x14ac:dyDescent="0.3">
      <c r="A88" s="7"/>
      <c r="B88" s="23">
        <f t="shared" si="65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63"/>
        <v>#VALUE!</v>
      </c>
      <c r="M88" s="28">
        <f t="shared" si="64"/>
        <v>0</v>
      </c>
      <c r="N88" s="8"/>
      <c r="Y88" s="5">
        <f t="shared" si="61"/>
        <v>0</v>
      </c>
      <c r="Z88" s="5">
        <f t="shared" si="62"/>
        <v>0</v>
      </c>
      <c r="AA88" s="5">
        <f t="shared" si="66"/>
        <v>0</v>
      </c>
    </row>
    <row r="89" spans="1:27" hidden="1" x14ac:dyDescent="0.3">
      <c r="A89" s="7"/>
      <c r="B89" s="23">
        <f t="shared" si="65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63"/>
        <v>#VALUE!</v>
      </c>
      <c r="M89" s="28">
        <f t="shared" si="64"/>
        <v>0</v>
      </c>
      <c r="N89" s="8"/>
      <c r="Y89" s="5">
        <f t="shared" si="61"/>
        <v>0</v>
      </c>
      <c r="Z89" s="5">
        <f t="shared" si="62"/>
        <v>0</v>
      </c>
      <c r="AA89" s="5">
        <f t="shared" si="66"/>
        <v>0</v>
      </c>
    </row>
    <row r="90" spans="1:27" hidden="1" x14ac:dyDescent="0.3">
      <c r="A90" s="7"/>
      <c r="B90" s="23">
        <f t="shared" si="65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63"/>
        <v>#VALUE!</v>
      </c>
      <c r="M90" s="28">
        <f t="shared" si="64"/>
        <v>0</v>
      </c>
      <c r="N90" s="8"/>
      <c r="Y90" s="5">
        <f t="shared" si="61"/>
        <v>0</v>
      </c>
      <c r="Z90" s="5">
        <f t="shared" si="62"/>
        <v>0</v>
      </c>
      <c r="AA90" s="5">
        <f t="shared" si="66"/>
        <v>0</v>
      </c>
    </row>
    <row r="91" spans="1:27" hidden="1" x14ac:dyDescent="0.3">
      <c r="A91" s="7"/>
      <c r="B91" s="23">
        <f t="shared" si="65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63"/>
        <v>#VALUE!</v>
      </c>
      <c r="M91" s="28">
        <f t="shared" si="64"/>
        <v>0</v>
      </c>
      <c r="N91" s="8"/>
      <c r="Y91" s="5">
        <f t="shared" si="61"/>
        <v>0</v>
      </c>
      <c r="Z91" s="5">
        <f t="shared" si="62"/>
        <v>0</v>
      </c>
      <c r="AA91" s="5">
        <f t="shared" si="66"/>
        <v>0</v>
      </c>
    </row>
    <row r="92" spans="1:27" hidden="1" x14ac:dyDescent="0.3">
      <c r="A92" s="7"/>
      <c r="B92" s="23">
        <f t="shared" si="65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63"/>
        <v>#VALUE!</v>
      </c>
      <c r="M92" s="28">
        <f t="shared" si="64"/>
        <v>0</v>
      </c>
      <c r="N92" s="8"/>
      <c r="Y92" s="5">
        <f t="shared" si="61"/>
        <v>0</v>
      </c>
      <c r="Z92" s="5">
        <f t="shared" si="62"/>
        <v>0</v>
      </c>
      <c r="AA92" s="5">
        <f t="shared" si="66"/>
        <v>0</v>
      </c>
    </row>
    <row r="93" spans="1:27" hidden="1" x14ac:dyDescent="0.3">
      <c r="A93" s="7"/>
      <c r="B93" s="23">
        <f t="shared" si="65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63"/>
        <v>#VALUE!</v>
      </c>
      <c r="M93" s="28">
        <f t="shared" si="64"/>
        <v>0</v>
      </c>
      <c r="N93" s="8"/>
      <c r="Y93" s="5">
        <f t="shared" si="61"/>
        <v>0</v>
      </c>
      <c r="Z93" s="5">
        <f t="shared" si="62"/>
        <v>0</v>
      </c>
      <c r="AA93" s="5">
        <f t="shared" si="66"/>
        <v>0</v>
      </c>
    </row>
    <row r="94" spans="1:27" hidden="1" x14ac:dyDescent="0.3">
      <c r="A94" s="7"/>
      <c r="B94" s="23">
        <f t="shared" si="65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63"/>
        <v>#VALUE!</v>
      </c>
      <c r="M94" s="28">
        <f t="shared" si="64"/>
        <v>0</v>
      </c>
      <c r="N94" s="8"/>
      <c r="Y94" s="5">
        <f t="shared" si="61"/>
        <v>0</v>
      </c>
      <c r="Z94" s="5">
        <f t="shared" si="62"/>
        <v>0</v>
      </c>
      <c r="AA94" s="5">
        <f t="shared" si="66"/>
        <v>0</v>
      </c>
    </row>
    <row r="95" spans="1:27" hidden="1" x14ac:dyDescent="0.3">
      <c r="A95" s="7"/>
      <c r="B95" s="23">
        <f t="shared" si="65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63"/>
        <v>#VALUE!</v>
      </c>
      <c r="M95" s="28">
        <f t="shared" si="64"/>
        <v>0</v>
      </c>
      <c r="N95" s="8"/>
      <c r="Y95" s="5">
        <f t="shared" si="61"/>
        <v>0</v>
      </c>
      <c r="Z95" s="5">
        <f t="shared" si="62"/>
        <v>0</v>
      </c>
      <c r="AA95" s="5">
        <f t="shared" si="66"/>
        <v>0</v>
      </c>
    </row>
    <row r="96" spans="1:27" hidden="1" x14ac:dyDescent="0.3">
      <c r="A96" s="7"/>
      <c r="B96" s="23">
        <f t="shared" si="65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63"/>
        <v>#VALUE!</v>
      </c>
      <c r="M96" s="28">
        <f t="shared" si="64"/>
        <v>0</v>
      </c>
      <c r="N96" s="8"/>
      <c r="Y96" s="5">
        <f t="shared" si="61"/>
        <v>0</v>
      </c>
      <c r="Z96" s="5">
        <f t="shared" si="62"/>
        <v>0</v>
      </c>
      <c r="AA96" s="5">
        <f t="shared" si="66"/>
        <v>0</v>
      </c>
    </row>
    <row r="97" spans="1:27" hidden="1" x14ac:dyDescent="0.3">
      <c r="A97" s="7"/>
      <c r="B97" s="23">
        <f t="shared" si="65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63"/>
        <v>#VALUE!</v>
      </c>
      <c r="M97" s="28">
        <f t="shared" si="64"/>
        <v>0</v>
      </c>
      <c r="N97" s="8"/>
      <c r="Y97" s="5">
        <f t="shared" si="61"/>
        <v>0</v>
      </c>
      <c r="Z97" s="5">
        <f t="shared" si="62"/>
        <v>0</v>
      </c>
      <c r="AA97" s="5">
        <f t="shared" si="66"/>
        <v>0</v>
      </c>
    </row>
    <row r="98" spans="1:27" hidden="1" x14ac:dyDescent="0.3">
      <c r="A98" s="7"/>
      <c r="B98" s="23">
        <f t="shared" si="65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63"/>
        <v>#VALUE!</v>
      </c>
      <c r="M98" s="28">
        <f t="shared" si="64"/>
        <v>0</v>
      </c>
      <c r="N98" s="8"/>
      <c r="Y98" s="5">
        <f t="shared" si="61"/>
        <v>0</v>
      </c>
      <c r="Z98" s="5">
        <f t="shared" si="62"/>
        <v>0</v>
      </c>
      <c r="AA98" s="5">
        <f t="shared" si="66"/>
        <v>0</v>
      </c>
    </row>
    <row r="99" spans="1:27" hidden="1" x14ac:dyDescent="0.3">
      <c r="A99" s="7"/>
      <c r="B99" s="23">
        <f t="shared" si="65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63"/>
        <v>#VALUE!</v>
      </c>
      <c r="M99" s="28">
        <f t="shared" si="64"/>
        <v>0</v>
      </c>
      <c r="N99" s="8"/>
      <c r="P99" s="5" t="s">
        <v>20</v>
      </c>
      <c r="Y99" s="5">
        <f t="shared" si="61"/>
        <v>0</v>
      </c>
      <c r="Z99" s="5">
        <f t="shared" si="62"/>
        <v>0</v>
      </c>
      <c r="AA99" s="5">
        <f t="shared" si="66"/>
        <v>0</v>
      </c>
    </row>
    <row r="100" spans="1:27" hidden="1" x14ac:dyDescent="0.3">
      <c r="A100" s="7"/>
      <c r="B100" s="23">
        <f t="shared" si="65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63"/>
        <v>#VALUE!</v>
      </c>
      <c r="M100" s="28">
        <f t="shared" si="64"/>
        <v>0</v>
      </c>
      <c r="N100" s="8"/>
      <c r="Q100" s="5" t="s">
        <v>20</v>
      </c>
      <c r="Y100" s="5">
        <f t="shared" si="61"/>
        <v>0</v>
      </c>
      <c r="Z100" s="5">
        <f t="shared" si="62"/>
        <v>0</v>
      </c>
      <c r="AA100" s="5">
        <f t="shared" si="66"/>
        <v>0</v>
      </c>
    </row>
    <row r="101" spans="1:27" hidden="1" x14ac:dyDescent="0.3">
      <c r="A101" s="7"/>
      <c r="B101" s="23">
        <f t="shared" si="65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63"/>
        <v>#VALUE!</v>
      </c>
      <c r="M101" s="28">
        <f t="shared" si="64"/>
        <v>0</v>
      </c>
      <c r="N101" s="8"/>
      <c r="Q101" s="5" t="s">
        <v>20</v>
      </c>
      <c r="Y101" s="5">
        <f t="shared" si="61"/>
        <v>0</v>
      </c>
      <c r="Z101" s="5">
        <f t="shared" si="62"/>
        <v>0</v>
      </c>
      <c r="AA101" s="5">
        <f t="shared" si="66"/>
        <v>0</v>
      </c>
    </row>
    <row r="102" spans="1:27" hidden="1" x14ac:dyDescent="0.3">
      <c r="A102" s="7"/>
      <c r="B102" s="23">
        <f t="shared" si="65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63"/>
        <v>#VALUE!</v>
      </c>
      <c r="M102" s="28">
        <f t="shared" si="64"/>
        <v>0</v>
      </c>
      <c r="N102" s="8"/>
      <c r="Y102" s="5">
        <f t="shared" si="61"/>
        <v>0</v>
      </c>
      <c r="Z102" s="5">
        <f t="shared" si="62"/>
        <v>0</v>
      </c>
      <c r="AA102" s="5">
        <f t="shared" si="66"/>
        <v>0</v>
      </c>
    </row>
    <row r="103" spans="1:27" hidden="1" x14ac:dyDescent="0.3">
      <c r="A103" s="7"/>
      <c r="B103" s="23">
        <f t="shared" si="65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63"/>
        <v>#VALUE!</v>
      </c>
      <c r="M103" s="28">
        <f t="shared" si="64"/>
        <v>0</v>
      </c>
      <c r="N103" s="8"/>
      <c r="Y103" s="5">
        <f t="shared" si="61"/>
        <v>0</v>
      </c>
      <c r="Z103" s="5">
        <f t="shared" si="62"/>
        <v>0</v>
      </c>
      <c r="AA103" s="5">
        <f t="shared" si="66"/>
        <v>0</v>
      </c>
    </row>
    <row r="104" spans="1:27" hidden="1" x14ac:dyDescent="0.3">
      <c r="A104" s="7"/>
      <c r="B104" s="23">
        <f t="shared" si="65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63"/>
        <v>#VALUE!</v>
      </c>
      <c r="M104" s="25">
        <f t="shared" si="64"/>
        <v>0</v>
      </c>
      <c r="N104" s="8"/>
      <c r="Y104" s="5">
        <f t="shared" si="61"/>
        <v>0</v>
      </c>
      <c r="Z104" s="5">
        <f t="shared" si="62"/>
        <v>0</v>
      </c>
      <c r="AA104" s="5">
        <f t="shared" si="66"/>
        <v>0</v>
      </c>
    </row>
    <row r="105" spans="1:27" hidden="1" x14ac:dyDescent="0.3">
      <c r="A105" s="7"/>
      <c r="B105" s="23">
        <f t="shared" si="65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63"/>
        <v>#VALUE!</v>
      </c>
      <c r="M105" s="25">
        <f t="shared" si="64"/>
        <v>0</v>
      </c>
      <c r="N105" s="8"/>
      <c r="Y105" s="5">
        <f t="shared" si="61"/>
        <v>0</v>
      </c>
      <c r="Z105" s="5">
        <f t="shared" si="62"/>
        <v>0</v>
      </c>
      <c r="AA105" s="5">
        <f t="shared" si="66"/>
        <v>0</v>
      </c>
    </row>
    <row r="106" spans="1:27" hidden="1" x14ac:dyDescent="0.3">
      <c r="A106" s="7"/>
      <c r="B106" s="23">
        <f t="shared" si="65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63"/>
        <v>#VALUE!</v>
      </c>
      <c r="M106" s="25">
        <f t="shared" si="64"/>
        <v>0</v>
      </c>
      <c r="N106" s="8"/>
      <c r="Y106" s="5">
        <f t="shared" si="61"/>
        <v>0</v>
      </c>
      <c r="Z106" s="5">
        <f t="shared" si="62"/>
        <v>0</v>
      </c>
      <c r="AA106" s="5">
        <f t="shared" si="66"/>
        <v>0</v>
      </c>
    </row>
    <row r="107" spans="1:27" hidden="1" x14ac:dyDescent="0.3">
      <c r="A107" s="7"/>
      <c r="B107" s="23">
        <f t="shared" si="65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63"/>
        <v>#VALUE!</v>
      </c>
      <c r="M107" s="25">
        <f t="shared" si="64"/>
        <v>0</v>
      </c>
      <c r="N107" s="8"/>
      <c r="Y107" s="5">
        <f t="shared" si="61"/>
        <v>0</v>
      </c>
      <c r="Z107" s="5">
        <f t="shared" si="62"/>
        <v>0</v>
      </c>
      <c r="AA107" s="5">
        <f t="shared" si="66"/>
        <v>0</v>
      </c>
    </row>
    <row r="108" spans="1:27" hidden="1" x14ac:dyDescent="0.3">
      <c r="A108" s="7"/>
      <c r="B108" s="23">
        <f t="shared" si="65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63"/>
        <v>#VALUE!</v>
      </c>
      <c r="M108" s="25">
        <f t="shared" si="64"/>
        <v>0</v>
      </c>
      <c r="N108" s="8"/>
      <c r="Y108" s="5">
        <f t="shared" si="61"/>
        <v>0</v>
      </c>
      <c r="Z108" s="5">
        <f t="shared" si="62"/>
        <v>0</v>
      </c>
      <c r="AA108" s="5">
        <f t="shared" si="66"/>
        <v>0</v>
      </c>
    </row>
    <row r="109" spans="1:27" hidden="1" x14ac:dyDescent="0.3">
      <c r="A109" s="7"/>
      <c r="B109" s="23">
        <f t="shared" si="65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63"/>
        <v>#VALUE!</v>
      </c>
      <c r="M109" s="25">
        <f t="shared" si="64"/>
        <v>0</v>
      </c>
      <c r="N109" s="8"/>
      <c r="Y109" s="5">
        <f t="shared" si="61"/>
        <v>0</v>
      </c>
      <c r="Z109" s="5">
        <f t="shared" si="62"/>
        <v>0</v>
      </c>
      <c r="AA109" s="5">
        <f t="shared" si="66"/>
        <v>0</v>
      </c>
    </row>
    <row r="110" spans="1:27" hidden="1" x14ac:dyDescent="0.3">
      <c r="A110" s="7"/>
      <c r="B110" s="23">
        <f t="shared" si="65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63"/>
        <v>#VALUE!</v>
      </c>
      <c r="M110" s="25">
        <f t="shared" si="64"/>
        <v>0</v>
      </c>
      <c r="N110" s="8"/>
      <c r="Y110" s="5">
        <f t="shared" si="61"/>
        <v>0</v>
      </c>
      <c r="Z110" s="5">
        <f t="shared" si="62"/>
        <v>0</v>
      </c>
      <c r="AA110" s="5">
        <f t="shared" si="66"/>
        <v>0</v>
      </c>
    </row>
    <row r="111" spans="1:27" hidden="1" x14ac:dyDescent="0.3">
      <c r="A111" s="7"/>
      <c r="B111" s="23">
        <f t="shared" si="65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63"/>
        <v>#VALUE!</v>
      </c>
      <c r="M111" s="25">
        <f t="shared" si="64"/>
        <v>0</v>
      </c>
      <c r="N111" s="8"/>
      <c r="Y111" s="5">
        <f t="shared" si="61"/>
        <v>0</v>
      </c>
      <c r="Z111" s="5">
        <f t="shared" si="62"/>
        <v>0</v>
      </c>
      <c r="AA111" s="5">
        <f t="shared" si="66"/>
        <v>0</v>
      </c>
    </row>
    <row r="112" spans="1:27" hidden="1" x14ac:dyDescent="0.3">
      <c r="A112" s="7"/>
      <c r="B112" s="23">
        <f t="shared" si="65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63"/>
        <v>#VALUE!</v>
      </c>
      <c r="M112" s="25">
        <f t="shared" si="64"/>
        <v>0</v>
      </c>
      <c r="N112" s="8"/>
      <c r="Y112" s="5">
        <f t="shared" si="61"/>
        <v>0</v>
      </c>
      <c r="Z112" s="5">
        <f t="shared" si="62"/>
        <v>0</v>
      </c>
      <c r="AA112" s="5">
        <f t="shared" si="66"/>
        <v>0</v>
      </c>
    </row>
    <row r="113" spans="1:27" hidden="1" x14ac:dyDescent="0.3">
      <c r="A113" s="7"/>
      <c r="B113" s="23">
        <f t="shared" si="65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63"/>
        <v>#VALUE!</v>
      </c>
      <c r="M113" s="25">
        <f t="shared" si="64"/>
        <v>0</v>
      </c>
      <c r="N113" s="8"/>
      <c r="Y113" s="5">
        <f t="shared" si="61"/>
        <v>0</v>
      </c>
      <c r="Z113" s="5">
        <f t="shared" si="62"/>
        <v>0</v>
      </c>
      <c r="AA113" s="5">
        <f t="shared" si="66"/>
        <v>0</v>
      </c>
    </row>
    <row r="114" spans="1:27" hidden="1" x14ac:dyDescent="0.3">
      <c r="A114" s="7"/>
      <c r="B114" s="23">
        <f t="shared" si="65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63"/>
        <v>#VALUE!</v>
      </c>
      <c r="M114" s="25">
        <f t="shared" si="64"/>
        <v>0</v>
      </c>
      <c r="N114" s="8"/>
      <c r="Y114" s="5">
        <f t="shared" si="61"/>
        <v>0</v>
      </c>
      <c r="Z114" s="5">
        <f t="shared" si="62"/>
        <v>0</v>
      </c>
      <c r="AA114" s="5">
        <f t="shared" si="66"/>
        <v>0</v>
      </c>
    </row>
    <row r="115" spans="1:27" hidden="1" x14ac:dyDescent="0.3">
      <c r="A115" s="7"/>
      <c r="B115" s="23">
        <f t="shared" si="65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63"/>
        <v>#VALUE!</v>
      </c>
      <c r="M115" s="25">
        <f t="shared" si="64"/>
        <v>0</v>
      </c>
      <c r="N115" s="8"/>
      <c r="Y115" s="5">
        <f t="shared" si="61"/>
        <v>0</v>
      </c>
      <c r="Z115" s="5">
        <f t="shared" si="62"/>
        <v>0</v>
      </c>
      <c r="AA115" s="5">
        <f t="shared" si="66"/>
        <v>0</v>
      </c>
    </row>
    <row r="116" spans="1:27" hidden="1" x14ac:dyDescent="0.3">
      <c r="A116" s="7"/>
      <c r="B116" s="23">
        <f t="shared" si="65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63"/>
        <v>#VALUE!</v>
      </c>
      <c r="M116" s="25">
        <f t="shared" si="64"/>
        <v>0</v>
      </c>
      <c r="N116" s="8"/>
      <c r="Y116" s="5">
        <f t="shared" si="61"/>
        <v>0</v>
      </c>
      <c r="Z116" s="5">
        <f t="shared" si="62"/>
        <v>0</v>
      </c>
      <c r="AA116" s="5">
        <f t="shared" si="66"/>
        <v>0</v>
      </c>
    </row>
    <row r="117" spans="1:27" hidden="1" x14ac:dyDescent="0.3">
      <c r="A117" s="7"/>
      <c r="B117" s="23">
        <f t="shared" si="65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63"/>
        <v>#VALUE!</v>
      </c>
      <c r="M117" s="25">
        <f t="shared" si="64"/>
        <v>0</v>
      </c>
      <c r="N117" s="8"/>
      <c r="Y117" s="5">
        <f t="shared" si="61"/>
        <v>0</v>
      </c>
      <c r="Z117" s="5">
        <f t="shared" si="62"/>
        <v>0</v>
      </c>
      <c r="AA117" s="5">
        <f t="shared" si="66"/>
        <v>0</v>
      </c>
    </row>
    <row r="118" spans="1:27" hidden="1" x14ac:dyDescent="0.3">
      <c r="A118" s="7"/>
      <c r="B118" s="23">
        <f t="shared" si="65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63"/>
        <v>#VALUE!</v>
      </c>
      <c r="M118" s="25">
        <f t="shared" si="64"/>
        <v>0</v>
      </c>
      <c r="N118" s="8"/>
      <c r="Y118" s="5">
        <f t="shared" si="61"/>
        <v>0</v>
      </c>
      <c r="Z118" s="5">
        <f t="shared" si="62"/>
        <v>0</v>
      </c>
      <c r="AA118" s="5">
        <f t="shared" si="66"/>
        <v>0</v>
      </c>
    </row>
    <row r="119" spans="1:27" hidden="1" x14ac:dyDescent="0.3">
      <c r="A119" s="7"/>
      <c r="B119" s="23">
        <f t="shared" si="65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63"/>
        <v>#VALUE!</v>
      </c>
      <c r="M119" s="25">
        <f t="shared" si="64"/>
        <v>0</v>
      </c>
      <c r="N119" s="8"/>
      <c r="Y119" s="5">
        <f t="shared" si="61"/>
        <v>0</v>
      </c>
      <c r="Z119" s="5">
        <f t="shared" si="62"/>
        <v>0</v>
      </c>
      <c r="AA119" s="5">
        <f t="shared" si="66"/>
        <v>0</v>
      </c>
    </row>
    <row r="120" spans="1:27" hidden="1" x14ac:dyDescent="0.3">
      <c r="A120" s="7"/>
      <c r="B120" s="23">
        <f t="shared" si="65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63"/>
        <v>#VALUE!</v>
      </c>
      <c r="M120" s="25">
        <f t="shared" si="64"/>
        <v>0</v>
      </c>
      <c r="N120" s="8"/>
      <c r="Y120" s="5">
        <f t="shared" si="61"/>
        <v>0</v>
      </c>
      <c r="Z120" s="5">
        <f t="shared" si="62"/>
        <v>0</v>
      </c>
      <c r="AA120" s="5">
        <f t="shared" si="66"/>
        <v>0</v>
      </c>
    </row>
    <row r="121" spans="1:27" hidden="1" x14ac:dyDescent="0.3">
      <c r="A121" s="7"/>
      <c r="B121" s="23">
        <f t="shared" si="65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63"/>
        <v>#VALUE!</v>
      </c>
      <c r="M121" s="25">
        <f t="shared" si="64"/>
        <v>0</v>
      </c>
      <c r="N121" s="8"/>
      <c r="Y121" s="5">
        <f t="shared" si="61"/>
        <v>0</v>
      </c>
      <c r="Z121" s="5">
        <f t="shared" si="62"/>
        <v>0</v>
      </c>
      <c r="AA121" s="5">
        <f t="shared" si="66"/>
        <v>0</v>
      </c>
    </row>
    <row r="122" spans="1:27" hidden="1" x14ac:dyDescent="0.3">
      <c r="A122" s="7"/>
      <c r="B122" s="23">
        <f t="shared" si="65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63"/>
        <v>#VALUE!</v>
      </c>
      <c r="M122" s="25">
        <f t="shared" si="64"/>
        <v>0</v>
      </c>
      <c r="N122" s="8"/>
      <c r="Y122" s="5">
        <f t="shared" si="61"/>
        <v>0</v>
      </c>
      <c r="Z122" s="5">
        <f t="shared" si="62"/>
        <v>0</v>
      </c>
      <c r="AA122" s="5">
        <f t="shared" si="66"/>
        <v>0</v>
      </c>
    </row>
    <row r="123" spans="1:27" hidden="1" x14ac:dyDescent="0.3">
      <c r="A123" s="7"/>
      <c r="B123" s="23">
        <f t="shared" si="65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63"/>
        <v>#VALUE!</v>
      </c>
      <c r="M123" s="25">
        <f t="shared" si="64"/>
        <v>0</v>
      </c>
      <c r="N123" s="8"/>
      <c r="Y123" s="5">
        <f t="shared" si="61"/>
        <v>0</v>
      </c>
      <c r="Z123" s="5">
        <f t="shared" si="62"/>
        <v>0</v>
      </c>
      <c r="AA123" s="5">
        <f t="shared" si="66"/>
        <v>0</v>
      </c>
    </row>
    <row r="124" spans="1:27" hidden="1" x14ac:dyDescent="0.3">
      <c r="A124" s="7"/>
      <c r="B124" s="23">
        <f t="shared" si="65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63"/>
        <v>#VALUE!</v>
      </c>
      <c r="M124" s="25">
        <f t="shared" si="64"/>
        <v>0</v>
      </c>
      <c r="N124" s="8"/>
      <c r="Y124" s="5">
        <f t="shared" si="61"/>
        <v>0</v>
      </c>
      <c r="Z124" s="5">
        <f t="shared" si="62"/>
        <v>0</v>
      </c>
      <c r="AA124" s="5">
        <f t="shared" si="66"/>
        <v>0</v>
      </c>
    </row>
    <row r="125" spans="1:27" hidden="1" x14ac:dyDescent="0.3">
      <c r="A125" s="7"/>
      <c r="B125" s="23">
        <f t="shared" si="65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63"/>
        <v>#VALUE!</v>
      </c>
      <c r="M125" s="25">
        <f t="shared" si="64"/>
        <v>0</v>
      </c>
      <c r="N125" s="8"/>
      <c r="Y125" s="5">
        <f t="shared" si="61"/>
        <v>0</v>
      </c>
      <c r="Z125" s="5">
        <f t="shared" si="62"/>
        <v>0</v>
      </c>
      <c r="AA125" s="5">
        <f t="shared" si="66"/>
        <v>0</v>
      </c>
    </row>
    <row r="126" spans="1:27" hidden="1" x14ac:dyDescent="0.3">
      <c r="A126" s="7"/>
      <c r="B126" s="23">
        <f t="shared" si="65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63"/>
        <v>#VALUE!</v>
      </c>
      <c r="M126" s="25">
        <f t="shared" si="64"/>
        <v>0</v>
      </c>
      <c r="N126" s="8"/>
      <c r="Y126" s="5">
        <f t="shared" si="61"/>
        <v>0</v>
      </c>
      <c r="Z126" s="5">
        <f t="shared" si="62"/>
        <v>0</v>
      </c>
      <c r="AA126" s="5">
        <f t="shared" si="66"/>
        <v>0</v>
      </c>
    </row>
    <row r="127" spans="1:27" hidden="1" x14ac:dyDescent="0.3">
      <c r="A127" s="7"/>
      <c r="B127" s="23">
        <f t="shared" si="65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63"/>
        <v>#VALUE!</v>
      </c>
      <c r="M127" s="25">
        <f t="shared" si="64"/>
        <v>0</v>
      </c>
      <c r="N127" s="8"/>
      <c r="Y127" s="5">
        <f t="shared" si="61"/>
        <v>0</v>
      </c>
      <c r="Z127" s="5">
        <f t="shared" si="62"/>
        <v>0</v>
      </c>
      <c r="AA127" s="5">
        <f t="shared" si="66"/>
        <v>0</v>
      </c>
    </row>
    <row r="128" spans="1:27" hidden="1" x14ac:dyDescent="0.3">
      <c r="A128" s="7"/>
      <c r="B128" s="23">
        <f t="shared" si="65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63"/>
        <v>#VALUE!</v>
      </c>
      <c r="M128" s="25">
        <f t="shared" si="64"/>
        <v>0</v>
      </c>
      <c r="N128" s="8"/>
      <c r="Y128" s="5">
        <f t="shared" si="61"/>
        <v>0</v>
      </c>
      <c r="Z128" s="5">
        <f t="shared" si="62"/>
        <v>0</v>
      </c>
      <c r="AA128" s="5">
        <f t="shared" si="66"/>
        <v>0</v>
      </c>
    </row>
    <row r="129" spans="1:27" hidden="1" x14ac:dyDescent="0.3">
      <c r="A129" s="7"/>
      <c r="B129" s="23">
        <f t="shared" si="65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63"/>
        <v>#VALUE!</v>
      </c>
      <c r="M129" s="25">
        <f t="shared" si="64"/>
        <v>0</v>
      </c>
      <c r="N129" s="8"/>
      <c r="Y129" s="5">
        <f t="shared" si="61"/>
        <v>0</v>
      </c>
      <c r="Z129" s="5">
        <f t="shared" si="62"/>
        <v>0</v>
      </c>
      <c r="AA129" s="5">
        <f t="shared" si="66"/>
        <v>0</v>
      </c>
    </row>
    <row r="130" spans="1:27" hidden="1" x14ac:dyDescent="0.3">
      <c r="A130" s="7"/>
      <c r="B130" s="23">
        <f t="shared" si="65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63"/>
        <v>#VALUE!</v>
      </c>
      <c r="M130" s="25">
        <f t="shared" si="64"/>
        <v>0</v>
      </c>
      <c r="N130" s="8"/>
      <c r="Y130" s="5">
        <f t="shared" si="61"/>
        <v>0</v>
      </c>
      <c r="Z130" s="5">
        <f t="shared" si="62"/>
        <v>0</v>
      </c>
      <c r="AA130" s="5">
        <f t="shared" si="66"/>
        <v>0</v>
      </c>
    </row>
    <row r="131" spans="1:27" hidden="1" x14ac:dyDescent="0.3">
      <c r="A131" s="7"/>
      <c r="B131" s="23">
        <f t="shared" si="65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63"/>
        <v>#VALUE!</v>
      </c>
      <c r="M131" s="25">
        <f t="shared" si="64"/>
        <v>0</v>
      </c>
      <c r="N131" s="8"/>
      <c r="Y131" s="5">
        <f t="shared" si="61"/>
        <v>0</v>
      </c>
      <c r="Z131" s="5">
        <f t="shared" si="62"/>
        <v>0</v>
      </c>
      <c r="AA131" s="5">
        <f t="shared" si="66"/>
        <v>0</v>
      </c>
    </row>
    <row r="132" spans="1:27" hidden="1" x14ac:dyDescent="0.3">
      <c r="A132" s="7"/>
      <c r="B132" s="23">
        <f t="shared" si="65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63"/>
        <v>#VALUE!</v>
      </c>
      <c r="M132" s="25">
        <f t="shared" si="64"/>
        <v>0</v>
      </c>
      <c r="N132" s="8"/>
      <c r="Y132" s="5">
        <f t="shared" si="61"/>
        <v>0</v>
      </c>
      <c r="Z132" s="5">
        <f t="shared" si="62"/>
        <v>0</v>
      </c>
      <c r="AA132" s="5">
        <f t="shared" si="66"/>
        <v>0</v>
      </c>
    </row>
    <row r="133" spans="1:27" hidden="1" x14ac:dyDescent="0.3">
      <c r="A133" s="7"/>
      <c r="B133" s="23">
        <f t="shared" si="65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63"/>
        <v>#VALUE!</v>
      </c>
      <c r="M133" s="25">
        <f t="shared" si="64"/>
        <v>0</v>
      </c>
      <c r="N133" s="8"/>
      <c r="Y133" s="5">
        <f t="shared" si="61"/>
        <v>0</v>
      </c>
      <c r="Z133" s="5">
        <f t="shared" si="62"/>
        <v>0</v>
      </c>
      <c r="AA133" s="5">
        <f t="shared" si="66"/>
        <v>0</v>
      </c>
    </row>
    <row r="134" spans="1:27" hidden="1" x14ac:dyDescent="0.3">
      <c r="A134" s="7"/>
      <c r="B134" s="23">
        <f t="shared" si="65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63"/>
        <v>#VALUE!</v>
      </c>
      <c r="M134" s="25">
        <f t="shared" si="64"/>
        <v>0</v>
      </c>
      <c r="N134" s="8"/>
      <c r="Y134" s="5">
        <f t="shared" ref="Y134:Y191" si="67">IF($M134&gt;0,1,0)</f>
        <v>0</v>
      </c>
      <c r="Z134" s="5">
        <f t="shared" ref="Z134:Z191" si="68">IF($M134&lt;0,1,0)</f>
        <v>0</v>
      </c>
      <c r="AA134" s="5">
        <f t="shared" si="66"/>
        <v>0</v>
      </c>
    </row>
    <row r="135" spans="1:27" hidden="1" x14ac:dyDescent="0.3">
      <c r="A135" s="7"/>
      <c r="B135" s="23">
        <f t="shared" si="65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1" si="69">(I135*1/F135)-100%</f>
        <v>#VALUE!</v>
      </c>
      <c r="M135" s="25">
        <f t="shared" ref="M135:M191" si="70">J135*K135</f>
        <v>0</v>
      </c>
      <c r="N135" s="8"/>
      <c r="Y135" s="5">
        <f t="shared" si="67"/>
        <v>0</v>
      </c>
      <c r="Z135" s="5">
        <f t="shared" si="68"/>
        <v>0</v>
      </c>
      <c r="AA135" s="5">
        <f t="shared" si="66"/>
        <v>0</v>
      </c>
    </row>
    <row r="136" spans="1:27" hidden="1" x14ac:dyDescent="0.3">
      <c r="A136" s="7"/>
      <c r="B136" s="23">
        <f t="shared" si="65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69"/>
        <v>#VALUE!</v>
      </c>
      <c r="M136" s="25">
        <f t="shared" si="70"/>
        <v>0</v>
      </c>
      <c r="N136" s="8"/>
      <c r="Y136" s="5">
        <f t="shared" si="67"/>
        <v>0</v>
      </c>
      <c r="Z136" s="5">
        <f t="shared" si="68"/>
        <v>0</v>
      </c>
      <c r="AA136" s="5">
        <f t="shared" si="66"/>
        <v>0</v>
      </c>
    </row>
    <row r="137" spans="1:27" hidden="1" x14ac:dyDescent="0.3">
      <c r="A137" s="7"/>
      <c r="B137" s="23">
        <f t="shared" ref="B137:B191" si="71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69"/>
        <v>#VALUE!</v>
      </c>
      <c r="M137" s="25">
        <f t="shared" si="70"/>
        <v>0</v>
      </c>
      <c r="N137" s="8"/>
      <c r="Y137" s="5">
        <f t="shared" si="67"/>
        <v>0</v>
      </c>
      <c r="Z137" s="5">
        <f t="shared" si="68"/>
        <v>0</v>
      </c>
      <c r="AA137" s="5">
        <f t="shared" si="66"/>
        <v>0</v>
      </c>
    </row>
    <row r="138" spans="1:27" hidden="1" x14ac:dyDescent="0.3">
      <c r="A138" s="7"/>
      <c r="B138" s="23">
        <f t="shared" si="71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69"/>
        <v>#VALUE!</v>
      </c>
      <c r="M138" s="25">
        <f t="shared" si="70"/>
        <v>0</v>
      </c>
      <c r="N138" s="8"/>
      <c r="Y138" s="5">
        <f t="shared" si="67"/>
        <v>0</v>
      </c>
      <c r="Z138" s="5">
        <f t="shared" si="68"/>
        <v>0</v>
      </c>
      <c r="AA138" s="5">
        <f t="shared" si="66"/>
        <v>0</v>
      </c>
    </row>
    <row r="139" spans="1:27" hidden="1" x14ac:dyDescent="0.3">
      <c r="A139" s="7"/>
      <c r="B139" s="23">
        <f t="shared" si="71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69"/>
        <v>#VALUE!</v>
      </c>
      <c r="M139" s="25">
        <f t="shared" si="70"/>
        <v>0</v>
      </c>
      <c r="N139" s="8"/>
      <c r="Y139" s="5">
        <f t="shared" si="67"/>
        <v>0</v>
      </c>
      <c r="Z139" s="5">
        <f t="shared" si="68"/>
        <v>0</v>
      </c>
      <c r="AA139" s="5">
        <f t="shared" ref="AA139:AA191" si="72">IF($I139=0,1,0)</f>
        <v>0</v>
      </c>
    </row>
    <row r="140" spans="1:27" hidden="1" x14ac:dyDescent="0.3">
      <c r="A140" s="7"/>
      <c r="B140" s="23">
        <f t="shared" si="71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69"/>
        <v>#VALUE!</v>
      </c>
      <c r="M140" s="25">
        <f t="shared" si="70"/>
        <v>0</v>
      </c>
      <c r="N140" s="8"/>
      <c r="Y140" s="5">
        <f t="shared" si="67"/>
        <v>0</v>
      </c>
      <c r="Z140" s="5">
        <f t="shared" si="68"/>
        <v>0</v>
      </c>
      <c r="AA140" s="5">
        <f t="shared" si="72"/>
        <v>0</v>
      </c>
    </row>
    <row r="141" spans="1:27" hidden="1" x14ac:dyDescent="0.3">
      <c r="A141" s="7"/>
      <c r="B141" s="23">
        <f t="shared" si="71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69"/>
        <v>#VALUE!</v>
      </c>
      <c r="M141" s="25">
        <f t="shared" si="70"/>
        <v>0</v>
      </c>
      <c r="N141" s="8"/>
      <c r="Y141" s="5">
        <f t="shared" si="67"/>
        <v>0</v>
      </c>
      <c r="Z141" s="5">
        <f t="shared" si="68"/>
        <v>0</v>
      </c>
      <c r="AA141" s="5">
        <f t="shared" si="72"/>
        <v>0</v>
      </c>
    </row>
    <row r="142" spans="1:27" hidden="1" x14ac:dyDescent="0.3">
      <c r="A142" s="7"/>
      <c r="B142" s="23">
        <f t="shared" si="71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69"/>
        <v>#VALUE!</v>
      </c>
      <c r="M142" s="25">
        <f t="shared" si="70"/>
        <v>0</v>
      </c>
      <c r="N142" s="8"/>
      <c r="Y142" s="5">
        <f t="shared" si="67"/>
        <v>0</v>
      </c>
      <c r="Z142" s="5">
        <f t="shared" si="68"/>
        <v>0</v>
      </c>
      <c r="AA142" s="5">
        <f t="shared" si="72"/>
        <v>0</v>
      </c>
    </row>
    <row r="143" spans="1:27" hidden="1" x14ac:dyDescent="0.3">
      <c r="A143" s="7"/>
      <c r="B143" s="23">
        <f t="shared" si="71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69"/>
        <v>#VALUE!</v>
      </c>
      <c r="M143" s="25">
        <f t="shared" si="70"/>
        <v>0</v>
      </c>
      <c r="N143" s="8"/>
      <c r="Y143" s="5">
        <f t="shared" si="67"/>
        <v>0</v>
      </c>
      <c r="Z143" s="5">
        <f t="shared" si="68"/>
        <v>0</v>
      </c>
      <c r="AA143" s="5">
        <f t="shared" si="72"/>
        <v>0</v>
      </c>
    </row>
    <row r="144" spans="1:27" hidden="1" x14ac:dyDescent="0.3">
      <c r="A144" s="7"/>
      <c r="B144" s="23">
        <f t="shared" si="71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69"/>
        <v>#VALUE!</v>
      </c>
      <c r="M144" s="25">
        <f t="shared" si="70"/>
        <v>0</v>
      </c>
      <c r="N144" s="8"/>
      <c r="Y144" s="5">
        <f t="shared" si="67"/>
        <v>0</v>
      </c>
      <c r="Z144" s="5">
        <f t="shared" si="68"/>
        <v>0</v>
      </c>
      <c r="AA144" s="5">
        <f t="shared" si="72"/>
        <v>0</v>
      </c>
    </row>
    <row r="145" spans="1:27" hidden="1" x14ac:dyDescent="0.3">
      <c r="A145" s="7"/>
      <c r="B145" s="23">
        <f t="shared" si="71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69"/>
        <v>#VALUE!</v>
      </c>
      <c r="M145" s="25">
        <f t="shared" si="70"/>
        <v>0</v>
      </c>
      <c r="N145" s="8"/>
      <c r="Y145" s="5">
        <f t="shared" si="67"/>
        <v>0</v>
      </c>
      <c r="Z145" s="5">
        <f t="shared" si="68"/>
        <v>0</v>
      </c>
      <c r="AA145" s="5">
        <f t="shared" si="72"/>
        <v>0</v>
      </c>
    </row>
    <row r="146" spans="1:27" hidden="1" x14ac:dyDescent="0.3">
      <c r="A146" s="7"/>
      <c r="B146" s="23">
        <f t="shared" si="71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69"/>
        <v>#VALUE!</v>
      </c>
      <c r="M146" s="25">
        <f t="shared" si="70"/>
        <v>0</v>
      </c>
      <c r="N146" s="8"/>
      <c r="Y146" s="5">
        <f t="shared" si="67"/>
        <v>0</v>
      </c>
      <c r="Z146" s="5">
        <f t="shared" si="68"/>
        <v>0</v>
      </c>
      <c r="AA146" s="5">
        <f t="shared" si="72"/>
        <v>0</v>
      </c>
    </row>
    <row r="147" spans="1:27" hidden="1" x14ac:dyDescent="0.3">
      <c r="A147" s="7"/>
      <c r="B147" s="23">
        <f t="shared" si="71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69"/>
        <v>#VALUE!</v>
      </c>
      <c r="M147" s="25">
        <f t="shared" si="70"/>
        <v>0</v>
      </c>
      <c r="N147" s="8"/>
      <c r="Y147" s="5">
        <f t="shared" si="67"/>
        <v>0</v>
      </c>
      <c r="Z147" s="5">
        <f t="shared" si="68"/>
        <v>0</v>
      </c>
      <c r="AA147" s="5">
        <f t="shared" si="72"/>
        <v>0</v>
      </c>
    </row>
    <row r="148" spans="1:27" hidden="1" x14ac:dyDescent="0.3">
      <c r="A148" s="7"/>
      <c r="B148" s="23">
        <f t="shared" si="71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69"/>
        <v>#VALUE!</v>
      </c>
      <c r="M148" s="25">
        <f t="shared" si="70"/>
        <v>0</v>
      </c>
      <c r="N148" s="8"/>
      <c r="Y148" s="5">
        <f t="shared" si="67"/>
        <v>0</v>
      </c>
      <c r="Z148" s="5">
        <f t="shared" si="68"/>
        <v>0</v>
      </c>
      <c r="AA148" s="5">
        <f t="shared" si="72"/>
        <v>0</v>
      </c>
    </row>
    <row r="149" spans="1:27" hidden="1" x14ac:dyDescent="0.3">
      <c r="A149" s="7"/>
      <c r="B149" s="23">
        <f t="shared" si="71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69"/>
        <v>#VALUE!</v>
      </c>
      <c r="M149" s="25">
        <f t="shared" si="70"/>
        <v>0</v>
      </c>
      <c r="N149" s="8"/>
      <c r="Y149" s="5">
        <f t="shared" si="67"/>
        <v>0</v>
      </c>
      <c r="Z149" s="5">
        <f t="shared" si="68"/>
        <v>0</v>
      </c>
      <c r="AA149" s="5">
        <f t="shared" si="72"/>
        <v>0</v>
      </c>
    </row>
    <row r="150" spans="1:27" hidden="1" x14ac:dyDescent="0.3">
      <c r="A150" s="7"/>
      <c r="B150" s="23">
        <f t="shared" si="71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69"/>
        <v>#VALUE!</v>
      </c>
      <c r="M150" s="25">
        <f t="shared" si="70"/>
        <v>0</v>
      </c>
      <c r="N150" s="8"/>
      <c r="Y150" s="5">
        <f t="shared" si="67"/>
        <v>0</v>
      </c>
      <c r="Z150" s="5">
        <f t="shared" si="68"/>
        <v>0</v>
      </c>
      <c r="AA150" s="5">
        <f t="shared" si="72"/>
        <v>0</v>
      </c>
    </row>
    <row r="151" spans="1:27" hidden="1" x14ac:dyDescent="0.3">
      <c r="A151" s="7"/>
      <c r="B151" s="23">
        <f t="shared" si="71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69"/>
        <v>#VALUE!</v>
      </c>
      <c r="M151" s="25">
        <f t="shared" si="70"/>
        <v>0</v>
      </c>
      <c r="N151" s="8"/>
      <c r="Y151" s="5">
        <f t="shared" si="67"/>
        <v>0</v>
      </c>
      <c r="Z151" s="5">
        <f t="shared" si="68"/>
        <v>0</v>
      </c>
      <c r="AA151" s="5">
        <f t="shared" si="72"/>
        <v>0</v>
      </c>
    </row>
    <row r="152" spans="1:27" hidden="1" x14ac:dyDescent="0.3">
      <c r="A152" s="7"/>
      <c r="B152" s="23">
        <f t="shared" si="71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69"/>
        <v>#VALUE!</v>
      </c>
      <c r="M152" s="25">
        <f t="shared" si="70"/>
        <v>0</v>
      </c>
      <c r="N152" s="8"/>
      <c r="Y152" s="5">
        <f t="shared" si="67"/>
        <v>0</v>
      </c>
      <c r="Z152" s="5">
        <f t="shared" si="68"/>
        <v>0</v>
      </c>
      <c r="AA152" s="5">
        <f t="shared" si="72"/>
        <v>0</v>
      </c>
    </row>
    <row r="153" spans="1:27" hidden="1" x14ac:dyDescent="0.3">
      <c r="A153" s="7"/>
      <c r="B153" s="23">
        <f t="shared" si="71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69"/>
        <v>#VALUE!</v>
      </c>
      <c r="M153" s="25">
        <f t="shared" si="70"/>
        <v>0</v>
      </c>
      <c r="N153" s="8"/>
      <c r="Y153" s="5">
        <f t="shared" si="67"/>
        <v>0</v>
      </c>
      <c r="Z153" s="5">
        <f t="shared" si="68"/>
        <v>0</v>
      </c>
      <c r="AA153" s="5">
        <f t="shared" si="72"/>
        <v>0</v>
      </c>
    </row>
    <row r="154" spans="1:27" hidden="1" x14ac:dyDescent="0.3">
      <c r="A154" s="7"/>
      <c r="B154" s="23">
        <f t="shared" si="71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69"/>
        <v>#VALUE!</v>
      </c>
      <c r="M154" s="25">
        <f t="shared" si="70"/>
        <v>0</v>
      </c>
      <c r="N154" s="8"/>
      <c r="Y154" s="5">
        <f t="shared" si="67"/>
        <v>0</v>
      </c>
      <c r="Z154" s="5">
        <f t="shared" si="68"/>
        <v>0</v>
      </c>
      <c r="AA154" s="5">
        <f t="shared" si="72"/>
        <v>0</v>
      </c>
    </row>
    <row r="155" spans="1:27" hidden="1" x14ac:dyDescent="0.3">
      <c r="A155" s="7"/>
      <c r="B155" s="23">
        <f t="shared" si="71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69"/>
        <v>#VALUE!</v>
      </c>
      <c r="M155" s="25">
        <f t="shared" si="70"/>
        <v>0</v>
      </c>
      <c r="N155" s="8"/>
      <c r="Y155" s="5">
        <f t="shared" si="67"/>
        <v>0</v>
      </c>
      <c r="Z155" s="5">
        <f t="shared" si="68"/>
        <v>0</v>
      </c>
      <c r="AA155" s="5">
        <f t="shared" si="72"/>
        <v>0</v>
      </c>
    </row>
    <row r="156" spans="1:27" hidden="1" x14ac:dyDescent="0.3">
      <c r="A156" s="7"/>
      <c r="B156" s="23">
        <f t="shared" si="71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69"/>
        <v>#VALUE!</v>
      </c>
      <c r="M156" s="25">
        <f t="shared" si="70"/>
        <v>0</v>
      </c>
      <c r="N156" s="8"/>
      <c r="Y156" s="5">
        <f t="shared" si="67"/>
        <v>0</v>
      </c>
      <c r="Z156" s="5">
        <f t="shared" si="68"/>
        <v>0</v>
      </c>
      <c r="AA156" s="5">
        <f t="shared" si="72"/>
        <v>0</v>
      </c>
    </row>
    <row r="157" spans="1:27" hidden="1" x14ac:dyDescent="0.3">
      <c r="A157" s="7"/>
      <c r="B157" s="23">
        <f t="shared" si="71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69"/>
        <v>#VALUE!</v>
      </c>
      <c r="M157" s="25">
        <f t="shared" si="70"/>
        <v>0</v>
      </c>
      <c r="N157" s="8"/>
      <c r="Y157" s="5">
        <f t="shared" si="67"/>
        <v>0</v>
      </c>
      <c r="Z157" s="5">
        <f t="shared" si="68"/>
        <v>0</v>
      </c>
      <c r="AA157" s="5">
        <f t="shared" si="72"/>
        <v>0</v>
      </c>
    </row>
    <row r="158" spans="1:27" hidden="1" x14ac:dyDescent="0.3">
      <c r="A158" s="7"/>
      <c r="B158" s="23">
        <f t="shared" si="71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69"/>
        <v>#VALUE!</v>
      </c>
      <c r="M158" s="25">
        <f t="shared" si="70"/>
        <v>0</v>
      </c>
      <c r="N158" s="8"/>
      <c r="Y158" s="5">
        <f t="shared" si="67"/>
        <v>0</v>
      </c>
      <c r="Z158" s="5">
        <f t="shared" si="68"/>
        <v>0</v>
      </c>
      <c r="AA158" s="5">
        <f t="shared" si="72"/>
        <v>0</v>
      </c>
    </row>
    <row r="159" spans="1:27" hidden="1" x14ac:dyDescent="0.3">
      <c r="A159" s="7"/>
      <c r="B159" s="23">
        <f t="shared" si="71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69"/>
        <v>#VALUE!</v>
      </c>
      <c r="M159" s="25">
        <f t="shared" si="70"/>
        <v>0</v>
      </c>
      <c r="N159" s="8"/>
      <c r="Y159" s="5">
        <f t="shared" si="67"/>
        <v>0</v>
      </c>
      <c r="Z159" s="5">
        <f t="shared" si="68"/>
        <v>0</v>
      </c>
      <c r="AA159" s="5">
        <f t="shared" si="72"/>
        <v>0</v>
      </c>
    </row>
    <row r="160" spans="1:27" hidden="1" x14ac:dyDescent="0.3">
      <c r="A160" s="7"/>
      <c r="B160" s="23">
        <f t="shared" si="71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69"/>
        <v>#VALUE!</v>
      </c>
      <c r="M160" s="25">
        <f t="shared" si="70"/>
        <v>0</v>
      </c>
      <c r="N160" s="8"/>
      <c r="Y160" s="5">
        <f t="shared" si="67"/>
        <v>0</v>
      </c>
      <c r="Z160" s="5">
        <f t="shared" si="68"/>
        <v>0</v>
      </c>
      <c r="AA160" s="5">
        <f t="shared" si="72"/>
        <v>0</v>
      </c>
    </row>
    <row r="161" spans="1:27" hidden="1" x14ac:dyDescent="0.3">
      <c r="A161" s="7"/>
      <c r="B161" s="23">
        <f t="shared" si="71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69"/>
        <v>#VALUE!</v>
      </c>
      <c r="M161" s="25">
        <f t="shared" si="70"/>
        <v>0</v>
      </c>
      <c r="N161" s="8"/>
      <c r="Y161" s="5">
        <f t="shared" si="67"/>
        <v>0</v>
      </c>
      <c r="Z161" s="5">
        <f t="shared" si="68"/>
        <v>0</v>
      </c>
      <c r="AA161" s="5">
        <f t="shared" si="72"/>
        <v>0</v>
      </c>
    </row>
    <row r="162" spans="1:27" hidden="1" x14ac:dyDescent="0.3">
      <c r="A162" s="7"/>
      <c r="B162" s="23">
        <f t="shared" si="71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69"/>
        <v>#VALUE!</v>
      </c>
      <c r="M162" s="25">
        <f t="shared" si="70"/>
        <v>0</v>
      </c>
      <c r="N162" s="8"/>
      <c r="Y162" s="5">
        <f t="shared" si="67"/>
        <v>0</v>
      </c>
      <c r="Z162" s="5">
        <f t="shared" si="68"/>
        <v>0</v>
      </c>
      <c r="AA162" s="5">
        <f t="shared" si="72"/>
        <v>0</v>
      </c>
    </row>
    <row r="163" spans="1:27" hidden="1" x14ac:dyDescent="0.3">
      <c r="A163" s="7"/>
      <c r="B163" s="23">
        <f t="shared" si="71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69"/>
        <v>#VALUE!</v>
      </c>
      <c r="M163" s="25">
        <f t="shared" si="70"/>
        <v>0</v>
      </c>
      <c r="N163" s="8"/>
      <c r="Y163" s="5">
        <f t="shared" si="67"/>
        <v>0</v>
      </c>
      <c r="Z163" s="5">
        <f t="shared" si="68"/>
        <v>0</v>
      </c>
      <c r="AA163" s="5">
        <f t="shared" si="72"/>
        <v>0</v>
      </c>
    </row>
    <row r="164" spans="1:27" hidden="1" x14ac:dyDescent="0.3">
      <c r="A164" s="7"/>
      <c r="B164" s="23">
        <f t="shared" si="71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69"/>
        <v>#VALUE!</v>
      </c>
      <c r="M164" s="25">
        <f t="shared" si="70"/>
        <v>0</v>
      </c>
      <c r="N164" s="8"/>
      <c r="Y164" s="5">
        <f t="shared" si="67"/>
        <v>0</v>
      </c>
      <c r="Z164" s="5">
        <f t="shared" si="68"/>
        <v>0</v>
      </c>
      <c r="AA164" s="5">
        <f t="shared" si="72"/>
        <v>0</v>
      </c>
    </row>
    <row r="165" spans="1:27" hidden="1" x14ac:dyDescent="0.3">
      <c r="A165" s="7"/>
      <c r="B165" s="23">
        <f t="shared" si="71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69"/>
        <v>#VALUE!</v>
      </c>
      <c r="M165" s="25">
        <f t="shared" si="70"/>
        <v>0</v>
      </c>
      <c r="N165" s="8"/>
      <c r="Y165" s="5">
        <f t="shared" si="67"/>
        <v>0</v>
      </c>
      <c r="Z165" s="5">
        <f t="shared" si="68"/>
        <v>0</v>
      </c>
      <c r="AA165" s="5">
        <f t="shared" si="72"/>
        <v>0</v>
      </c>
    </row>
    <row r="166" spans="1:27" hidden="1" x14ac:dyDescent="0.3">
      <c r="A166" s="7"/>
      <c r="B166" s="23">
        <f t="shared" si="71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69"/>
        <v>#VALUE!</v>
      </c>
      <c r="M166" s="25">
        <f t="shared" si="70"/>
        <v>0</v>
      </c>
      <c r="N166" s="8"/>
      <c r="Y166" s="5">
        <f t="shared" si="67"/>
        <v>0</v>
      </c>
      <c r="Z166" s="5">
        <f t="shared" si="68"/>
        <v>0</v>
      </c>
      <c r="AA166" s="5">
        <f t="shared" si="72"/>
        <v>0</v>
      </c>
    </row>
    <row r="167" spans="1:27" hidden="1" x14ac:dyDescent="0.3">
      <c r="A167" s="7"/>
      <c r="B167" s="23">
        <f t="shared" si="71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69"/>
        <v>#VALUE!</v>
      </c>
      <c r="M167" s="25">
        <f t="shared" si="70"/>
        <v>0</v>
      </c>
      <c r="N167" s="8"/>
      <c r="Y167" s="5">
        <f t="shared" si="67"/>
        <v>0</v>
      </c>
      <c r="Z167" s="5">
        <f t="shared" si="68"/>
        <v>0</v>
      </c>
      <c r="AA167" s="5">
        <f t="shared" si="72"/>
        <v>0</v>
      </c>
    </row>
    <row r="168" spans="1:27" hidden="1" x14ac:dyDescent="0.3">
      <c r="A168" s="7"/>
      <c r="B168" s="23">
        <f t="shared" si="71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69"/>
        <v>#VALUE!</v>
      </c>
      <c r="M168" s="25">
        <f t="shared" si="70"/>
        <v>0</v>
      </c>
      <c r="N168" s="8"/>
      <c r="Y168" s="5">
        <f t="shared" si="67"/>
        <v>0</v>
      </c>
      <c r="Z168" s="5">
        <f t="shared" si="68"/>
        <v>0</v>
      </c>
      <c r="AA168" s="5">
        <f t="shared" si="72"/>
        <v>0</v>
      </c>
    </row>
    <row r="169" spans="1:27" hidden="1" x14ac:dyDescent="0.3">
      <c r="A169" s="7"/>
      <c r="B169" s="23">
        <f t="shared" si="71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69"/>
        <v>#VALUE!</v>
      </c>
      <c r="M169" s="25">
        <f t="shared" si="70"/>
        <v>0</v>
      </c>
      <c r="N169" s="8"/>
      <c r="Y169" s="5">
        <f t="shared" si="67"/>
        <v>0</v>
      </c>
      <c r="Z169" s="5">
        <f t="shared" si="68"/>
        <v>0</v>
      </c>
      <c r="AA169" s="5">
        <f t="shared" si="72"/>
        <v>0</v>
      </c>
    </row>
    <row r="170" spans="1:27" hidden="1" x14ac:dyDescent="0.3">
      <c r="A170" s="7"/>
      <c r="B170" s="23">
        <f t="shared" si="71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69"/>
        <v>#VALUE!</v>
      </c>
      <c r="M170" s="25">
        <f t="shared" si="70"/>
        <v>0</v>
      </c>
      <c r="N170" s="8"/>
      <c r="Y170" s="5">
        <f t="shared" si="67"/>
        <v>0</v>
      </c>
      <c r="Z170" s="5">
        <f t="shared" si="68"/>
        <v>0</v>
      </c>
      <c r="AA170" s="5">
        <f t="shared" si="72"/>
        <v>0</v>
      </c>
    </row>
    <row r="171" spans="1:27" hidden="1" x14ac:dyDescent="0.3">
      <c r="A171" s="7"/>
      <c r="B171" s="23">
        <f t="shared" si="71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69"/>
        <v>#VALUE!</v>
      </c>
      <c r="M171" s="25">
        <f t="shared" si="70"/>
        <v>0</v>
      </c>
      <c r="N171" s="8"/>
      <c r="Y171" s="5">
        <f t="shared" si="67"/>
        <v>0</v>
      </c>
      <c r="Z171" s="5">
        <f t="shared" si="68"/>
        <v>0</v>
      </c>
      <c r="AA171" s="5">
        <f t="shared" si="72"/>
        <v>0</v>
      </c>
    </row>
    <row r="172" spans="1:27" hidden="1" x14ac:dyDescent="0.3">
      <c r="A172" s="7"/>
      <c r="B172" s="23">
        <f t="shared" si="71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69"/>
        <v>#VALUE!</v>
      </c>
      <c r="M172" s="25">
        <f t="shared" si="70"/>
        <v>0</v>
      </c>
      <c r="N172" s="8"/>
      <c r="Y172" s="5">
        <f t="shared" si="67"/>
        <v>0</v>
      </c>
      <c r="Z172" s="5">
        <f t="shared" si="68"/>
        <v>0</v>
      </c>
      <c r="AA172" s="5">
        <f t="shared" si="72"/>
        <v>0</v>
      </c>
    </row>
    <row r="173" spans="1:27" hidden="1" x14ac:dyDescent="0.3">
      <c r="A173" s="7"/>
      <c r="B173" s="23">
        <f t="shared" si="71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69"/>
        <v>#VALUE!</v>
      </c>
      <c r="M173" s="25">
        <f t="shared" si="70"/>
        <v>0</v>
      </c>
      <c r="N173" s="8"/>
      <c r="Y173" s="5">
        <f t="shared" si="67"/>
        <v>0</v>
      </c>
      <c r="Z173" s="5">
        <f t="shared" si="68"/>
        <v>0</v>
      </c>
      <c r="AA173" s="5">
        <f t="shared" si="72"/>
        <v>0</v>
      </c>
    </row>
    <row r="174" spans="1:27" hidden="1" x14ac:dyDescent="0.3">
      <c r="A174" s="7"/>
      <c r="B174" s="23">
        <f t="shared" si="71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69"/>
        <v>#VALUE!</v>
      </c>
      <c r="M174" s="25">
        <f t="shared" si="70"/>
        <v>0</v>
      </c>
      <c r="N174" s="8"/>
      <c r="Y174" s="5">
        <f t="shared" si="67"/>
        <v>0</v>
      </c>
      <c r="Z174" s="5">
        <f t="shared" si="68"/>
        <v>0</v>
      </c>
      <c r="AA174" s="5">
        <f t="shared" si="72"/>
        <v>0</v>
      </c>
    </row>
    <row r="175" spans="1:27" hidden="1" x14ac:dyDescent="0.3">
      <c r="A175" s="7"/>
      <c r="B175" s="23">
        <f t="shared" si="71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69"/>
        <v>#VALUE!</v>
      </c>
      <c r="M175" s="25">
        <f t="shared" si="70"/>
        <v>0</v>
      </c>
      <c r="N175" s="8"/>
      <c r="Y175" s="5">
        <f t="shared" si="67"/>
        <v>0</v>
      </c>
      <c r="Z175" s="5">
        <f t="shared" si="68"/>
        <v>0</v>
      </c>
      <c r="AA175" s="5">
        <f t="shared" si="72"/>
        <v>0</v>
      </c>
    </row>
    <row r="176" spans="1:27" hidden="1" x14ac:dyDescent="0.3">
      <c r="A176" s="7"/>
      <c r="B176" s="23">
        <f t="shared" si="71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69"/>
        <v>#VALUE!</v>
      </c>
      <c r="M176" s="25">
        <f t="shared" si="70"/>
        <v>0</v>
      </c>
      <c r="N176" s="8"/>
      <c r="Y176" s="5">
        <f t="shared" si="67"/>
        <v>0</v>
      </c>
      <c r="Z176" s="5">
        <f t="shared" si="68"/>
        <v>0</v>
      </c>
      <c r="AA176" s="5">
        <f t="shared" si="72"/>
        <v>0</v>
      </c>
    </row>
    <row r="177" spans="1:27" hidden="1" x14ac:dyDescent="0.3">
      <c r="A177" s="7"/>
      <c r="B177" s="23">
        <f t="shared" si="71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69"/>
        <v>#VALUE!</v>
      </c>
      <c r="M177" s="25">
        <f t="shared" si="70"/>
        <v>0</v>
      </c>
      <c r="N177" s="8"/>
      <c r="Y177" s="5">
        <f t="shared" si="67"/>
        <v>0</v>
      </c>
      <c r="Z177" s="5">
        <f t="shared" si="68"/>
        <v>0</v>
      </c>
      <c r="AA177" s="5">
        <f t="shared" si="72"/>
        <v>0</v>
      </c>
    </row>
    <row r="178" spans="1:27" hidden="1" x14ac:dyDescent="0.3">
      <c r="A178" s="7"/>
      <c r="B178" s="23">
        <f t="shared" si="71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69"/>
        <v>#VALUE!</v>
      </c>
      <c r="M178" s="25">
        <f t="shared" si="70"/>
        <v>0</v>
      </c>
      <c r="N178" s="8"/>
      <c r="Y178" s="5">
        <f t="shared" si="67"/>
        <v>0</v>
      </c>
      <c r="Z178" s="5">
        <f t="shared" si="68"/>
        <v>0</v>
      </c>
      <c r="AA178" s="5">
        <f t="shared" si="72"/>
        <v>0</v>
      </c>
    </row>
    <row r="179" spans="1:27" hidden="1" x14ac:dyDescent="0.3">
      <c r="A179" s="7"/>
      <c r="B179" s="23">
        <f t="shared" si="71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69"/>
        <v>#VALUE!</v>
      </c>
      <c r="M179" s="25">
        <f t="shared" si="70"/>
        <v>0</v>
      </c>
      <c r="N179" s="8"/>
      <c r="Y179" s="5">
        <f t="shared" si="67"/>
        <v>0</v>
      </c>
      <c r="Z179" s="5">
        <f t="shared" si="68"/>
        <v>0</v>
      </c>
      <c r="AA179" s="5">
        <f t="shared" si="72"/>
        <v>0</v>
      </c>
    </row>
    <row r="180" spans="1:27" hidden="1" x14ac:dyDescent="0.3">
      <c r="A180" s="7"/>
      <c r="B180" s="23">
        <f t="shared" si="71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69"/>
        <v>#VALUE!</v>
      </c>
      <c r="M180" s="25">
        <f t="shared" si="70"/>
        <v>0</v>
      </c>
      <c r="N180" s="8"/>
      <c r="Y180" s="5">
        <f t="shared" si="67"/>
        <v>0</v>
      </c>
      <c r="Z180" s="5">
        <f t="shared" si="68"/>
        <v>0</v>
      </c>
      <c r="AA180" s="5">
        <f t="shared" si="72"/>
        <v>0</v>
      </c>
    </row>
    <row r="181" spans="1:27" hidden="1" x14ac:dyDescent="0.3">
      <c r="A181" s="7"/>
      <c r="B181" s="23">
        <f t="shared" si="71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69"/>
        <v>#VALUE!</v>
      </c>
      <c r="M181" s="25">
        <f t="shared" si="70"/>
        <v>0</v>
      </c>
      <c r="N181" s="8"/>
      <c r="Y181" s="5">
        <f t="shared" si="67"/>
        <v>0</v>
      </c>
      <c r="Z181" s="5">
        <f t="shared" si="68"/>
        <v>0</v>
      </c>
      <c r="AA181" s="5">
        <f t="shared" si="72"/>
        <v>0</v>
      </c>
    </row>
    <row r="182" spans="1:27" hidden="1" x14ac:dyDescent="0.3">
      <c r="A182" s="7"/>
      <c r="B182" s="23">
        <f t="shared" si="71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69"/>
        <v>#VALUE!</v>
      </c>
      <c r="M182" s="25">
        <f t="shared" si="70"/>
        <v>0</v>
      </c>
      <c r="N182" s="8"/>
      <c r="Y182" s="5">
        <f t="shared" si="67"/>
        <v>0</v>
      </c>
      <c r="Z182" s="5">
        <f t="shared" si="68"/>
        <v>0</v>
      </c>
      <c r="AA182" s="5">
        <f t="shared" si="72"/>
        <v>0</v>
      </c>
    </row>
    <row r="183" spans="1:27" hidden="1" x14ac:dyDescent="0.3">
      <c r="A183" s="7"/>
      <c r="B183" s="23">
        <f t="shared" si="71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69"/>
        <v>#VALUE!</v>
      </c>
      <c r="M183" s="25">
        <f t="shared" si="70"/>
        <v>0</v>
      </c>
      <c r="N183" s="8"/>
      <c r="Y183" s="5">
        <f t="shared" si="67"/>
        <v>0</v>
      </c>
      <c r="Z183" s="5">
        <f t="shared" si="68"/>
        <v>0</v>
      </c>
      <c r="AA183" s="5">
        <f t="shared" si="72"/>
        <v>0</v>
      </c>
    </row>
    <row r="184" spans="1:27" hidden="1" x14ac:dyDescent="0.3">
      <c r="A184" s="7"/>
      <c r="B184" s="23">
        <f t="shared" si="71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69"/>
        <v>#VALUE!</v>
      </c>
      <c r="M184" s="25">
        <f t="shared" si="70"/>
        <v>0</v>
      </c>
      <c r="N184" s="8"/>
      <c r="Y184" s="5">
        <f t="shared" si="67"/>
        <v>0</v>
      </c>
      <c r="Z184" s="5">
        <f t="shared" si="68"/>
        <v>0</v>
      </c>
      <c r="AA184" s="5">
        <f t="shared" si="72"/>
        <v>0</v>
      </c>
    </row>
    <row r="185" spans="1:27" hidden="1" x14ac:dyDescent="0.3">
      <c r="A185" s="7"/>
      <c r="B185" s="23">
        <f t="shared" si="71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69"/>
        <v>#VALUE!</v>
      </c>
      <c r="M185" s="25">
        <f t="shared" si="70"/>
        <v>0</v>
      </c>
      <c r="N185" s="8"/>
      <c r="Y185" s="5">
        <f t="shared" si="67"/>
        <v>0</v>
      </c>
      <c r="Z185" s="5">
        <f t="shared" si="68"/>
        <v>0</v>
      </c>
      <c r="AA185" s="5">
        <f t="shared" si="72"/>
        <v>0</v>
      </c>
    </row>
    <row r="186" spans="1:27" hidden="1" x14ac:dyDescent="0.3">
      <c r="A186" s="7"/>
      <c r="B186" s="23">
        <f t="shared" si="71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69"/>
        <v>#VALUE!</v>
      </c>
      <c r="M186" s="25">
        <f t="shared" si="70"/>
        <v>0</v>
      </c>
      <c r="N186" s="8"/>
      <c r="Y186" s="5">
        <f t="shared" si="67"/>
        <v>0</v>
      </c>
      <c r="Z186" s="5">
        <f t="shared" si="68"/>
        <v>0</v>
      </c>
      <c r="AA186" s="5">
        <f t="shared" si="72"/>
        <v>0</v>
      </c>
    </row>
    <row r="187" spans="1:27" hidden="1" x14ac:dyDescent="0.3">
      <c r="A187" s="7"/>
      <c r="B187" s="23">
        <f t="shared" si="71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69"/>
        <v>#VALUE!</v>
      </c>
      <c r="M187" s="25">
        <f t="shared" si="70"/>
        <v>0</v>
      </c>
      <c r="N187" s="8"/>
      <c r="Y187" s="5">
        <f t="shared" si="67"/>
        <v>0</v>
      </c>
      <c r="Z187" s="5">
        <f t="shared" si="68"/>
        <v>0</v>
      </c>
      <c r="AA187" s="5">
        <f t="shared" si="72"/>
        <v>0</v>
      </c>
    </row>
    <row r="188" spans="1:27" hidden="1" x14ac:dyDescent="0.3">
      <c r="A188" s="7"/>
      <c r="B188" s="23">
        <f t="shared" si="71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69"/>
        <v>#VALUE!</v>
      </c>
      <c r="M188" s="25">
        <f t="shared" si="70"/>
        <v>0</v>
      </c>
      <c r="N188" s="8"/>
      <c r="Y188" s="5">
        <f t="shared" si="67"/>
        <v>0</v>
      </c>
      <c r="Z188" s="5">
        <f t="shared" si="68"/>
        <v>0</v>
      </c>
      <c r="AA188" s="5">
        <f t="shared" si="72"/>
        <v>0</v>
      </c>
    </row>
    <row r="189" spans="1:27" hidden="1" x14ac:dyDescent="0.3">
      <c r="A189" s="7"/>
      <c r="B189" s="23">
        <f t="shared" si="71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69"/>
        <v>#VALUE!</v>
      </c>
      <c r="M189" s="25">
        <f t="shared" si="70"/>
        <v>0</v>
      </c>
      <c r="N189" s="8"/>
      <c r="Y189" s="5">
        <f t="shared" si="67"/>
        <v>0</v>
      </c>
      <c r="Z189" s="5">
        <f t="shared" si="68"/>
        <v>0</v>
      </c>
      <c r="AA189" s="5">
        <f t="shared" si="72"/>
        <v>0</v>
      </c>
    </row>
    <row r="190" spans="1:27" hidden="1" x14ac:dyDescent="0.3">
      <c r="A190" s="7"/>
      <c r="B190" s="23">
        <f t="shared" si="71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69"/>
        <v>#VALUE!</v>
      </c>
      <c r="M190" s="25">
        <f t="shared" si="70"/>
        <v>0</v>
      </c>
      <c r="N190" s="8"/>
      <c r="Y190" s="5">
        <f t="shared" si="67"/>
        <v>0</v>
      </c>
      <c r="Z190" s="5">
        <f t="shared" si="68"/>
        <v>0</v>
      </c>
      <c r="AA190" s="5">
        <f t="shared" si="72"/>
        <v>0</v>
      </c>
    </row>
    <row r="191" spans="1:27" ht="15" hidden="1" thickBot="1" x14ac:dyDescent="0.35">
      <c r="A191" s="7"/>
      <c r="B191" s="23">
        <f t="shared" si="71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69"/>
        <v>#VALUE!</v>
      </c>
      <c r="M191" s="25">
        <f t="shared" si="70"/>
        <v>0</v>
      </c>
      <c r="N191" s="8"/>
      <c r="Y191" s="5">
        <f t="shared" si="67"/>
        <v>0</v>
      </c>
      <c r="Z191" s="5">
        <f t="shared" si="68"/>
        <v>0</v>
      </c>
      <c r="AA191" s="5">
        <f t="shared" si="72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227712.03341278539</v>
      </c>
      <c r="N192" s="8"/>
      <c r="Y192" s="5">
        <f>SUM(Y6:Y191)</f>
        <v>52</v>
      </c>
      <c r="Z192" s="5">
        <f>SUM(Z6:Z191)</f>
        <v>0</v>
      </c>
      <c r="AA192" s="5">
        <f>SUM(AA6:AA191)</f>
        <v>4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2:K192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1">
    <cfRule type="containsBlanks" dxfId="59" priority="1">
      <formula>LEN(TRIM(I6))=0</formula>
    </cfRule>
  </conditionalFormatting>
  <hyperlinks>
    <hyperlink ref="B192" r:id="rId1" xr:uid="{00000000-0004-0000-0C00-000000000000}"/>
    <hyperlink ref="P1" location="'MASTER '!A1" display="Back" xr:uid="{00000000-0004-0000-0C00-000001000000}"/>
    <hyperlink ref="P12:P13" location="'APRIL-2018'!A1" display="CASH" xr:uid="{00000000-0004-0000-0C00-000002000000}"/>
  </hyperlinks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93"/>
  <sheetViews>
    <sheetView topLeftCell="E1" workbookViewId="0">
      <selection activeCell="Q20" sqref="Q20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8.10937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875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43587</v>
      </c>
      <c r="D6" s="19" t="s">
        <v>19</v>
      </c>
      <c r="E6" s="19" t="s">
        <v>870</v>
      </c>
      <c r="F6" s="21">
        <v>396</v>
      </c>
      <c r="G6" s="79">
        <v>407</v>
      </c>
      <c r="H6" s="79">
        <v>390</v>
      </c>
      <c r="I6" s="26">
        <v>407</v>
      </c>
      <c r="J6" s="25">
        <f t="shared" ref="J6" si="0">I6-F6</f>
        <v>11</v>
      </c>
      <c r="K6" s="27">
        <f t="shared" ref="K6" si="1">150000/F6</f>
        <v>378.78787878787881</v>
      </c>
      <c r="L6" s="74">
        <f>(I6*1/F6)-100%</f>
        <v>2.7777777777777679E-2</v>
      </c>
      <c r="M6" s="22">
        <f>J6*K6</f>
        <v>4166.666666666667</v>
      </c>
      <c r="N6" s="8"/>
      <c r="Y6" s="5">
        <f t="shared" ref="Y6:Y69" si="2">IF($M6&gt;0,1,0)</f>
        <v>1</v>
      </c>
      <c r="Z6" s="5">
        <f t="shared" ref="Z6:Z69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43587</v>
      </c>
      <c r="D7" s="25" t="s">
        <v>19</v>
      </c>
      <c r="E7" s="25" t="s">
        <v>871</v>
      </c>
      <c r="F7" s="26">
        <v>702</v>
      </c>
      <c r="G7" s="26">
        <v>741</v>
      </c>
      <c r="H7" s="26">
        <v>685</v>
      </c>
      <c r="I7" s="26">
        <v>710</v>
      </c>
      <c r="J7" s="25">
        <f t="shared" ref="J7" si="4">I7-F7</f>
        <v>8</v>
      </c>
      <c r="K7" s="27">
        <f t="shared" ref="K7" si="5">150000/F7</f>
        <v>213.67521367521368</v>
      </c>
      <c r="L7" s="63">
        <f t="shared" ref="L7:L70" si="6">(I7*1/F7)-100%</f>
        <v>1.139601139601143E-2</v>
      </c>
      <c r="M7" s="28">
        <f t="shared" ref="M7:M70" si="7">J7*K7</f>
        <v>1709.4017094017095</v>
      </c>
      <c r="N7" s="8"/>
      <c r="Y7" s="5">
        <f t="shared" si="2"/>
        <v>1</v>
      </c>
      <c r="Z7" s="5">
        <f t="shared" si="3"/>
        <v>0</v>
      </c>
      <c r="AA7" s="5">
        <f t="shared" ref="AA7:AA74" si="8">IF($I7=0,1,0)</f>
        <v>0</v>
      </c>
    </row>
    <row r="8" spans="1:27" x14ac:dyDescent="0.3">
      <c r="A8" s="7"/>
      <c r="B8" s="23">
        <f>B7+1</f>
        <v>3</v>
      </c>
      <c r="C8" s="24">
        <v>43587</v>
      </c>
      <c r="D8" s="25" t="s">
        <v>19</v>
      </c>
      <c r="E8" s="25" t="s">
        <v>826</v>
      </c>
      <c r="F8" s="26">
        <v>6673</v>
      </c>
      <c r="G8" s="26">
        <v>6758</v>
      </c>
      <c r="H8" s="26">
        <v>6630</v>
      </c>
      <c r="I8" s="26">
        <v>6758</v>
      </c>
      <c r="J8" s="25">
        <f t="shared" ref="J8" si="9">I8-F8</f>
        <v>85</v>
      </c>
      <c r="K8" s="27">
        <f t="shared" ref="K8" si="10">150000/F8</f>
        <v>22.478645286977372</v>
      </c>
      <c r="L8" s="63">
        <f t="shared" si="6"/>
        <v>1.27378989959539E-2</v>
      </c>
      <c r="M8" s="28">
        <f t="shared" si="7"/>
        <v>1910.6848493930765</v>
      </c>
      <c r="N8" s="8"/>
      <c r="Y8" s="5">
        <f t="shared" si="2"/>
        <v>1</v>
      </c>
      <c r="Z8" s="5">
        <f t="shared" si="3"/>
        <v>0</v>
      </c>
      <c r="AA8" s="5">
        <f t="shared" si="8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43587</v>
      </c>
      <c r="D9" s="25" t="s">
        <v>19</v>
      </c>
      <c r="E9" s="25" t="s">
        <v>65</v>
      </c>
      <c r="F9" s="26">
        <v>307</v>
      </c>
      <c r="G9" s="26">
        <v>317</v>
      </c>
      <c r="H9" s="26">
        <v>304</v>
      </c>
      <c r="I9" s="26">
        <v>313</v>
      </c>
      <c r="J9" s="25">
        <f t="shared" ref="J9" si="12">I9-F9</f>
        <v>6</v>
      </c>
      <c r="K9" s="27">
        <f t="shared" ref="K9" si="13">150000/F9</f>
        <v>488.59934853420197</v>
      </c>
      <c r="L9" s="63">
        <f t="shared" si="6"/>
        <v>1.9543973941368087E-2</v>
      </c>
      <c r="M9" s="28">
        <f t="shared" si="7"/>
        <v>2931.5960912052119</v>
      </c>
      <c r="N9" s="8"/>
      <c r="Y9" s="5">
        <f t="shared" si="2"/>
        <v>1</v>
      </c>
      <c r="Z9" s="5">
        <f t="shared" si="3"/>
        <v>0</v>
      </c>
      <c r="AA9" s="5">
        <f t="shared" si="8"/>
        <v>0</v>
      </c>
    </row>
    <row r="10" spans="1:27" x14ac:dyDescent="0.3">
      <c r="A10" s="7"/>
      <c r="B10" s="23">
        <f t="shared" si="11"/>
        <v>5</v>
      </c>
      <c r="C10" s="24">
        <v>43587</v>
      </c>
      <c r="D10" s="25" t="s">
        <v>19</v>
      </c>
      <c r="E10" s="25" t="s">
        <v>872</v>
      </c>
      <c r="F10" s="26">
        <v>175</v>
      </c>
      <c r="G10" s="26">
        <v>240</v>
      </c>
      <c r="H10" s="26">
        <v>160</v>
      </c>
      <c r="I10" s="26">
        <v>178</v>
      </c>
      <c r="J10" s="25">
        <f t="shared" ref="J10:J12" si="14">I10-F10</f>
        <v>3</v>
      </c>
      <c r="K10" s="27">
        <f t="shared" ref="K10:K12" si="15">150000/F10</f>
        <v>857.14285714285711</v>
      </c>
      <c r="L10" s="63">
        <f t="shared" si="6"/>
        <v>1.7142857142857126E-2</v>
      </c>
      <c r="M10" s="28">
        <f t="shared" si="7"/>
        <v>2571.4285714285716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2"/>
        <v>1</v>
      </c>
      <c r="Z10" s="5">
        <f t="shared" si="3"/>
        <v>0</v>
      </c>
      <c r="AA10" s="5">
        <f t="shared" si="8"/>
        <v>0</v>
      </c>
    </row>
    <row r="11" spans="1:27" ht="15" thickBot="1" x14ac:dyDescent="0.35">
      <c r="A11" s="7"/>
      <c r="B11" s="23">
        <f t="shared" si="11"/>
        <v>6</v>
      </c>
      <c r="C11" s="24">
        <v>43588</v>
      </c>
      <c r="D11" s="25" t="s">
        <v>19</v>
      </c>
      <c r="E11" s="25" t="s">
        <v>473</v>
      </c>
      <c r="F11" s="26">
        <v>1053</v>
      </c>
      <c r="G11" s="26">
        <v>1083</v>
      </c>
      <c r="H11" s="26">
        <v>1027</v>
      </c>
      <c r="I11" s="26">
        <v>1065</v>
      </c>
      <c r="J11" s="25">
        <f t="shared" si="14"/>
        <v>12</v>
      </c>
      <c r="K11" s="27">
        <f t="shared" si="15"/>
        <v>142.45014245014244</v>
      </c>
      <c r="L11" s="63">
        <f t="shared" si="6"/>
        <v>1.139601139601143E-2</v>
      </c>
      <c r="M11" s="28">
        <f t="shared" si="7"/>
        <v>1709.4017094017092</v>
      </c>
      <c r="N11" s="8"/>
      <c r="P11" s="132"/>
      <c r="Q11" s="96"/>
      <c r="R11" s="96"/>
      <c r="S11" s="96"/>
      <c r="T11" s="96"/>
      <c r="U11" s="119"/>
      <c r="Y11" s="5">
        <f t="shared" si="2"/>
        <v>1</v>
      </c>
      <c r="Z11" s="5">
        <f t="shared" si="3"/>
        <v>0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43588</v>
      </c>
      <c r="D12" s="25" t="s">
        <v>19</v>
      </c>
      <c r="E12" s="25" t="s">
        <v>873</v>
      </c>
      <c r="F12" s="26">
        <v>173</v>
      </c>
      <c r="G12" s="26">
        <v>179</v>
      </c>
      <c r="H12" s="26">
        <v>168</v>
      </c>
      <c r="I12" s="26">
        <v>179</v>
      </c>
      <c r="J12" s="25">
        <f t="shared" si="14"/>
        <v>6</v>
      </c>
      <c r="K12" s="27">
        <f t="shared" si="15"/>
        <v>867.05202312138726</v>
      </c>
      <c r="L12" s="63">
        <f t="shared" si="6"/>
        <v>3.4682080924855585E-2</v>
      </c>
      <c r="M12" s="28">
        <f t="shared" si="7"/>
        <v>5202.3121387283236</v>
      </c>
      <c r="N12" s="8"/>
      <c r="P12" s="144" t="s">
        <v>10</v>
      </c>
      <c r="Q12" s="122">
        <f>COUNT(C6:C191)</f>
        <v>53</v>
      </c>
      <c r="R12" s="124">
        <f>Y192</f>
        <v>49</v>
      </c>
      <c r="S12" s="124">
        <f>Z192</f>
        <v>1</v>
      </c>
      <c r="T12" s="126">
        <f>AA192</f>
        <v>3</v>
      </c>
      <c r="U12" s="139">
        <f>R12/(Q12-T12)</f>
        <v>0.98</v>
      </c>
      <c r="Y12" s="5">
        <f t="shared" si="2"/>
        <v>1</v>
      </c>
      <c r="Z12" s="5">
        <f t="shared" si="3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43588</v>
      </c>
      <c r="D13" s="25" t="s">
        <v>19</v>
      </c>
      <c r="E13" s="25" t="s">
        <v>83</v>
      </c>
      <c r="F13" s="26">
        <v>101</v>
      </c>
      <c r="G13" s="26">
        <v>104</v>
      </c>
      <c r="H13" s="26">
        <v>98</v>
      </c>
      <c r="I13" s="26">
        <v>104</v>
      </c>
      <c r="J13" s="25">
        <f t="shared" ref="J13:J14" si="16">I13-F13</f>
        <v>3</v>
      </c>
      <c r="K13" s="27">
        <f t="shared" ref="K13:K15" si="17">150000/F13</f>
        <v>1485.1485148514851</v>
      </c>
      <c r="L13" s="63">
        <f t="shared" si="6"/>
        <v>2.9702970297029729E-2</v>
      </c>
      <c r="M13" s="28">
        <f t="shared" si="7"/>
        <v>4455.4455445544554</v>
      </c>
      <c r="N13" s="8"/>
      <c r="P13" s="145"/>
      <c r="Q13" s="123"/>
      <c r="R13" s="125"/>
      <c r="S13" s="125"/>
      <c r="T13" s="127"/>
      <c r="U13" s="140"/>
      <c r="Y13" s="5">
        <f t="shared" si="2"/>
        <v>1</v>
      </c>
      <c r="Z13" s="5">
        <f t="shared" si="3"/>
        <v>0</v>
      </c>
      <c r="AA13" s="5">
        <f t="shared" si="8"/>
        <v>0</v>
      </c>
    </row>
    <row r="14" spans="1:27" x14ac:dyDescent="0.3">
      <c r="A14" s="7"/>
      <c r="B14" s="23">
        <f t="shared" si="11"/>
        <v>9</v>
      </c>
      <c r="C14" s="24">
        <v>43588</v>
      </c>
      <c r="D14" s="25" t="s">
        <v>19</v>
      </c>
      <c r="E14" s="25" t="s">
        <v>58</v>
      </c>
      <c r="F14" s="26">
        <v>79</v>
      </c>
      <c r="G14" s="26">
        <v>85</v>
      </c>
      <c r="H14" s="26">
        <v>78</v>
      </c>
      <c r="I14" s="26">
        <v>83</v>
      </c>
      <c r="J14" s="25">
        <f t="shared" si="16"/>
        <v>4</v>
      </c>
      <c r="K14" s="27">
        <f t="shared" si="17"/>
        <v>1898.7341772151899</v>
      </c>
      <c r="L14" s="63">
        <f t="shared" si="6"/>
        <v>5.0632911392405111E-2</v>
      </c>
      <c r="M14" s="28">
        <f t="shared" si="7"/>
        <v>7594.9367088607596</v>
      </c>
      <c r="N14" s="8"/>
      <c r="O14" s="29"/>
      <c r="P14" s="97" t="s">
        <v>21</v>
      </c>
      <c r="Q14" s="98"/>
      <c r="R14" s="99"/>
      <c r="S14" s="106">
        <f>U12</f>
        <v>0.98</v>
      </c>
      <c r="T14" s="107"/>
      <c r="U14" s="108"/>
      <c r="Y14" s="5">
        <f t="shared" si="2"/>
        <v>1</v>
      </c>
      <c r="Z14" s="5">
        <f t="shared" si="3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43588</v>
      </c>
      <c r="D15" s="25" t="s">
        <v>19</v>
      </c>
      <c r="E15" s="25" t="s">
        <v>106</v>
      </c>
      <c r="F15" s="26">
        <v>250</v>
      </c>
      <c r="G15" s="26">
        <v>259</v>
      </c>
      <c r="H15" s="26">
        <v>245</v>
      </c>
      <c r="I15" s="26">
        <v>253</v>
      </c>
      <c r="J15" s="25">
        <v>253</v>
      </c>
      <c r="K15" s="27">
        <f t="shared" si="17"/>
        <v>600</v>
      </c>
      <c r="L15" s="63">
        <f t="shared" si="6"/>
        <v>1.2000000000000011E-2</v>
      </c>
      <c r="M15" s="28">
        <f t="shared" si="7"/>
        <v>151800</v>
      </c>
      <c r="N15" s="8"/>
      <c r="P15" s="100"/>
      <c r="Q15" s="101"/>
      <c r="R15" s="102"/>
      <c r="S15" s="109"/>
      <c r="T15" s="110"/>
      <c r="U15" s="111"/>
      <c r="Y15" s="5">
        <f t="shared" si="2"/>
        <v>1</v>
      </c>
      <c r="Z15" s="5">
        <f t="shared" si="3"/>
        <v>0</v>
      </c>
      <c r="AA15" s="5">
        <f t="shared" si="8"/>
        <v>0</v>
      </c>
    </row>
    <row r="16" spans="1:27" ht="15" thickBot="1" x14ac:dyDescent="0.35">
      <c r="A16" s="7"/>
      <c r="B16" s="23">
        <f t="shared" si="11"/>
        <v>11</v>
      </c>
      <c r="C16" s="24">
        <v>43588</v>
      </c>
      <c r="D16" s="25" t="s">
        <v>19</v>
      </c>
      <c r="E16" s="25" t="s">
        <v>78</v>
      </c>
      <c r="F16" s="26">
        <v>134</v>
      </c>
      <c r="G16" s="26">
        <v>144</v>
      </c>
      <c r="H16" s="26">
        <v>132</v>
      </c>
      <c r="I16" s="26">
        <v>144</v>
      </c>
      <c r="J16" s="25">
        <f t="shared" ref="J16" si="18">I16-F16</f>
        <v>10</v>
      </c>
      <c r="K16" s="27">
        <f t="shared" ref="K16" si="19">150000/F16</f>
        <v>1119.4029850746269</v>
      </c>
      <c r="L16" s="63">
        <f t="shared" si="6"/>
        <v>7.4626865671641784E-2</v>
      </c>
      <c r="M16" s="28">
        <f t="shared" si="7"/>
        <v>11194.029850746268</v>
      </c>
      <c r="N16" s="8"/>
      <c r="P16" s="103"/>
      <c r="Q16" s="104"/>
      <c r="R16" s="105"/>
      <c r="S16" s="112"/>
      <c r="T16" s="113"/>
      <c r="U16" s="114"/>
      <c r="Y16" s="5">
        <f t="shared" si="2"/>
        <v>1</v>
      </c>
      <c r="Z16" s="5">
        <f t="shared" si="3"/>
        <v>0</v>
      </c>
      <c r="AA16" s="5">
        <f t="shared" si="8"/>
        <v>0</v>
      </c>
    </row>
    <row r="17" spans="1:27" x14ac:dyDescent="0.3">
      <c r="A17" s="7"/>
      <c r="B17" s="23">
        <f t="shared" si="11"/>
        <v>12</v>
      </c>
      <c r="C17" s="24">
        <v>43591</v>
      </c>
      <c r="D17" s="25" t="s">
        <v>19</v>
      </c>
      <c r="E17" s="25" t="s">
        <v>874</v>
      </c>
      <c r="F17" s="26">
        <v>515</v>
      </c>
      <c r="G17" s="26">
        <v>528</v>
      </c>
      <c r="H17" s="26">
        <v>506</v>
      </c>
      <c r="I17" s="26">
        <v>560</v>
      </c>
      <c r="J17" s="25">
        <f t="shared" ref="J17" si="20">I17-F17</f>
        <v>45</v>
      </c>
      <c r="K17" s="27">
        <f t="shared" ref="K17" si="21">150000/F17</f>
        <v>291.26213592233012</v>
      </c>
      <c r="L17" s="63">
        <f>(I17*1/F17)-100%</f>
        <v>8.737864077669899E-2</v>
      </c>
      <c r="M17" s="28">
        <f t="shared" si="7"/>
        <v>13106.796116504855</v>
      </c>
      <c r="N17" s="8"/>
      <c r="Y17" s="5">
        <f t="shared" si="2"/>
        <v>1</v>
      </c>
      <c r="Z17" s="5">
        <f t="shared" si="3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43591</v>
      </c>
      <c r="D18" s="25" t="s">
        <v>19</v>
      </c>
      <c r="E18" s="25" t="s">
        <v>272</v>
      </c>
      <c r="F18" s="26">
        <v>169</v>
      </c>
      <c r="G18" s="26">
        <v>174</v>
      </c>
      <c r="H18" s="26">
        <v>165</v>
      </c>
      <c r="I18" s="26"/>
      <c r="J18" s="25"/>
      <c r="K18" s="27"/>
      <c r="L18" s="63">
        <f t="shared" si="6"/>
        <v>-1</v>
      </c>
      <c r="M18" s="28">
        <f t="shared" si="7"/>
        <v>0</v>
      </c>
      <c r="N18" s="8"/>
      <c r="Y18" s="5">
        <f t="shared" si="2"/>
        <v>0</v>
      </c>
      <c r="Z18" s="5">
        <f t="shared" si="3"/>
        <v>0</v>
      </c>
      <c r="AA18" s="5">
        <f t="shared" si="8"/>
        <v>1</v>
      </c>
    </row>
    <row r="19" spans="1:27" x14ac:dyDescent="0.3">
      <c r="A19" s="7"/>
      <c r="B19" s="23">
        <f t="shared" si="11"/>
        <v>14</v>
      </c>
      <c r="C19" s="62">
        <v>43591</v>
      </c>
      <c r="D19" s="25" t="s">
        <v>19</v>
      </c>
      <c r="E19" s="25" t="s">
        <v>357</v>
      </c>
      <c r="F19" s="26">
        <v>280</v>
      </c>
      <c r="G19" s="26">
        <v>304</v>
      </c>
      <c r="H19" s="26">
        <v>278</v>
      </c>
      <c r="I19" s="26">
        <v>304</v>
      </c>
      <c r="J19" s="25">
        <f t="shared" ref="J19" si="22">I19-F19</f>
        <v>24</v>
      </c>
      <c r="K19" s="27">
        <f t="shared" ref="K19" si="23">150000/F19</f>
        <v>535.71428571428567</v>
      </c>
      <c r="L19" s="63">
        <f t="shared" si="6"/>
        <v>8.5714285714285632E-2</v>
      </c>
      <c r="M19" s="28">
        <f t="shared" si="7"/>
        <v>12857.142857142855</v>
      </c>
      <c r="N19" s="8"/>
      <c r="Y19" s="5">
        <f t="shared" si="2"/>
        <v>1</v>
      </c>
      <c r="Z19" s="5">
        <f t="shared" si="3"/>
        <v>0</v>
      </c>
      <c r="AA19" s="5">
        <f t="shared" si="8"/>
        <v>0</v>
      </c>
    </row>
    <row r="20" spans="1:27" x14ac:dyDescent="0.3">
      <c r="A20" s="7"/>
      <c r="B20" s="23">
        <f t="shared" si="11"/>
        <v>15</v>
      </c>
      <c r="C20" s="62">
        <v>43592</v>
      </c>
      <c r="D20" s="25" t="s">
        <v>19</v>
      </c>
      <c r="E20" s="25" t="s">
        <v>826</v>
      </c>
      <c r="F20" s="26">
        <v>6743</v>
      </c>
      <c r="G20" s="26">
        <v>6962</v>
      </c>
      <c r="H20" s="26">
        <v>6644</v>
      </c>
      <c r="I20" s="26">
        <v>7100</v>
      </c>
      <c r="J20" s="25">
        <f t="shared" ref="J20:J22" si="24">I20-F20</f>
        <v>357</v>
      </c>
      <c r="K20" s="27">
        <f t="shared" ref="K20:K22" si="25">150000/F20</f>
        <v>22.245291413317513</v>
      </c>
      <c r="L20" s="63">
        <f t="shared" si="6"/>
        <v>5.2943793563695607E-2</v>
      </c>
      <c r="M20" s="28">
        <f t="shared" si="7"/>
        <v>7941.5690345543526</v>
      </c>
      <c r="N20" s="8"/>
      <c r="Q20" s="5" t="s">
        <v>20</v>
      </c>
      <c r="S20" s="5" t="s">
        <v>20</v>
      </c>
      <c r="Y20" s="5">
        <f t="shared" si="2"/>
        <v>1</v>
      </c>
      <c r="Z20" s="5">
        <f t="shared" si="3"/>
        <v>0</v>
      </c>
      <c r="AA20" s="5">
        <f t="shared" si="8"/>
        <v>0</v>
      </c>
    </row>
    <row r="21" spans="1:27" x14ac:dyDescent="0.3">
      <c r="A21" s="7"/>
      <c r="B21" s="23">
        <f t="shared" si="11"/>
        <v>16</v>
      </c>
      <c r="C21" s="62">
        <v>43592</v>
      </c>
      <c r="D21" s="25" t="s">
        <v>19</v>
      </c>
      <c r="E21" s="25" t="s">
        <v>786</v>
      </c>
      <c r="F21" s="26">
        <v>383</v>
      </c>
      <c r="G21" s="26">
        <v>393</v>
      </c>
      <c r="H21" s="26">
        <v>375</v>
      </c>
      <c r="I21" s="26">
        <v>389</v>
      </c>
      <c r="J21" s="25">
        <f t="shared" si="24"/>
        <v>6</v>
      </c>
      <c r="K21" s="27">
        <f t="shared" si="25"/>
        <v>391.64490861618799</v>
      </c>
      <c r="L21" s="63">
        <f t="shared" si="6"/>
        <v>1.5665796344647598E-2</v>
      </c>
      <c r="M21" s="28">
        <f t="shared" si="7"/>
        <v>2349.8694516971282</v>
      </c>
      <c r="N21" s="8"/>
      <c r="Y21" s="5">
        <f t="shared" si="2"/>
        <v>1</v>
      </c>
      <c r="Z21" s="5">
        <f t="shared" si="3"/>
        <v>0</v>
      </c>
      <c r="AA21" s="5">
        <f t="shared" si="8"/>
        <v>0</v>
      </c>
    </row>
    <row r="22" spans="1:27" x14ac:dyDescent="0.3">
      <c r="A22" s="7"/>
      <c r="B22" s="23">
        <f t="shared" si="11"/>
        <v>17</v>
      </c>
      <c r="C22" s="62">
        <v>43593</v>
      </c>
      <c r="D22" s="25" t="s">
        <v>19</v>
      </c>
      <c r="E22" s="25" t="s">
        <v>876</v>
      </c>
      <c r="F22" s="26">
        <v>1486</v>
      </c>
      <c r="G22" s="26">
        <v>1519</v>
      </c>
      <c r="H22" s="26">
        <v>1475</v>
      </c>
      <c r="I22" s="26">
        <v>1520</v>
      </c>
      <c r="J22" s="25">
        <f t="shared" si="24"/>
        <v>34</v>
      </c>
      <c r="K22" s="27">
        <f t="shared" si="25"/>
        <v>100.9421265141319</v>
      </c>
      <c r="L22" s="63">
        <f t="shared" si="6"/>
        <v>2.2880215343203281E-2</v>
      </c>
      <c r="M22" s="28">
        <f t="shared" si="7"/>
        <v>3432.0323014804844</v>
      </c>
      <c r="N22" s="8"/>
      <c r="Y22" s="5">
        <f t="shared" si="2"/>
        <v>1</v>
      </c>
      <c r="Z22" s="5">
        <f t="shared" si="3"/>
        <v>0</v>
      </c>
      <c r="AA22" s="5">
        <f t="shared" si="8"/>
        <v>0</v>
      </c>
    </row>
    <row r="23" spans="1:27" x14ac:dyDescent="0.3">
      <c r="A23" s="7"/>
      <c r="B23" s="23">
        <f t="shared" si="11"/>
        <v>18</v>
      </c>
      <c r="C23" s="62">
        <v>43593</v>
      </c>
      <c r="D23" s="25" t="s">
        <v>19</v>
      </c>
      <c r="E23" s="25" t="s">
        <v>822</v>
      </c>
      <c r="F23" s="26">
        <v>134</v>
      </c>
      <c r="G23" s="26">
        <v>128</v>
      </c>
      <c r="H23" s="26">
        <v>165</v>
      </c>
      <c r="I23" s="26">
        <v>157.5</v>
      </c>
      <c r="J23" s="25">
        <f t="shared" ref="J23" si="26">I23-F23</f>
        <v>23.5</v>
      </c>
      <c r="K23" s="27">
        <f t="shared" ref="K23" si="27">150000/F23</f>
        <v>1119.4029850746269</v>
      </c>
      <c r="L23" s="63">
        <f t="shared" si="6"/>
        <v>0.17537313432835822</v>
      </c>
      <c r="M23" s="28">
        <f t="shared" si="7"/>
        <v>26305.970149253732</v>
      </c>
      <c r="N23" s="8"/>
      <c r="Y23" s="5">
        <f t="shared" si="2"/>
        <v>1</v>
      </c>
      <c r="Z23" s="5">
        <f t="shared" si="3"/>
        <v>0</v>
      </c>
      <c r="AA23" s="5">
        <f t="shared" si="8"/>
        <v>0</v>
      </c>
    </row>
    <row r="24" spans="1:27" x14ac:dyDescent="0.3">
      <c r="A24" s="7"/>
      <c r="B24" s="23">
        <f t="shared" si="11"/>
        <v>19</v>
      </c>
      <c r="C24" s="62">
        <v>43593</v>
      </c>
      <c r="D24" s="25" t="s">
        <v>19</v>
      </c>
      <c r="E24" s="25" t="s">
        <v>653</v>
      </c>
      <c r="F24" s="26">
        <v>840</v>
      </c>
      <c r="G24" s="26">
        <v>862</v>
      </c>
      <c r="H24" s="26">
        <v>824</v>
      </c>
      <c r="I24" s="26">
        <v>905</v>
      </c>
      <c r="J24" s="25">
        <f t="shared" ref="J24:J25" si="28">I24-F24</f>
        <v>65</v>
      </c>
      <c r="K24" s="27">
        <f t="shared" ref="K24:K25" si="29">150000/F24</f>
        <v>178.57142857142858</v>
      </c>
      <c r="L24" s="63">
        <f t="shared" si="6"/>
        <v>7.7380952380952328E-2</v>
      </c>
      <c r="M24" s="28">
        <f t="shared" si="7"/>
        <v>11607.142857142859</v>
      </c>
      <c r="N24" s="8"/>
      <c r="Y24" s="5">
        <f t="shared" si="2"/>
        <v>1</v>
      </c>
      <c r="Z24" s="5">
        <f t="shared" si="3"/>
        <v>0</v>
      </c>
      <c r="AA24" s="5">
        <f t="shared" si="8"/>
        <v>0</v>
      </c>
    </row>
    <row r="25" spans="1:27" x14ac:dyDescent="0.3">
      <c r="A25" s="7"/>
      <c r="B25" s="23">
        <f t="shared" si="11"/>
        <v>20</v>
      </c>
      <c r="C25" s="24">
        <v>43594</v>
      </c>
      <c r="D25" s="25" t="s">
        <v>19</v>
      </c>
      <c r="E25" s="25" t="s">
        <v>877</v>
      </c>
      <c r="F25" s="26">
        <v>1380</v>
      </c>
      <c r="G25" s="26">
        <v>1425</v>
      </c>
      <c r="H25" s="26">
        <v>1360</v>
      </c>
      <c r="I25" s="26">
        <v>1400</v>
      </c>
      <c r="J25" s="25">
        <f t="shared" si="28"/>
        <v>20</v>
      </c>
      <c r="K25" s="27">
        <f t="shared" si="29"/>
        <v>108.69565217391305</v>
      </c>
      <c r="L25" s="63">
        <f>(I25*1/F25)-100%</f>
        <v>1.449275362318847E-2</v>
      </c>
      <c r="M25" s="28">
        <f t="shared" si="7"/>
        <v>2173.913043478261</v>
      </c>
      <c r="N25" s="8"/>
      <c r="Y25" s="5">
        <f t="shared" si="2"/>
        <v>1</v>
      </c>
      <c r="Z25" s="5">
        <f t="shared" si="3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43594</v>
      </c>
      <c r="D26" s="25" t="s">
        <v>19</v>
      </c>
      <c r="E26" s="25" t="s">
        <v>878</v>
      </c>
      <c r="F26" s="26">
        <v>101</v>
      </c>
      <c r="G26" s="26">
        <v>110</v>
      </c>
      <c r="H26" s="26">
        <v>96</v>
      </c>
      <c r="I26" s="26">
        <v>110</v>
      </c>
      <c r="J26" s="25">
        <f t="shared" ref="J26" si="30">I26-F26</f>
        <v>9</v>
      </c>
      <c r="K26" s="27">
        <f t="shared" ref="K26" si="31">150000/F26</f>
        <v>1485.1485148514851</v>
      </c>
      <c r="L26" s="63">
        <f t="shared" si="6"/>
        <v>8.9108910891089188E-2</v>
      </c>
      <c r="M26" s="28">
        <f t="shared" si="7"/>
        <v>13366.336633663366</v>
      </c>
      <c r="N26" s="8"/>
      <c r="Y26" s="5">
        <f t="shared" si="2"/>
        <v>1</v>
      </c>
      <c r="Z26" s="5">
        <f t="shared" si="3"/>
        <v>0</v>
      </c>
      <c r="AA26" s="5">
        <f t="shared" si="8"/>
        <v>0</v>
      </c>
    </row>
    <row r="27" spans="1:27" x14ac:dyDescent="0.3">
      <c r="A27" s="7"/>
      <c r="B27" s="23">
        <f t="shared" si="11"/>
        <v>22</v>
      </c>
      <c r="C27" s="24">
        <v>43594</v>
      </c>
      <c r="D27" s="25" t="s">
        <v>19</v>
      </c>
      <c r="E27" s="25" t="s">
        <v>879</v>
      </c>
      <c r="F27" s="26">
        <v>271</v>
      </c>
      <c r="G27" s="26">
        <v>290</v>
      </c>
      <c r="H27" s="26">
        <v>265</v>
      </c>
      <c r="I27" s="26">
        <v>290</v>
      </c>
      <c r="J27" s="25">
        <f t="shared" ref="J27:J29" si="32">I27-F27</f>
        <v>19</v>
      </c>
      <c r="K27" s="27">
        <f t="shared" ref="K27:K29" si="33">150000/F27</f>
        <v>553.50553505535061</v>
      </c>
      <c r="L27" s="63">
        <f t="shared" si="6"/>
        <v>7.0110701107011009E-2</v>
      </c>
      <c r="M27" s="28">
        <f t="shared" si="7"/>
        <v>10516.605166051662</v>
      </c>
      <c r="N27" s="8"/>
      <c r="Y27" s="5">
        <f t="shared" si="2"/>
        <v>1</v>
      </c>
      <c r="Z27" s="5">
        <f t="shared" si="3"/>
        <v>0</v>
      </c>
      <c r="AA27" s="5">
        <f t="shared" si="8"/>
        <v>0</v>
      </c>
    </row>
    <row r="28" spans="1:27" ht="15" customHeight="1" x14ac:dyDescent="0.3">
      <c r="A28" s="7"/>
      <c r="B28" s="23">
        <f t="shared" si="11"/>
        <v>23</v>
      </c>
      <c r="C28" s="24">
        <v>43595</v>
      </c>
      <c r="D28" s="25" t="s">
        <v>19</v>
      </c>
      <c r="E28" s="25" t="s">
        <v>722</v>
      </c>
      <c r="F28" s="26">
        <v>828</v>
      </c>
      <c r="G28" s="26">
        <v>858</v>
      </c>
      <c r="H28" s="26">
        <v>813</v>
      </c>
      <c r="I28" s="26">
        <v>900</v>
      </c>
      <c r="J28" s="25">
        <f t="shared" si="32"/>
        <v>72</v>
      </c>
      <c r="K28" s="27">
        <f t="shared" si="33"/>
        <v>181.15942028985506</v>
      </c>
      <c r="L28" s="63">
        <f t="shared" si="6"/>
        <v>8.6956521739130377E-2</v>
      </c>
      <c r="M28" s="28">
        <f t="shared" si="7"/>
        <v>13043.478260869564</v>
      </c>
      <c r="N28" s="8"/>
      <c r="Y28" s="5">
        <f t="shared" si="2"/>
        <v>1</v>
      </c>
      <c r="Z28" s="5">
        <f t="shared" si="3"/>
        <v>0</v>
      </c>
      <c r="AA28" s="5">
        <f t="shared" si="8"/>
        <v>0</v>
      </c>
    </row>
    <row r="29" spans="1:27" ht="15" customHeight="1" x14ac:dyDescent="0.3">
      <c r="A29" s="7"/>
      <c r="B29" s="23">
        <f t="shared" si="11"/>
        <v>24</v>
      </c>
      <c r="C29" s="24">
        <v>43595</v>
      </c>
      <c r="D29" s="25" t="s">
        <v>19</v>
      </c>
      <c r="E29" s="25" t="s">
        <v>880</v>
      </c>
      <c r="F29" s="26">
        <v>476</v>
      </c>
      <c r="G29" s="26">
        <v>464</v>
      </c>
      <c r="H29" s="26">
        <v>505</v>
      </c>
      <c r="I29" s="26">
        <v>492</v>
      </c>
      <c r="J29" s="25">
        <f t="shared" si="32"/>
        <v>16</v>
      </c>
      <c r="K29" s="27">
        <f t="shared" si="33"/>
        <v>315.12605042016804</v>
      </c>
      <c r="L29" s="63">
        <f t="shared" si="6"/>
        <v>3.3613445378151363E-2</v>
      </c>
      <c r="M29" s="28">
        <f t="shared" si="7"/>
        <v>5042.0168067226887</v>
      </c>
      <c r="N29" s="8"/>
      <c r="Y29" s="5">
        <f t="shared" si="2"/>
        <v>1</v>
      </c>
      <c r="Z29" s="5">
        <f t="shared" si="3"/>
        <v>0</v>
      </c>
      <c r="AA29" s="5">
        <f t="shared" si="8"/>
        <v>0</v>
      </c>
    </row>
    <row r="30" spans="1:27" ht="15" customHeight="1" x14ac:dyDescent="0.3">
      <c r="A30" s="7"/>
      <c r="B30" s="23">
        <f t="shared" si="11"/>
        <v>25</v>
      </c>
      <c r="C30" s="24">
        <v>43595</v>
      </c>
      <c r="D30" s="25" t="s">
        <v>19</v>
      </c>
      <c r="E30" s="25" t="s">
        <v>883</v>
      </c>
      <c r="F30" s="26">
        <v>1125</v>
      </c>
      <c r="G30" s="26">
        <v>1400</v>
      </c>
      <c r="H30" s="26">
        <v>1100</v>
      </c>
      <c r="I30" s="26">
        <v>1162</v>
      </c>
      <c r="J30" s="25">
        <f t="shared" ref="J30" si="34">I30-F30</f>
        <v>37</v>
      </c>
      <c r="K30" s="27">
        <f t="shared" ref="K30" si="35">150000/F30</f>
        <v>133.33333333333334</v>
      </c>
      <c r="L30" s="63">
        <f t="shared" si="6"/>
        <v>3.2888888888888967E-2</v>
      </c>
      <c r="M30" s="28">
        <f t="shared" si="7"/>
        <v>4933.3333333333339</v>
      </c>
      <c r="N30" s="8"/>
      <c r="Y30" s="5">
        <f t="shared" si="2"/>
        <v>1</v>
      </c>
      <c r="Z30" s="5">
        <f t="shared" si="3"/>
        <v>0</v>
      </c>
      <c r="AA30" s="5">
        <f t="shared" si="8"/>
        <v>0</v>
      </c>
    </row>
    <row r="31" spans="1:27" ht="15" customHeight="1" x14ac:dyDescent="0.3">
      <c r="A31" s="7"/>
      <c r="B31" s="23">
        <f t="shared" si="11"/>
        <v>26</v>
      </c>
      <c r="C31" s="24">
        <v>43599</v>
      </c>
      <c r="D31" s="25" t="s">
        <v>19</v>
      </c>
      <c r="E31" s="25" t="s">
        <v>534</v>
      </c>
      <c r="F31" s="26">
        <v>269</v>
      </c>
      <c r="G31" s="26">
        <v>285</v>
      </c>
      <c r="H31" s="26">
        <v>263</v>
      </c>
      <c r="I31" s="26">
        <v>285</v>
      </c>
      <c r="J31" s="25">
        <f t="shared" ref="J31:J39" si="36">I31-F31</f>
        <v>16</v>
      </c>
      <c r="K31" s="27">
        <f t="shared" ref="K31:K39" si="37">150000/F31</f>
        <v>557.62081784386612</v>
      </c>
      <c r="L31" s="63">
        <f t="shared" si="6"/>
        <v>5.9479553903345694E-2</v>
      </c>
      <c r="M31" s="28">
        <f t="shared" si="7"/>
        <v>8921.9330855018579</v>
      </c>
      <c r="N31" s="8"/>
      <c r="Y31" s="5">
        <f t="shared" si="2"/>
        <v>1</v>
      </c>
      <c r="Z31" s="5">
        <f t="shared" si="3"/>
        <v>0</v>
      </c>
      <c r="AA31" s="5">
        <f t="shared" si="8"/>
        <v>0</v>
      </c>
    </row>
    <row r="32" spans="1:27" ht="15.75" customHeight="1" x14ac:dyDescent="0.3">
      <c r="A32" s="7"/>
      <c r="B32" s="23">
        <f t="shared" si="11"/>
        <v>27</v>
      </c>
      <c r="C32" s="24">
        <v>43602</v>
      </c>
      <c r="D32" s="25" t="s">
        <v>19</v>
      </c>
      <c r="E32" s="25" t="s">
        <v>881</v>
      </c>
      <c r="F32" s="26">
        <v>126</v>
      </c>
      <c r="G32" s="26">
        <v>130</v>
      </c>
      <c r="H32" s="26">
        <v>122</v>
      </c>
      <c r="I32" s="26">
        <v>130</v>
      </c>
      <c r="J32" s="25">
        <f t="shared" si="36"/>
        <v>4</v>
      </c>
      <c r="K32" s="27">
        <f t="shared" si="37"/>
        <v>1190.4761904761904</v>
      </c>
      <c r="L32" s="63">
        <f t="shared" si="6"/>
        <v>3.1746031746031855E-2</v>
      </c>
      <c r="M32" s="28">
        <f t="shared" si="7"/>
        <v>4761.9047619047615</v>
      </c>
      <c r="N32" s="8"/>
      <c r="Q32" s="5" t="s">
        <v>20</v>
      </c>
      <c r="Y32" s="5">
        <f t="shared" si="2"/>
        <v>1</v>
      </c>
      <c r="Z32" s="5">
        <f t="shared" si="3"/>
        <v>0</v>
      </c>
      <c r="AA32" s="5">
        <f t="shared" si="8"/>
        <v>0</v>
      </c>
    </row>
    <row r="33" spans="1:27" x14ac:dyDescent="0.3">
      <c r="A33" s="7"/>
      <c r="B33" s="23">
        <f t="shared" si="11"/>
        <v>28</v>
      </c>
      <c r="C33" s="24">
        <v>43602</v>
      </c>
      <c r="D33" s="43" t="s">
        <v>19</v>
      </c>
      <c r="E33" s="43" t="s">
        <v>348</v>
      </c>
      <c r="F33" s="43">
        <v>1122</v>
      </c>
      <c r="G33" s="43">
        <v>1138</v>
      </c>
      <c r="H33" s="43">
        <v>1115</v>
      </c>
      <c r="I33" s="26">
        <v>1138</v>
      </c>
      <c r="J33" s="25">
        <f t="shared" si="36"/>
        <v>16</v>
      </c>
      <c r="K33" s="27">
        <f t="shared" si="37"/>
        <v>133.68983957219251</v>
      </c>
      <c r="L33" s="63">
        <f t="shared" si="6"/>
        <v>1.426024955436711E-2</v>
      </c>
      <c r="M33" s="28">
        <f t="shared" si="7"/>
        <v>2139.0374331550802</v>
      </c>
      <c r="N33" s="8"/>
      <c r="Y33" s="5">
        <f t="shared" si="2"/>
        <v>1</v>
      </c>
      <c r="Z33" s="5">
        <f t="shared" si="3"/>
        <v>0</v>
      </c>
      <c r="AA33" s="5">
        <f t="shared" si="8"/>
        <v>0</v>
      </c>
    </row>
    <row r="34" spans="1:27" x14ac:dyDescent="0.3">
      <c r="A34" s="7"/>
      <c r="B34" s="23">
        <f t="shared" si="11"/>
        <v>29</v>
      </c>
      <c r="C34" s="24">
        <v>43602</v>
      </c>
      <c r="D34" s="25" t="s">
        <v>19</v>
      </c>
      <c r="E34" s="25" t="s">
        <v>235</v>
      </c>
      <c r="F34" s="26">
        <v>320</v>
      </c>
      <c r="G34" s="26">
        <v>350</v>
      </c>
      <c r="H34" s="26">
        <v>315</v>
      </c>
      <c r="I34" s="26">
        <v>350</v>
      </c>
      <c r="J34" s="25">
        <f t="shared" si="36"/>
        <v>30</v>
      </c>
      <c r="K34" s="27">
        <f t="shared" si="37"/>
        <v>468.75</v>
      </c>
      <c r="L34" s="63">
        <f t="shared" si="6"/>
        <v>9.375E-2</v>
      </c>
      <c r="M34" s="28">
        <f t="shared" si="7"/>
        <v>14062.5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8"/>
        <v>0</v>
      </c>
    </row>
    <row r="35" spans="1:27" x14ac:dyDescent="0.3">
      <c r="A35" s="7"/>
      <c r="B35" s="23">
        <f t="shared" si="11"/>
        <v>30</v>
      </c>
      <c r="C35" s="24">
        <v>43602</v>
      </c>
      <c r="D35" s="25" t="s">
        <v>19</v>
      </c>
      <c r="E35" s="25" t="s">
        <v>882</v>
      </c>
      <c r="F35" s="26">
        <v>210</v>
      </c>
      <c r="G35" s="26">
        <v>205</v>
      </c>
      <c r="H35" s="26">
        <v>223</v>
      </c>
      <c r="I35" s="26">
        <v>223</v>
      </c>
      <c r="J35" s="25">
        <f t="shared" si="36"/>
        <v>13</v>
      </c>
      <c r="K35" s="27">
        <f t="shared" si="37"/>
        <v>714.28571428571433</v>
      </c>
      <c r="L35" s="63">
        <f t="shared" si="6"/>
        <v>6.1904761904761907E-2</v>
      </c>
      <c r="M35" s="28">
        <f t="shared" si="7"/>
        <v>9285.7142857142862</v>
      </c>
      <c r="N35" s="8"/>
      <c r="Y35" s="5">
        <f t="shared" si="2"/>
        <v>1</v>
      </c>
      <c r="Z35" s="5">
        <f t="shared" si="3"/>
        <v>0</v>
      </c>
      <c r="AA35" s="5">
        <f t="shared" si="8"/>
        <v>0</v>
      </c>
    </row>
    <row r="36" spans="1:27" x14ac:dyDescent="0.3">
      <c r="A36" s="7"/>
      <c r="B36" s="23">
        <f t="shared" si="11"/>
        <v>31</v>
      </c>
      <c r="C36" s="24">
        <v>43605</v>
      </c>
      <c r="D36" s="25" t="s">
        <v>19</v>
      </c>
      <c r="E36" s="25" t="s">
        <v>884</v>
      </c>
      <c r="F36" s="26">
        <v>93</v>
      </c>
      <c r="G36" s="26">
        <v>110</v>
      </c>
      <c r="H36" s="26">
        <v>87</v>
      </c>
      <c r="I36" s="26">
        <v>105</v>
      </c>
      <c r="J36" s="25">
        <f t="shared" si="36"/>
        <v>12</v>
      </c>
      <c r="K36" s="27">
        <f t="shared" si="37"/>
        <v>1612.9032258064517</v>
      </c>
      <c r="L36" s="63">
        <f t="shared" si="6"/>
        <v>0.12903225806451624</v>
      </c>
      <c r="M36" s="28">
        <f t="shared" si="7"/>
        <v>19354.83870967742</v>
      </c>
      <c r="N36" s="8"/>
      <c r="Y36" s="5">
        <f t="shared" si="2"/>
        <v>1</v>
      </c>
      <c r="Z36" s="5">
        <f t="shared" si="3"/>
        <v>0</v>
      </c>
      <c r="AA36" s="5">
        <f t="shared" si="8"/>
        <v>0</v>
      </c>
    </row>
    <row r="37" spans="1:27" ht="14.25" customHeight="1" x14ac:dyDescent="0.3">
      <c r="A37" s="7"/>
      <c r="B37" s="23">
        <f t="shared" si="11"/>
        <v>32</v>
      </c>
      <c r="C37" s="24">
        <v>43606</v>
      </c>
      <c r="D37" s="45" t="s">
        <v>19</v>
      </c>
      <c r="E37" s="45" t="s">
        <v>885</v>
      </c>
      <c r="F37" s="46">
        <v>2635</v>
      </c>
      <c r="G37" s="46">
        <v>2750</v>
      </c>
      <c r="H37" s="46">
        <v>2550</v>
      </c>
      <c r="I37" s="26">
        <v>2697</v>
      </c>
      <c r="J37" s="25">
        <f t="shared" si="36"/>
        <v>62</v>
      </c>
      <c r="K37" s="27">
        <f t="shared" si="37"/>
        <v>56.92599620493359</v>
      </c>
      <c r="L37" s="63">
        <f t="shared" si="6"/>
        <v>2.3529411764705799E-2</v>
      </c>
      <c r="M37" s="28">
        <f t="shared" si="7"/>
        <v>3529.4117647058824</v>
      </c>
      <c r="N37" s="8"/>
      <c r="Y37" s="5">
        <f t="shared" si="2"/>
        <v>1</v>
      </c>
      <c r="Z37" s="5">
        <f t="shared" si="3"/>
        <v>0</v>
      </c>
      <c r="AA37" s="5">
        <f t="shared" si="8"/>
        <v>0</v>
      </c>
    </row>
    <row r="38" spans="1:27" x14ac:dyDescent="0.3">
      <c r="A38" s="7"/>
      <c r="B38" s="23">
        <f t="shared" si="11"/>
        <v>33</v>
      </c>
      <c r="C38" s="24">
        <v>43606</v>
      </c>
      <c r="D38" s="43" t="s">
        <v>19</v>
      </c>
      <c r="E38" s="43" t="s">
        <v>81</v>
      </c>
      <c r="F38" s="43">
        <v>671</v>
      </c>
      <c r="G38" s="43">
        <v>710</v>
      </c>
      <c r="H38" s="43">
        <v>655</v>
      </c>
      <c r="I38" s="26">
        <v>677</v>
      </c>
      <c r="J38" s="25">
        <f t="shared" si="36"/>
        <v>6</v>
      </c>
      <c r="K38" s="27">
        <f t="shared" si="37"/>
        <v>223.54694485842026</v>
      </c>
      <c r="L38" s="63">
        <f t="shared" si="6"/>
        <v>8.941877794336861E-3</v>
      </c>
      <c r="M38" s="28">
        <f t="shared" si="7"/>
        <v>1341.2816691505216</v>
      </c>
      <c r="N38" s="8"/>
      <c r="Y38" s="5">
        <f t="shared" si="2"/>
        <v>1</v>
      </c>
      <c r="Z38" s="5">
        <f t="shared" si="3"/>
        <v>0</v>
      </c>
      <c r="AA38" s="5">
        <f t="shared" si="8"/>
        <v>0</v>
      </c>
    </row>
    <row r="39" spans="1:27" ht="15.6" x14ac:dyDescent="0.3">
      <c r="A39" s="7"/>
      <c r="B39" s="23">
        <f t="shared" si="11"/>
        <v>34</v>
      </c>
      <c r="C39" s="24">
        <v>43607</v>
      </c>
      <c r="D39" s="43" t="s">
        <v>19</v>
      </c>
      <c r="E39" s="61" t="s">
        <v>695</v>
      </c>
      <c r="F39" s="43">
        <v>622</v>
      </c>
      <c r="G39" s="43">
        <v>635</v>
      </c>
      <c r="H39" s="43">
        <v>613</v>
      </c>
      <c r="I39" s="26">
        <v>635</v>
      </c>
      <c r="J39" s="25">
        <f t="shared" si="36"/>
        <v>13</v>
      </c>
      <c r="K39" s="27">
        <f t="shared" si="37"/>
        <v>241.15755627009645</v>
      </c>
      <c r="L39" s="63">
        <f t="shared" si="6"/>
        <v>2.0900321543408262E-2</v>
      </c>
      <c r="M39" s="28">
        <f t="shared" si="7"/>
        <v>3135.048231511254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8"/>
        <v>0</v>
      </c>
    </row>
    <row r="40" spans="1:27" x14ac:dyDescent="0.3">
      <c r="A40" s="7"/>
      <c r="B40" s="23">
        <f t="shared" si="11"/>
        <v>35</v>
      </c>
      <c r="C40" s="42">
        <v>43607</v>
      </c>
      <c r="D40" s="43" t="s">
        <v>19</v>
      </c>
      <c r="E40" s="43" t="s">
        <v>807</v>
      </c>
      <c r="F40" s="43">
        <v>288</v>
      </c>
      <c r="G40" s="43">
        <v>300</v>
      </c>
      <c r="H40" s="43">
        <v>285</v>
      </c>
      <c r="I40" s="26">
        <v>293</v>
      </c>
      <c r="J40" s="25">
        <f t="shared" ref="J40:J57" si="38">I40-F40</f>
        <v>5</v>
      </c>
      <c r="K40" s="27">
        <f t="shared" ref="K40:K58" si="39">150000/F40</f>
        <v>520.83333333333337</v>
      </c>
      <c r="L40" s="63">
        <f t="shared" si="6"/>
        <v>1.736111111111116E-2</v>
      </c>
      <c r="M40" s="28">
        <f t="shared" si="7"/>
        <v>2604.166666666667</v>
      </c>
      <c r="N40" s="8"/>
      <c r="Y40" s="5">
        <f t="shared" si="2"/>
        <v>1</v>
      </c>
      <c r="Z40" s="5">
        <f t="shared" si="3"/>
        <v>0</v>
      </c>
      <c r="AA40" s="5">
        <f t="shared" si="8"/>
        <v>0</v>
      </c>
    </row>
    <row r="41" spans="1:27" x14ac:dyDescent="0.3">
      <c r="A41" s="7"/>
      <c r="B41" s="23">
        <f t="shared" si="11"/>
        <v>36</v>
      </c>
      <c r="C41" s="42">
        <v>43609</v>
      </c>
      <c r="D41" s="43" t="s">
        <v>19</v>
      </c>
      <c r="E41" s="43" t="s">
        <v>886</v>
      </c>
      <c r="F41" s="43">
        <v>262</v>
      </c>
      <c r="G41" s="43">
        <v>274</v>
      </c>
      <c r="H41" s="43">
        <v>257</v>
      </c>
      <c r="I41" s="26">
        <v>274</v>
      </c>
      <c r="J41" s="25">
        <f t="shared" si="38"/>
        <v>12</v>
      </c>
      <c r="K41" s="27">
        <f t="shared" si="39"/>
        <v>572.51908396946567</v>
      </c>
      <c r="L41" s="63">
        <f t="shared" si="6"/>
        <v>4.5801526717557328E-2</v>
      </c>
      <c r="M41" s="28">
        <f t="shared" si="7"/>
        <v>6870.2290076335885</v>
      </c>
      <c r="N41" s="8"/>
      <c r="R41" s="25"/>
      <c r="Y41" s="5">
        <f t="shared" si="2"/>
        <v>1</v>
      </c>
      <c r="Z41" s="5">
        <f t="shared" si="3"/>
        <v>0</v>
      </c>
      <c r="AA41" s="5">
        <f t="shared" si="8"/>
        <v>0</v>
      </c>
    </row>
    <row r="42" spans="1:27" x14ac:dyDescent="0.3">
      <c r="A42" s="7"/>
      <c r="B42" s="23">
        <f t="shared" si="11"/>
        <v>37</v>
      </c>
      <c r="C42" s="44">
        <v>43609</v>
      </c>
      <c r="D42" s="45" t="s">
        <v>19</v>
      </c>
      <c r="E42" s="45" t="s">
        <v>95</v>
      </c>
      <c r="F42" s="46">
        <v>391</v>
      </c>
      <c r="G42" s="46">
        <v>411</v>
      </c>
      <c r="H42" s="46">
        <v>385</v>
      </c>
      <c r="I42" s="26">
        <v>403</v>
      </c>
      <c r="J42" s="25">
        <f t="shared" si="38"/>
        <v>12</v>
      </c>
      <c r="K42" s="27">
        <f t="shared" si="39"/>
        <v>383.63171355498719</v>
      </c>
      <c r="L42" s="63">
        <f t="shared" si="6"/>
        <v>3.0690537084399061E-2</v>
      </c>
      <c r="M42" s="28">
        <f t="shared" si="7"/>
        <v>4603.5805626598467</v>
      </c>
      <c r="N42" s="8"/>
      <c r="P42" s="5" t="s">
        <v>20</v>
      </c>
      <c r="Y42" s="5">
        <f t="shared" si="2"/>
        <v>1</v>
      </c>
      <c r="Z42" s="5">
        <f t="shared" si="3"/>
        <v>0</v>
      </c>
      <c r="AA42" s="5">
        <f t="shared" si="8"/>
        <v>0</v>
      </c>
    </row>
    <row r="43" spans="1:27" x14ac:dyDescent="0.3">
      <c r="A43" s="7"/>
      <c r="B43" s="23">
        <f t="shared" si="11"/>
        <v>38</v>
      </c>
      <c r="C43" s="44">
        <v>43609</v>
      </c>
      <c r="D43" s="45" t="s">
        <v>19</v>
      </c>
      <c r="E43" s="45" t="s">
        <v>870</v>
      </c>
      <c r="F43" s="46">
        <v>360</v>
      </c>
      <c r="G43" s="46">
        <v>374</v>
      </c>
      <c r="H43" s="46">
        <v>411</v>
      </c>
      <c r="I43" s="26">
        <v>375</v>
      </c>
      <c r="J43" s="25">
        <f t="shared" si="38"/>
        <v>15</v>
      </c>
      <c r="K43" s="27">
        <f t="shared" si="39"/>
        <v>416.66666666666669</v>
      </c>
      <c r="L43" s="63">
        <f t="shared" si="6"/>
        <v>4.1666666666666741E-2</v>
      </c>
      <c r="M43" s="28">
        <f t="shared" si="7"/>
        <v>6250</v>
      </c>
      <c r="N43" s="8"/>
      <c r="Y43" s="5">
        <f t="shared" si="2"/>
        <v>1</v>
      </c>
      <c r="Z43" s="5">
        <f t="shared" si="3"/>
        <v>0</v>
      </c>
      <c r="AA43" s="5">
        <f t="shared" si="8"/>
        <v>0</v>
      </c>
    </row>
    <row r="44" spans="1:27" x14ac:dyDescent="0.3">
      <c r="A44" s="7"/>
      <c r="B44" s="23">
        <f t="shared" si="11"/>
        <v>39</v>
      </c>
      <c r="C44" s="44">
        <v>43609</v>
      </c>
      <c r="D44" s="25" t="s">
        <v>19</v>
      </c>
      <c r="E44" s="25" t="s">
        <v>518</v>
      </c>
      <c r="F44" s="26">
        <v>111</v>
      </c>
      <c r="G44" s="26">
        <v>116</v>
      </c>
      <c r="H44" s="26">
        <v>109</v>
      </c>
      <c r="I44" s="26">
        <v>117</v>
      </c>
      <c r="J44" s="25">
        <f t="shared" si="38"/>
        <v>6</v>
      </c>
      <c r="K44" s="27">
        <f t="shared" si="39"/>
        <v>1351.3513513513512</v>
      </c>
      <c r="L44" s="63">
        <f t="shared" si="6"/>
        <v>5.4054054054053946E-2</v>
      </c>
      <c r="M44" s="28">
        <f t="shared" si="7"/>
        <v>8108.1081081081074</v>
      </c>
      <c r="N44" s="8"/>
      <c r="Y44" s="5">
        <f t="shared" si="2"/>
        <v>1</v>
      </c>
      <c r="Z44" s="5">
        <f t="shared" si="3"/>
        <v>0</v>
      </c>
      <c r="AA44" s="5">
        <f t="shared" si="8"/>
        <v>0</v>
      </c>
    </row>
    <row r="45" spans="1:27" x14ac:dyDescent="0.3">
      <c r="A45" s="7"/>
      <c r="B45" s="23">
        <f t="shared" si="11"/>
        <v>40</v>
      </c>
      <c r="C45" s="44">
        <v>43609</v>
      </c>
      <c r="D45" s="25" t="s">
        <v>19</v>
      </c>
      <c r="E45" s="25" t="s">
        <v>887</v>
      </c>
      <c r="F45" s="26">
        <v>125</v>
      </c>
      <c r="G45" s="26">
        <v>134</v>
      </c>
      <c r="H45" s="26">
        <v>125</v>
      </c>
      <c r="I45" s="26">
        <v>134</v>
      </c>
      <c r="J45" s="25">
        <f t="shared" si="38"/>
        <v>9</v>
      </c>
      <c r="K45" s="27">
        <f t="shared" si="39"/>
        <v>1200</v>
      </c>
      <c r="L45" s="63">
        <f t="shared" si="6"/>
        <v>7.2000000000000064E-2</v>
      </c>
      <c r="M45" s="28">
        <f t="shared" si="7"/>
        <v>10800</v>
      </c>
      <c r="N45" s="8"/>
      <c r="Y45" s="5">
        <f t="shared" si="2"/>
        <v>1</v>
      </c>
      <c r="Z45" s="5">
        <f t="shared" si="3"/>
        <v>0</v>
      </c>
      <c r="AA45" s="5">
        <f t="shared" si="8"/>
        <v>0</v>
      </c>
    </row>
    <row r="46" spans="1:27" x14ac:dyDescent="0.3">
      <c r="A46" s="7"/>
      <c r="B46" s="23">
        <f t="shared" si="11"/>
        <v>41</v>
      </c>
      <c r="C46" s="24">
        <v>43609</v>
      </c>
      <c r="D46" s="25" t="s">
        <v>19</v>
      </c>
      <c r="E46" s="25" t="s">
        <v>505</v>
      </c>
      <c r="F46" s="26">
        <v>179</v>
      </c>
      <c r="G46" s="26">
        <v>187</v>
      </c>
      <c r="H46" s="26">
        <v>178</v>
      </c>
      <c r="I46" s="26">
        <v>187</v>
      </c>
      <c r="J46" s="25">
        <f t="shared" si="38"/>
        <v>8</v>
      </c>
      <c r="K46" s="27">
        <f t="shared" si="39"/>
        <v>837.98882681564248</v>
      </c>
      <c r="L46" s="63">
        <f t="shared" si="6"/>
        <v>4.4692737430167551E-2</v>
      </c>
      <c r="M46" s="28">
        <f t="shared" si="7"/>
        <v>6703.9106145251399</v>
      </c>
      <c r="N46" s="8"/>
      <c r="Y46" s="5">
        <f t="shared" si="2"/>
        <v>1</v>
      </c>
      <c r="Z46" s="5">
        <f t="shared" si="3"/>
        <v>0</v>
      </c>
      <c r="AA46" s="5">
        <f t="shared" si="8"/>
        <v>0</v>
      </c>
    </row>
    <row r="47" spans="1:27" x14ac:dyDescent="0.3">
      <c r="A47" s="7"/>
      <c r="B47" s="23">
        <f t="shared" si="11"/>
        <v>42</v>
      </c>
      <c r="C47" s="24">
        <v>43609</v>
      </c>
      <c r="D47" s="25" t="s">
        <v>19</v>
      </c>
      <c r="E47" s="25" t="s">
        <v>888</v>
      </c>
      <c r="F47" s="26">
        <v>1515</v>
      </c>
      <c r="G47" s="26">
        <v>1560</v>
      </c>
      <c r="H47" s="26">
        <v>1500</v>
      </c>
      <c r="I47" s="26">
        <v>1570</v>
      </c>
      <c r="J47" s="25">
        <f t="shared" si="38"/>
        <v>55</v>
      </c>
      <c r="K47" s="27">
        <f t="shared" si="39"/>
        <v>99.009900990099013</v>
      </c>
      <c r="L47" s="63">
        <f t="shared" si="6"/>
        <v>3.630363036303641E-2</v>
      </c>
      <c r="M47" s="28">
        <f t="shared" si="7"/>
        <v>5445.5445544554459</v>
      </c>
      <c r="N47" s="8"/>
      <c r="Y47" s="5">
        <f t="shared" si="2"/>
        <v>1</v>
      </c>
      <c r="Z47" s="5">
        <f t="shared" si="3"/>
        <v>0</v>
      </c>
      <c r="AA47" s="5">
        <f t="shared" si="8"/>
        <v>0</v>
      </c>
    </row>
    <row r="48" spans="1:27" x14ac:dyDescent="0.3">
      <c r="A48" s="7"/>
      <c r="B48" s="23">
        <f t="shared" si="11"/>
        <v>43</v>
      </c>
      <c r="C48" s="24">
        <v>43612</v>
      </c>
      <c r="D48" s="25" t="s">
        <v>19</v>
      </c>
      <c r="E48" s="25" t="s">
        <v>798</v>
      </c>
      <c r="F48" s="26">
        <v>413</v>
      </c>
      <c r="G48" s="26">
        <v>430</v>
      </c>
      <c r="H48" s="26">
        <v>408</v>
      </c>
      <c r="I48" s="26">
        <v>426</v>
      </c>
      <c r="J48" s="25">
        <f t="shared" si="38"/>
        <v>13</v>
      </c>
      <c r="K48" s="27">
        <f t="shared" si="39"/>
        <v>363.19612590799034</v>
      </c>
      <c r="L48" s="63">
        <f t="shared" si="6"/>
        <v>3.14769975786926E-2</v>
      </c>
      <c r="M48" s="28">
        <f t="shared" si="7"/>
        <v>4721.5496368038748</v>
      </c>
      <c r="N48" s="8"/>
      <c r="Y48" s="5">
        <f t="shared" si="2"/>
        <v>1</v>
      </c>
      <c r="Z48" s="5">
        <f t="shared" si="3"/>
        <v>0</v>
      </c>
      <c r="AA48" s="5">
        <f t="shared" si="8"/>
        <v>0</v>
      </c>
    </row>
    <row r="49" spans="1:27" x14ac:dyDescent="0.3">
      <c r="A49" s="7"/>
      <c r="B49" s="23">
        <f t="shared" si="11"/>
        <v>44</v>
      </c>
      <c r="C49" s="24">
        <v>43613</v>
      </c>
      <c r="D49" s="25" t="s">
        <v>19</v>
      </c>
      <c r="E49" s="25" t="s">
        <v>676</v>
      </c>
      <c r="F49" s="26">
        <v>152</v>
      </c>
      <c r="G49" s="26">
        <v>165</v>
      </c>
      <c r="H49" s="26">
        <v>146</v>
      </c>
      <c r="I49" s="26">
        <v>157</v>
      </c>
      <c r="J49" s="25">
        <f t="shared" si="38"/>
        <v>5</v>
      </c>
      <c r="K49" s="27">
        <f t="shared" si="39"/>
        <v>986.84210526315792</v>
      </c>
      <c r="L49" s="63">
        <f t="shared" si="6"/>
        <v>3.289473684210531E-2</v>
      </c>
      <c r="M49" s="28">
        <f t="shared" si="7"/>
        <v>4934.21052631579</v>
      </c>
      <c r="N49" s="8"/>
      <c r="Y49" s="5">
        <f t="shared" si="2"/>
        <v>1</v>
      </c>
      <c r="Z49" s="5">
        <f t="shared" si="3"/>
        <v>0</v>
      </c>
      <c r="AA49" s="5">
        <f t="shared" si="8"/>
        <v>0</v>
      </c>
    </row>
    <row r="50" spans="1:27" x14ac:dyDescent="0.3">
      <c r="A50" s="7"/>
      <c r="B50" s="23">
        <f t="shared" si="11"/>
        <v>45</v>
      </c>
      <c r="C50" s="24">
        <v>43613</v>
      </c>
      <c r="D50" s="25" t="s">
        <v>19</v>
      </c>
      <c r="E50" s="25" t="s">
        <v>878</v>
      </c>
      <c r="F50" s="26">
        <v>128</v>
      </c>
      <c r="G50" s="26">
        <v>134</v>
      </c>
      <c r="H50" s="26">
        <v>126</v>
      </c>
      <c r="I50" s="26"/>
      <c r="J50" s="25"/>
      <c r="K50" s="27">
        <f t="shared" si="39"/>
        <v>1171.875</v>
      </c>
      <c r="L50" s="63">
        <f t="shared" si="6"/>
        <v>-1</v>
      </c>
      <c r="M50" s="28">
        <f t="shared" si="7"/>
        <v>0</v>
      </c>
      <c r="N50" s="8"/>
      <c r="Y50" s="5">
        <f t="shared" si="2"/>
        <v>0</v>
      </c>
      <c r="Z50" s="5">
        <f t="shared" si="3"/>
        <v>0</v>
      </c>
      <c r="AA50" s="5">
        <f t="shared" si="8"/>
        <v>1</v>
      </c>
    </row>
    <row r="51" spans="1:27" x14ac:dyDescent="0.3">
      <c r="A51" s="7"/>
      <c r="B51" s="23">
        <f t="shared" si="11"/>
        <v>46</v>
      </c>
      <c r="C51" s="24">
        <v>43614</v>
      </c>
      <c r="D51" s="25" t="s">
        <v>19</v>
      </c>
      <c r="E51" s="25" t="s">
        <v>120</v>
      </c>
      <c r="F51" s="26">
        <v>311</v>
      </c>
      <c r="G51" s="26">
        <v>321</v>
      </c>
      <c r="H51" s="26">
        <v>307</v>
      </c>
      <c r="I51" s="26">
        <v>316</v>
      </c>
      <c r="J51" s="25">
        <f t="shared" si="38"/>
        <v>5</v>
      </c>
      <c r="K51" s="27">
        <f t="shared" si="39"/>
        <v>482.3151125401929</v>
      </c>
      <c r="L51" s="63">
        <f t="shared" si="6"/>
        <v>1.6077170418006492E-2</v>
      </c>
      <c r="M51" s="28">
        <f t="shared" si="7"/>
        <v>2411.5755627009644</v>
      </c>
      <c r="N51" s="8"/>
      <c r="Y51" s="5">
        <f t="shared" si="2"/>
        <v>1</v>
      </c>
      <c r="Z51" s="5">
        <f t="shared" si="3"/>
        <v>0</v>
      </c>
      <c r="AA51" s="5">
        <f t="shared" si="8"/>
        <v>0</v>
      </c>
    </row>
    <row r="52" spans="1:27" x14ac:dyDescent="0.3">
      <c r="A52" s="7"/>
      <c r="B52" s="23">
        <f t="shared" si="11"/>
        <v>47</v>
      </c>
      <c r="C52" s="24">
        <v>43614</v>
      </c>
      <c r="D52" s="25" t="s">
        <v>19</v>
      </c>
      <c r="E52" s="25" t="s">
        <v>754</v>
      </c>
      <c r="F52" s="26">
        <v>251</v>
      </c>
      <c r="G52" s="26">
        <v>258</v>
      </c>
      <c r="H52" s="26">
        <v>249</v>
      </c>
      <c r="I52" s="26"/>
      <c r="J52" s="25"/>
      <c r="K52" s="27">
        <f t="shared" si="39"/>
        <v>597.60956175298804</v>
      </c>
      <c r="L52" s="63">
        <f t="shared" si="6"/>
        <v>-1</v>
      </c>
      <c r="M52" s="28">
        <f t="shared" si="7"/>
        <v>0</v>
      </c>
      <c r="N52" s="8"/>
      <c r="Y52" s="5">
        <f t="shared" si="2"/>
        <v>0</v>
      </c>
      <c r="Z52" s="5">
        <f t="shared" si="3"/>
        <v>0</v>
      </c>
      <c r="AA52" s="5">
        <f t="shared" si="8"/>
        <v>1</v>
      </c>
    </row>
    <row r="53" spans="1:27" x14ac:dyDescent="0.3">
      <c r="A53" s="7"/>
      <c r="B53" s="23">
        <f t="shared" si="11"/>
        <v>48</v>
      </c>
      <c r="C53" s="24">
        <v>43614</v>
      </c>
      <c r="D53" s="25" t="s">
        <v>19</v>
      </c>
      <c r="E53" s="25" t="s">
        <v>889</v>
      </c>
      <c r="F53" s="26">
        <v>420</v>
      </c>
      <c r="G53" s="26">
        <v>500</v>
      </c>
      <c r="H53" s="26">
        <v>415</v>
      </c>
      <c r="I53" s="26">
        <v>437</v>
      </c>
      <c r="J53" s="25">
        <f t="shared" si="38"/>
        <v>17</v>
      </c>
      <c r="K53" s="27">
        <f t="shared" si="39"/>
        <v>357.14285714285717</v>
      </c>
      <c r="L53" s="63">
        <f t="shared" si="6"/>
        <v>4.0476190476190554E-2</v>
      </c>
      <c r="M53" s="28">
        <f t="shared" si="7"/>
        <v>6071.4285714285716</v>
      </c>
      <c r="N53" s="8"/>
      <c r="Y53" s="5">
        <f t="shared" si="2"/>
        <v>1</v>
      </c>
      <c r="Z53" s="5">
        <f t="shared" si="3"/>
        <v>0</v>
      </c>
      <c r="AA53" s="5">
        <f t="shared" si="8"/>
        <v>0</v>
      </c>
    </row>
    <row r="54" spans="1:27" x14ac:dyDescent="0.3">
      <c r="A54" s="7"/>
      <c r="B54" s="23">
        <f t="shared" si="11"/>
        <v>49</v>
      </c>
      <c r="C54" s="24">
        <v>43615</v>
      </c>
      <c r="D54" s="25" t="s">
        <v>19</v>
      </c>
      <c r="E54" s="25" t="s">
        <v>491</v>
      </c>
      <c r="F54" s="26">
        <v>692</v>
      </c>
      <c r="G54" s="26">
        <v>716</v>
      </c>
      <c r="H54" s="26">
        <v>683</v>
      </c>
      <c r="I54" s="26">
        <v>700</v>
      </c>
      <c r="J54" s="25">
        <f t="shared" si="38"/>
        <v>8</v>
      </c>
      <c r="K54" s="27">
        <f t="shared" si="39"/>
        <v>216.76300578034682</v>
      </c>
      <c r="L54" s="63">
        <f t="shared" si="6"/>
        <v>1.1560693641618602E-2</v>
      </c>
      <c r="M54" s="28">
        <f t="shared" si="7"/>
        <v>1734.1040462427745</v>
      </c>
      <c r="N54" s="8"/>
      <c r="Y54" s="5">
        <f t="shared" si="2"/>
        <v>1</v>
      </c>
      <c r="Z54" s="5">
        <f t="shared" si="3"/>
        <v>0</v>
      </c>
      <c r="AA54" s="5">
        <f t="shared" si="8"/>
        <v>0</v>
      </c>
    </row>
    <row r="55" spans="1:27" x14ac:dyDescent="0.3">
      <c r="A55" s="7"/>
      <c r="B55" s="23">
        <f t="shared" si="11"/>
        <v>50</v>
      </c>
      <c r="C55" s="44">
        <v>43615</v>
      </c>
      <c r="D55" s="43" t="s">
        <v>19</v>
      </c>
      <c r="E55" s="43" t="s">
        <v>587</v>
      </c>
      <c r="F55" s="43">
        <v>1658</v>
      </c>
      <c r="G55" s="43">
        <v>1716</v>
      </c>
      <c r="H55" s="43">
        <v>1653</v>
      </c>
      <c r="I55" s="26">
        <v>1674</v>
      </c>
      <c r="J55" s="25">
        <f t="shared" si="38"/>
        <v>16</v>
      </c>
      <c r="K55" s="27">
        <f t="shared" si="39"/>
        <v>90.470446320868518</v>
      </c>
      <c r="L55" s="63">
        <f t="shared" si="6"/>
        <v>9.6501809408926498E-3</v>
      </c>
      <c r="M55" s="28">
        <f t="shared" si="7"/>
        <v>1447.5271411338963</v>
      </c>
      <c r="N55" s="8"/>
      <c r="Y55" s="5">
        <f t="shared" si="2"/>
        <v>1</v>
      </c>
      <c r="Z55" s="5">
        <f t="shared" si="3"/>
        <v>0</v>
      </c>
      <c r="AA55" s="5">
        <f t="shared" si="8"/>
        <v>0</v>
      </c>
    </row>
    <row r="56" spans="1:27" x14ac:dyDescent="0.3">
      <c r="A56" s="7"/>
      <c r="B56" s="23">
        <f t="shared" si="11"/>
        <v>51</v>
      </c>
      <c r="C56" s="44">
        <v>43615</v>
      </c>
      <c r="D56" s="43" t="s">
        <v>19</v>
      </c>
      <c r="E56" s="43" t="s">
        <v>804</v>
      </c>
      <c r="F56" s="43">
        <v>320</v>
      </c>
      <c r="G56" s="43">
        <v>400</v>
      </c>
      <c r="H56" s="43">
        <v>300</v>
      </c>
      <c r="I56" s="26">
        <v>325</v>
      </c>
      <c r="J56" s="25">
        <f t="shared" si="38"/>
        <v>5</v>
      </c>
      <c r="K56" s="27">
        <f t="shared" si="39"/>
        <v>468.75</v>
      </c>
      <c r="L56" s="63">
        <f t="shared" si="6"/>
        <v>1.5625E-2</v>
      </c>
      <c r="M56" s="28">
        <f t="shared" si="7"/>
        <v>2343.75</v>
      </c>
      <c r="N56" s="8"/>
      <c r="Y56" s="5">
        <f t="shared" si="2"/>
        <v>1</v>
      </c>
      <c r="Z56" s="5">
        <f t="shared" si="3"/>
        <v>0</v>
      </c>
      <c r="AA56" s="5">
        <f t="shared" si="8"/>
        <v>0</v>
      </c>
    </row>
    <row r="57" spans="1:27" x14ac:dyDescent="0.3">
      <c r="A57" s="7"/>
      <c r="B57" s="23">
        <f t="shared" si="11"/>
        <v>52</v>
      </c>
      <c r="C57" s="44">
        <v>43616</v>
      </c>
      <c r="D57" s="43" t="s">
        <v>19</v>
      </c>
      <c r="E57" s="43" t="s">
        <v>890</v>
      </c>
      <c r="F57" s="43">
        <v>154</v>
      </c>
      <c r="G57" s="43">
        <v>160</v>
      </c>
      <c r="H57" s="43">
        <v>152</v>
      </c>
      <c r="I57" s="26">
        <v>156</v>
      </c>
      <c r="J57" s="25">
        <f t="shared" si="38"/>
        <v>2</v>
      </c>
      <c r="K57" s="27">
        <f t="shared" si="39"/>
        <v>974.02597402597405</v>
      </c>
      <c r="L57" s="63">
        <f t="shared" si="6"/>
        <v>1.298701298701288E-2</v>
      </c>
      <c r="M57" s="28">
        <f t="shared" si="7"/>
        <v>1948.0519480519481</v>
      </c>
      <c r="N57" s="8"/>
      <c r="Y57" s="5">
        <f t="shared" si="2"/>
        <v>1</v>
      </c>
      <c r="Z57" s="5">
        <f t="shared" si="3"/>
        <v>0</v>
      </c>
      <c r="AA57" s="5">
        <f t="shared" si="8"/>
        <v>0</v>
      </c>
    </row>
    <row r="58" spans="1:27" x14ac:dyDescent="0.3">
      <c r="A58" s="7"/>
      <c r="B58" s="23">
        <f t="shared" si="11"/>
        <v>53</v>
      </c>
      <c r="C58" s="44">
        <v>43616</v>
      </c>
      <c r="D58" s="43" t="s">
        <v>19</v>
      </c>
      <c r="E58" s="43" t="s">
        <v>891</v>
      </c>
      <c r="F58" s="43">
        <v>184</v>
      </c>
      <c r="G58" s="43">
        <v>200</v>
      </c>
      <c r="H58" s="43">
        <v>180</v>
      </c>
      <c r="I58" s="26">
        <v>156</v>
      </c>
      <c r="J58" s="25">
        <f t="shared" ref="J58" si="40">I58-F58</f>
        <v>-28</v>
      </c>
      <c r="K58" s="27">
        <f t="shared" si="39"/>
        <v>815.21739130434787</v>
      </c>
      <c r="L58" s="63">
        <f t="shared" si="6"/>
        <v>-0.15217391304347827</v>
      </c>
      <c r="M58" s="28">
        <f t="shared" si="7"/>
        <v>-22826.08695652174</v>
      </c>
      <c r="N58" s="8"/>
      <c r="Y58" s="5">
        <f t="shared" si="2"/>
        <v>0</v>
      </c>
      <c r="Z58" s="5">
        <f t="shared" si="3"/>
        <v>1</v>
      </c>
      <c r="AA58" s="5">
        <f t="shared" si="8"/>
        <v>0</v>
      </c>
    </row>
    <row r="59" spans="1:27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6"/>
        <v>#VALUE!</v>
      </c>
      <c r="M59" s="28">
        <f t="shared" si="7"/>
        <v>0</v>
      </c>
      <c r="N59" s="8"/>
      <c r="Y59" s="5">
        <f t="shared" si="2"/>
        <v>0</v>
      </c>
      <c r="Z59" s="5">
        <f t="shared" si="3"/>
        <v>0</v>
      </c>
      <c r="AA59" s="5">
        <f t="shared" si="8"/>
        <v>0</v>
      </c>
    </row>
    <row r="60" spans="1:27" x14ac:dyDescent="0.3">
      <c r="A60" s="7"/>
      <c r="B60" s="23">
        <f t="shared" si="11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6"/>
        <v>#VALUE!</v>
      </c>
      <c r="M60" s="28">
        <f t="shared" si="7"/>
        <v>0</v>
      </c>
      <c r="N60" s="8"/>
      <c r="Y60" s="5">
        <f t="shared" si="2"/>
        <v>0</v>
      </c>
      <c r="Z60" s="5">
        <f t="shared" si="3"/>
        <v>0</v>
      </c>
      <c r="AA60" s="5">
        <f t="shared" si="8"/>
        <v>0</v>
      </c>
    </row>
    <row r="61" spans="1:27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6"/>
        <v>#VALUE!</v>
      </c>
      <c r="M61" s="28">
        <f t="shared" si="7"/>
        <v>0</v>
      </c>
      <c r="N61" s="8"/>
      <c r="Y61" s="5">
        <f t="shared" si="2"/>
        <v>0</v>
      </c>
      <c r="Z61" s="5">
        <f t="shared" si="3"/>
        <v>0</v>
      </c>
      <c r="AA61" s="5">
        <f t="shared" si="8"/>
        <v>0</v>
      </c>
    </row>
    <row r="62" spans="1:27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6"/>
        <v>#VALUE!</v>
      </c>
      <c r="M62" s="28">
        <f t="shared" si="7"/>
        <v>0</v>
      </c>
      <c r="N62" s="8"/>
      <c r="Y62" s="5">
        <f t="shared" si="2"/>
        <v>0</v>
      </c>
      <c r="Z62" s="5">
        <f t="shared" si="3"/>
        <v>0</v>
      </c>
      <c r="AA62" s="5">
        <f t="shared" si="8"/>
        <v>0</v>
      </c>
    </row>
    <row r="63" spans="1:27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6"/>
        <v>#VALUE!</v>
      </c>
      <c r="M63" s="28">
        <f t="shared" si="7"/>
        <v>0</v>
      </c>
      <c r="N63" s="8"/>
      <c r="Y63" s="5">
        <f t="shared" si="2"/>
        <v>0</v>
      </c>
      <c r="Z63" s="5">
        <f t="shared" si="3"/>
        <v>0</v>
      </c>
      <c r="AA63" s="5">
        <f t="shared" si="8"/>
        <v>0</v>
      </c>
    </row>
    <row r="64" spans="1:27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6"/>
        <v>#VALUE!</v>
      </c>
      <c r="M64" s="28">
        <f t="shared" si="7"/>
        <v>0</v>
      </c>
      <c r="N64" s="8"/>
      <c r="Y64" s="5">
        <f t="shared" si="2"/>
        <v>0</v>
      </c>
      <c r="Z64" s="5">
        <f t="shared" si="3"/>
        <v>0</v>
      </c>
      <c r="AA64" s="5">
        <f t="shared" si="8"/>
        <v>0</v>
      </c>
    </row>
    <row r="65" spans="1:27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6"/>
        <v>#VALUE!</v>
      </c>
      <c r="M65" s="28">
        <f t="shared" si="7"/>
        <v>0</v>
      </c>
      <c r="N65" s="8"/>
      <c r="Y65" s="5">
        <f t="shared" si="2"/>
        <v>0</v>
      </c>
      <c r="Z65" s="5">
        <f t="shared" si="3"/>
        <v>0</v>
      </c>
      <c r="AA65" s="5">
        <f t="shared" si="8"/>
        <v>0</v>
      </c>
    </row>
    <row r="66" spans="1:27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6"/>
        <v>#VALUE!</v>
      </c>
      <c r="M66" s="28">
        <f t="shared" si="7"/>
        <v>0</v>
      </c>
      <c r="N66" s="8"/>
      <c r="Y66" s="5">
        <f t="shared" si="2"/>
        <v>0</v>
      </c>
      <c r="Z66" s="5">
        <f t="shared" si="3"/>
        <v>0</v>
      </c>
      <c r="AA66" s="5">
        <f t="shared" si="8"/>
        <v>0</v>
      </c>
    </row>
    <row r="67" spans="1:27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6"/>
        <v>#VALUE!</v>
      </c>
      <c r="M67" s="28">
        <f t="shared" si="7"/>
        <v>0</v>
      </c>
      <c r="N67" s="8"/>
      <c r="Y67" s="5">
        <f t="shared" si="2"/>
        <v>0</v>
      </c>
      <c r="Z67" s="5">
        <f t="shared" si="3"/>
        <v>0</v>
      </c>
      <c r="AA67" s="5">
        <f t="shared" si="8"/>
        <v>0</v>
      </c>
    </row>
    <row r="68" spans="1:27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6"/>
        <v>#VALUE!</v>
      </c>
      <c r="M68" s="28">
        <f t="shared" si="7"/>
        <v>0</v>
      </c>
      <c r="N68" s="8"/>
      <c r="Y68" s="5">
        <f t="shared" si="2"/>
        <v>0</v>
      </c>
      <c r="Z68" s="5">
        <f t="shared" si="3"/>
        <v>0</v>
      </c>
      <c r="AA68" s="5">
        <f t="shared" si="8"/>
        <v>0</v>
      </c>
    </row>
    <row r="69" spans="1:27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6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2"/>
        <v>0</v>
      </c>
      <c r="Z69" s="5">
        <f t="shared" si="3"/>
        <v>0</v>
      </c>
      <c r="AA69" s="5">
        <f t="shared" si="8"/>
        <v>0</v>
      </c>
    </row>
    <row r="70" spans="1:27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6"/>
        <v>#VALUE!</v>
      </c>
      <c r="M70" s="28">
        <f t="shared" si="7"/>
        <v>0</v>
      </c>
      <c r="N70" s="8"/>
      <c r="P70" s="64"/>
      <c r="Y70" s="5">
        <f t="shared" ref="Y70:Y133" si="41">IF($M70&gt;0,1,0)</f>
        <v>0</v>
      </c>
      <c r="Z70" s="5">
        <f t="shared" ref="Z70:Z133" si="42">IF($M70&lt;0,1,0)</f>
        <v>0</v>
      </c>
      <c r="AA70" s="5">
        <f t="shared" si="8"/>
        <v>0</v>
      </c>
    </row>
    <row r="71" spans="1:27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43">(I71*1/F71)-100%</f>
        <v>#VALUE!</v>
      </c>
      <c r="M71" s="28">
        <f t="shared" ref="M71:M134" si="44">J71*K71</f>
        <v>0</v>
      </c>
      <c r="N71" s="8"/>
      <c r="P71" s="64"/>
      <c r="Y71" s="5">
        <f t="shared" si="41"/>
        <v>0</v>
      </c>
      <c r="Z71" s="5">
        <f t="shared" si="42"/>
        <v>0</v>
      </c>
      <c r="AA71" s="5">
        <f t="shared" si="8"/>
        <v>0</v>
      </c>
    </row>
    <row r="72" spans="1:27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43"/>
        <v>#VALUE!</v>
      </c>
      <c r="M72" s="28">
        <f t="shared" si="44"/>
        <v>0</v>
      </c>
      <c r="N72" s="8"/>
      <c r="Y72" s="5">
        <f t="shared" si="41"/>
        <v>0</v>
      </c>
      <c r="Z72" s="5">
        <f t="shared" si="42"/>
        <v>0</v>
      </c>
      <c r="AA72" s="5">
        <f t="shared" si="8"/>
        <v>0</v>
      </c>
    </row>
    <row r="73" spans="1:27" x14ac:dyDescent="0.3">
      <c r="A73" s="7"/>
      <c r="B73" s="23">
        <f t="shared" ref="B73:B136" si="45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3"/>
        <v>#VALUE!</v>
      </c>
      <c r="M73" s="28">
        <f t="shared" si="44"/>
        <v>0</v>
      </c>
      <c r="N73" s="8"/>
      <c r="Y73" s="5">
        <f t="shared" si="41"/>
        <v>0</v>
      </c>
      <c r="Z73" s="5">
        <f t="shared" si="42"/>
        <v>0</v>
      </c>
      <c r="AA73" s="5">
        <f t="shared" si="8"/>
        <v>0</v>
      </c>
    </row>
    <row r="74" spans="1:27" x14ac:dyDescent="0.3">
      <c r="A74" s="7"/>
      <c r="B74" s="23">
        <f t="shared" si="45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3"/>
        <v>#VALUE!</v>
      </c>
      <c r="M74" s="28">
        <f t="shared" si="44"/>
        <v>0</v>
      </c>
      <c r="N74" s="8"/>
      <c r="Y74" s="5">
        <f t="shared" si="41"/>
        <v>0</v>
      </c>
      <c r="Z74" s="5">
        <f t="shared" si="42"/>
        <v>0</v>
      </c>
      <c r="AA74" s="5">
        <f t="shared" si="8"/>
        <v>0</v>
      </c>
    </row>
    <row r="75" spans="1:27" x14ac:dyDescent="0.3">
      <c r="A75" s="7"/>
      <c r="B75" s="23">
        <f t="shared" si="45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3"/>
        <v>#VALUE!</v>
      </c>
      <c r="M75" s="28">
        <f t="shared" si="44"/>
        <v>0</v>
      </c>
      <c r="N75" s="8"/>
      <c r="Y75" s="5">
        <f t="shared" si="41"/>
        <v>0</v>
      </c>
      <c r="Z75" s="5">
        <f t="shared" si="42"/>
        <v>0</v>
      </c>
      <c r="AA75" s="5">
        <f t="shared" ref="AA75:AA138" si="46">IF($I75=0,1,0)</f>
        <v>0</v>
      </c>
    </row>
    <row r="76" spans="1:27" x14ac:dyDescent="0.3">
      <c r="A76" s="7"/>
      <c r="B76" s="23">
        <f t="shared" si="45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3"/>
        <v>#VALUE!</v>
      </c>
      <c r="M76" s="28">
        <f t="shared" si="44"/>
        <v>0</v>
      </c>
      <c r="N76" s="8"/>
      <c r="Y76" s="5">
        <f t="shared" si="41"/>
        <v>0</v>
      </c>
      <c r="Z76" s="5">
        <f t="shared" si="42"/>
        <v>0</v>
      </c>
      <c r="AA76" s="5">
        <f t="shared" si="46"/>
        <v>0</v>
      </c>
    </row>
    <row r="77" spans="1:27" x14ac:dyDescent="0.3">
      <c r="A77" s="7"/>
      <c r="B77" s="23">
        <f t="shared" si="45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3"/>
        <v>#VALUE!</v>
      </c>
      <c r="M77" s="28">
        <f t="shared" si="44"/>
        <v>0</v>
      </c>
      <c r="N77" s="8"/>
      <c r="Y77" s="5">
        <f t="shared" si="41"/>
        <v>0</v>
      </c>
      <c r="Z77" s="5">
        <f t="shared" si="42"/>
        <v>0</v>
      </c>
      <c r="AA77" s="5">
        <f t="shared" si="46"/>
        <v>0</v>
      </c>
    </row>
    <row r="78" spans="1:27" x14ac:dyDescent="0.3">
      <c r="A78" s="7"/>
      <c r="B78" s="23">
        <f t="shared" si="45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3"/>
        <v>#VALUE!</v>
      </c>
      <c r="M78" s="28">
        <f t="shared" si="44"/>
        <v>0</v>
      </c>
      <c r="N78" s="8"/>
      <c r="Y78" s="5">
        <f t="shared" si="41"/>
        <v>0</v>
      </c>
      <c r="Z78" s="5">
        <f t="shared" si="42"/>
        <v>0</v>
      </c>
      <c r="AA78" s="5">
        <f t="shared" si="46"/>
        <v>0</v>
      </c>
    </row>
    <row r="79" spans="1:27" x14ac:dyDescent="0.3">
      <c r="A79" s="7"/>
      <c r="B79" s="23">
        <f t="shared" si="45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3"/>
        <v>#VALUE!</v>
      </c>
      <c r="M79" s="28">
        <f t="shared" si="44"/>
        <v>0</v>
      </c>
      <c r="N79" s="8"/>
      <c r="Y79" s="5">
        <f t="shared" si="41"/>
        <v>0</v>
      </c>
      <c r="Z79" s="5">
        <f t="shared" si="42"/>
        <v>0</v>
      </c>
      <c r="AA79" s="5">
        <f t="shared" si="46"/>
        <v>0</v>
      </c>
    </row>
    <row r="80" spans="1:27" x14ac:dyDescent="0.3">
      <c r="A80" s="7"/>
      <c r="B80" s="23">
        <f t="shared" si="45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3"/>
        <v>#VALUE!</v>
      </c>
      <c r="M80" s="28">
        <f t="shared" si="44"/>
        <v>0</v>
      </c>
      <c r="N80" s="8"/>
      <c r="Q80" s="5" t="s">
        <v>20</v>
      </c>
      <c r="Y80" s="5">
        <f t="shared" si="41"/>
        <v>0</v>
      </c>
      <c r="Z80" s="5">
        <f t="shared" si="42"/>
        <v>0</v>
      </c>
      <c r="AA80" s="5">
        <f t="shared" si="46"/>
        <v>0</v>
      </c>
    </row>
    <row r="81" spans="1:27" x14ac:dyDescent="0.3">
      <c r="A81" s="7"/>
      <c r="B81" s="23">
        <f t="shared" si="45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3"/>
        <v>#VALUE!</v>
      </c>
      <c r="M81" s="28">
        <f t="shared" si="44"/>
        <v>0</v>
      </c>
      <c r="N81" s="8"/>
      <c r="P81" s="5" t="s">
        <v>20</v>
      </c>
      <c r="Y81" s="5">
        <f t="shared" si="41"/>
        <v>0</v>
      </c>
      <c r="Z81" s="5">
        <f t="shared" si="42"/>
        <v>0</v>
      </c>
      <c r="AA81" s="5">
        <f t="shared" si="46"/>
        <v>0</v>
      </c>
    </row>
    <row r="82" spans="1:27" x14ac:dyDescent="0.3">
      <c r="A82" s="7"/>
      <c r="B82" s="23">
        <f t="shared" si="45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3"/>
        <v>#VALUE!</v>
      </c>
      <c r="M82" s="28">
        <f t="shared" si="44"/>
        <v>0</v>
      </c>
      <c r="N82" s="8"/>
      <c r="Y82" s="5">
        <f t="shared" si="41"/>
        <v>0</v>
      </c>
      <c r="Z82" s="5">
        <f t="shared" si="42"/>
        <v>0</v>
      </c>
      <c r="AA82" s="5">
        <f t="shared" si="46"/>
        <v>0</v>
      </c>
    </row>
    <row r="83" spans="1:27" x14ac:dyDescent="0.3">
      <c r="A83" s="7"/>
      <c r="B83" s="23">
        <f t="shared" si="45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3"/>
        <v>#VALUE!</v>
      </c>
      <c r="M83" s="28">
        <f t="shared" si="44"/>
        <v>0</v>
      </c>
      <c r="N83" s="8"/>
      <c r="R83" s="5" t="s">
        <v>20</v>
      </c>
      <c r="Y83" s="5">
        <f t="shared" si="41"/>
        <v>0</v>
      </c>
      <c r="Z83" s="5">
        <f t="shared" si="42"/>
        <v>0</v>
      </c>
      <c r="AA83" s="5">
        <f t="shared" si="46"/>
        <v>0</v>
      </c>
    </row>
    <row r="84" spans="1:27" x14ac:dyDescent="0.3">
      <c r="A84" s="7"/>
      <c r="B84" s="23">
        <f t="shared" si="45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3"/>
        <v>#VALUE!</v>
      </c>
      <c r="M84" s="28">
        <f t="shared" si="44"/>
        <v>0</v>
      </c>
      <c r="N84" s="8"/>
      <c r="Y84" s="5">
        <f t="shared" si="41"/>
        <v>0</v>
      </c>
      <c r="Z84" s="5">
        <f t="shared" si="42"/>
        <v>0</v>
      </c>
      <c r="AA84" s="5">
        <f t="shared" si="46"/>
        <v>0</v>
      </c>
    </row>
    <row r="85" spans="1:27" x14ac:dyDescent="0.3">
      <c r="A85" s="7"/>
      <c r="B85" s="23">
        <f t="shared" si="45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3"/>
        <v>#VALUE!</v>
      </c>
      <c r="M85" s="28">
        <f t="shared" si="44"/>
        <v>0</v>
      </c>
      <c r="N85" s="8"/>
      <c r="Y85" s="5">
        <f t="shared" si="41"/>
        <v>0</v>
      </c>
      <c r="Z85" s="5">
        <f t="shared" si="42"/>
        <v>0</v>
      </c>
      <c r="AA85" s="5">
        <f t="shared" si="46"/>
        <v>0</v>
      </c>
    </row>
    <row r="86" spans="1:27" x14ac:dyDescent="0.3">
      <c r="A86" s="7"/>
      <c r="B86" s="23">
        <f t="shared" si="45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3"/>
        <v>#VALUE!</v>
      </c>
      <c r="M86" s="28">
        <f t="shared" si="44"/>
        <v>0</v>
      </c>
      <c r="N86" s="8"/>
      <c r="Y86" s="5">
        <f t="shared" si="41"/>
        <v>0</v>
      </c>
      <c r="Z86" s="5">
        <f t="shared" si="42"/>
        <v>0</v>
      </c>
      <c r="AA86" s="5">
        <f t="shared" si="46"/>
        <v>0</v>
      </c>
    </row>
    <row r="87" spans="1:27" x14ac:dyDescent="0.3">
      <c r="A87" s="7"/>
      <c r="B87" s="23">
        <f t="shared" si="45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3"/>
        <v>#VALUE!</v>
      </c>
      <c r="M87" s="28">
        <f t="shared" si="44"/>
        <v>0</v>
      </c>
      <c r="N87" s="8"/>
      <c r="Y87" s="5">
        <f t="shared" si="41"/>
        <v>0</v>
      </c>
      <c r="Z87" s="5">
        <f t="shared" si="42"/>
        <v>0</v>
      </c>
      <c r="AA87" s="5">
        <f t="shared" si="46"/>
        <v>0</v>
      </c>
    </row>
    <row r="88" spans="1:27" x14ac:dyDescent="0.3">
      <c r="A88" s="7"/>
      <c r="B88" s="23">
        <f t="shared" si="45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3"/>
        <v>#VALUE!</v>
      </c>
      <c r="M88" s="28">
        <f t="shared" si="44"/>
        <v>0</v>
      </c>
      <c r="N88" s="8"/>
      <c r="Y88" s="5">
        <f t="shared" si="41"/>
        <v>0</v>
      </c>
      <c r="Z88" s="5">
        <f t="shared" si="42"/>
        <v>0</v>
      </c>
      <c r="AA88" s="5">
        <f t="shared" si="46"/>
        <v>0</v>
      </c>
    </row>
    <row r="89" spans="1:27" x14ac:dyDescent="0.3">
      <c r="A89" s="7"/>
      <c r="B89" s="23">
        <f t="shared" si="45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3"/>
        <v>#VALUE!</v>
      </c>
      <c r="M89" s="28">
        <f t="shared" si="44"/>
        <v>0</v>
      </c>
      <c r="N89" s="8"/>
      <c r="Y89" s="5">
        <f t="shared" si="41"/>
        <v>0</v>
      </c>
      <c r="Z89" s="5">
        <f t="shared" si="42"/>
        <v>0</v>
      </c>
      <c r="AA89" s="5">
        <f t="shared" si="46"/>
        <v>0</v>
      </c>
    </row>
    <row r="90" spans="1:27" x14ac:dyDescent="0.3">
      <c r="A90" s="7"/>
      <c r="B90" s="23">
        <f t="shared" si="45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3"/>
        <v>#VALUE!</v>
      </c>
      <c r="M90" s="28">
        <f t="shared" si="44"/>
        <v>0</v>
      </c>
      <c r="N90" s="8"/>
      <c r="Y90" s="5">
        <f t="shared" si="41"/>
        <v>0</v>
      </c>
      <c r="Z90" s="5">
        <f t="shared" si="42"/>
        <v>0</v>
      </c>
      <c r="AA90" s="5">
        <f t="shared" si="46"/>
        <v>0</v>
      </c>
    </row>
    <row r="91" spans="1:27" x14ac:dyDescent="0.3">
      <c r="A91" s="7"/>
      <c r="B91" s="23">
        <f t="shared" si="45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3"/>
        <v>#VALUE!</v>
      </c>
      <c r="M91" s="28">
        <f t="shared" si="44"/>
        <v>0</v>
      </c>
      <c r="N91" s="8"/>
      <c r="Y91" s="5">
        <f t="shared" si="41"/>
        <v>0</v>
      </c>
      <c r="Z91" s="5">
        <f t="shared" si="42"/>
        <v>0</v>
      </c>
      <c r="AA91" s="5">
        <f t="shared" si="46"/>
        <v>0</v>
      </c>
    </row>
    <row r="92" spans="1:27" x14ac:dyDescent="0.3">
      <c r="A92" s="7"/>
      <c r="B92" s="23">
        <f t="shared" si="45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3"/>
        <v>#VALUE!</v>
      </c>
      <c r="M92" s="28">
        <f t="shared" si="44"/>
        <v>0</v>
      </c>
      <c r="N92" s="8"/>
      <c r="Y92" s="5">
        <f t="shared" si="41"/>
        <v>0</v>
      </c>
      <c r="Z92" s="5">
        <f t="shared" si="42"/>
        <v>0</v>
      </c>
      <c r="AA92" s="5">
        <f t="shared" si="46"/>
        <v>0</v>
      </c>
    </row>
    <row r="93" spans="1:27" x14ac:dyDescent="0.3">
      <c r="A93" s="7"/>
      <c r="B93" s="23">
        <f t="shared" si="45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3"/>
        <v>#VALUE!</v>
      </c>
      <c r="M93" s="28">
        <f t="shared" si="44"/>
        <v>0</v>
      </c>
      <c r="N93" s="8"/>
      <c r="Y93" s="5">
        <f t="shared" si="41"/>
        <v>0</v>
      </c>
      <c r="Z93" s="5">
        <f t="shared" si="42"/>
        <v>0</v>
      </c>
      <c r="AA93" s="5">
        <f t="shared" si="46"/>
        <v>0</v>
      </c>
    </row>
    <row r="94" spans="1:27" x14ac:dyDescent="0.3">
      <c r="A94" s="7"/>
      <c r="B94" s="23">
        <f t="shared" si="45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3"/>
        <v>#VALUE!</v>
      </c>
      <c r="M94" s="28">
        <f t="shared" si="44"/>
        <v>0</v>
      </c>
      <c r="N94" s="8"/>
      <c r="Y94" s="5">
        <f t="shared" si="41"/>
        <v>0</v>
      </c>
      <c r="Z94" s="5">
        <f t="shared" si="42"/>
        <v>0</v>
      </c>
      <c r="AA94" s="5">
        <f t="shared" si="46"/>
        <v>0</v>
      </c>
    </row>
    <row r="95" spans="1:27" x14ac:dyDescent="0.3">
      <c r="A95" s="7"/>
      <c r="B95" s="23">
        <f t="shared" si="45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3"/>
        <v>#VALUE!</v>
      </c>
      <c r="M95" s="28">
        <f t="shared" si="44"/>
        <v>0</v>
      </c>
      <c r="N95" s="8"/>
      <c r="Y95" s="5">
        <f t="shared" si="41"/>
        <v>0</v>
      </c>
      <c r="Z95" s="5">
        <f t="shared" si="42"/>
        <v>0</v>
      </c>
      <c r="AA95" s="5">
        <f t="shared" si="46"/>
        <v>0</v>
      </c>
    </row>
    <row r="96" spans="1:27" x14ac:dyDescent="0.3">
      <c r="A96" s="7"/>
      <c r="B96" s="23">
        <f t="shared" si="45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3"/>
        <v>#VALUE!</v>
      </c>
      <c r="M96" s="28">
        <f t="shared" si="44"/>
        <v>0</v>
      </c>
      <c r="N96" s="8"/>
      <c r="Y96" s="5">
        <f t="shared" si="41"/>
        <v>0</v>
      </c>
      <c r="Z96" s="5">
        <f t="shared" si="42"/>
        <v>0</v>
      </c>
      <c r="AA96" s="5">
        <f t="shared" si="46"/>
        <v>0</v>
      </c>
    </row>
    <row r="97" spans="1:27" x14ac:dyDescent="0.3">
      <c r="A97" s="7"/>
      <c r="B97" s="23">
        <f t="shared" si="45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3"/>
        <v>#VALUE!</v>
      </c>
      <c r="M97" s="28">
        <f t="shared" si="44"/>
        <v>0</v>
      </c>
      <c r="N97" s="8"/>
      <c r="Y97" s="5">
        <f t="shared" si="41"/>
        <v>0</v>
      </c>
      <c r="Z97" s="5">
        <f t="shared" si="42"/>
        <v>0</v>
      </c>
      <c r="AA97" s="5">
        <f t="shared" si="46"/>
        <v>0</v>
      </c>
    </row>
    <row r="98" spans="1:27" x14ac:dyDescent="0.3">
      <c r="A98" s="7"/>
      <c r="B98" s="23">
        <f t="shared" si="45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3"/>
        <v>#VALUE!</v>
      </c>
      <c r="M98" s="28">
        <f t="shared" si="44"/>
        <v>0</v>
      </c>
      <c r="N98" s="8"/>
      <c r="Y98" s="5">
        <f t="shared" si="41"/>
        <v>0</v>
      </c>
      <c r="Z98" s="5">
        <f t="shared" si="42"/>
        <v>0</v>
      </c>
      <c r="AA98" s="5">
        <f t="shared" si="46"/>
        <v>0</v>
      </c>
    </row>
    <row r="99" spans="1:27" x14ac:dyDescent="0.3">
      <c r="A99" s="7"/>
      <c r="B99" s="23">
        <f t="shared" si="45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3"/>
        <v>#VALUE!</v>
      </c>
      <c r="M99" s="28">
        <f t="shared" si="44"/>
        <v>0</v>
      </c>
      <c r="N99" s="8"/>
      <c r="P99" s="5" t="s">
        <v>20</v>
      </c>
      <c r="Y99" s="5">
        <f t="shared" si="41"/>
        <v>0</v>
      </c>
      <c r="Z99" s="5">
        <f t="shared" si="42"/>
        <v>0</v>
      </c>
      <c r="AA99" s="5">
        <f t="shared" si="46"/>
        <v>0</v>
      </c>
    </row>
    <row r="100" spans="1:27" x14ac:dyDescent="0.3">
      <c r="A100" s="7"/>
      <c r="B100" s="23">
        <f t="shared" si="45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3"/>
        <v>#VALUE!</v>
      </c>
      <c r="M100" s="28">
        <f t="shared" si="44"/>
        <v>0</v>
      </c>
      <c r="N100" s="8"/>
      <c r="Q100" s="5" t="s">
        <v>20</v>
      </c>
      <c r="Y100" s="5">
        <f t="shared" si="41"/>
        <v>0</v>
      </c>
      <c r="Z100" s="5">
        <f t="shared" si="42"/>
        <v>0</v>
      </c>
      <c r="AA100" s="5">
        <f t="shared" si="46"/>
        <v>0</v>
      </c>
    </row>
    <row r="101" spans="1:27" x14ac:dyDescent="0.3">
      <c r="A101" s="7"/>
      <c r="B101" s="23">
        <f t="shared" si="45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3"/>
        <v>#VALUE!</v>
      </c>
      <c r="M101" s="28">
        <f t="shared" si="44"/>
        <v>0</v>
      </c>
      <c r="N101" s="8"/>
      <c r="Q101" s="5" t="s">
        <v>20</v>
      </c>
      <c r="Y101" s="5">
        <f t="shared" si="41"/>
        <v>0</v>
      </c>
      <c r="Z101" s="5">
        <f t="shared" si="42"/>
        <v>0</v>
      </c>
      <c r="AA101" s="5">
        <f t="shared" si="46"/>
        <v>0</v>
      </c>
    </row>
    <row r="102" spans="1:27" x14ac:dyDescent="0.3">
      <c r="A102" s="7"/>
      <c r="B102" s="23">
        <f t="shared" si="45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3"/>
        <v>#VALUE!</v>
      </c>
      <c r="M102" s="28">
        <f t="shared" si="44"/>
        <v>0</v>
      </c>
      <c r="N102" s="8"/>
      <c r="Y102" s="5">
        <f t="shared" si="41"/>
        <v>0</v>
      </c>
      <c r="Z102" s="5">
        <f t="shared" si="42"/>
        <v>0</v>
      </c>
      <c r="AA102" s="5">
        <f t="shared" si="46"/>
        <v>0</v>
      </c>
    </row>
    <row r="103" spans="1:27" x14ac:dyDescent="0.3">
      <c r="A103" s="7"/>
      <c r="B103" s="23">
        <f t="shared" si="45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3"/>
        <v>#VALUE!</v>
      </c>
      <c r="M103" s="28">
        <f t="shared" si="44"/>
        <v>0</v>
      </c>
      <c r="N103" s="8"/>
      <c r="Y103" s="5">
        <f t="shared" si="41"/>
        <v>0</v>
      </c>
      <c r="Z103" s="5">
        <f t="shared" si="42"/>
        <v>0</v>
      </c>
      <c r="AA103" s="5">
        <f t="shared" si="46"/>
        <v>0</v>
      </c>
    </row>
    <row r="104" spans="1:27" x14ac:dyDescent="0.3">
      <c r="A104" s="7"/>
      <c r="B104" s="23">
        <f t="shared" si="45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3"/>
        <v>#VALUE!</v>
      </c>
      <c r="M104" s="25">
        <f t="shared" si="44"/>
        <v>0</v>
      </c>
      <c r="N104" s="8"/>
      <c r="Y104" s="5">
        <f t="shared" si="41"/>
        <v>0</v>
      </c>
      <c r="Z104" s="5">
        <f t="shared" si="42"/>
        <v>0</v>
      </c>
      <c r="AA104" s="5">
        <f t="shared" si="46"/>
        <v>0</v>
      </c>
    </row>
    <row r="105" spans="1:27" x14ac:dyDescent="0.3">
      <c r="A105" s="7"/>
      <c r="B105" s="23">
        <f t="shared" si="45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3"/>
        <v>#VALUE!</v>
      </c>
      <c r="M105" s="25">
        <f t="shared" si="44"/>
        <v>0</v>
      </c>
      <c r="N105" s="8"/>
      <c r="Y105" s="5">
        <f t="shared" si="41"/>
        <v>0</v>
      </c>
      <c r="Z105" s="5">
        <f t="shared" si="42"/>
        <v>0</v>
      </c>
      <c r="AA105" s="5">
        <f t="shared" si="46"/>
        <v>0</v>
      </c>
    </row>
    <row r="106" spans="1:27" x14ac:dyDescent="0.3">
      <c r="A106" s="7"/>
      <c r="B106" s="23">
        <f t="shared" si="45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3"/>
        <v>#VALUE!</v>
      </c>
      <c r="M106" s="25">
        <f t="shared" si="44"/>
        <v>0</v>
      </c>
      <c r="N106" s="8"/>
      <c r="Y106" s="5">
        <f t="shared" si="41"/>
        <v>0</v>
      </c>
      <c r="Z106" s="5">
        <f t="shared" si="42"/>
        <v>0</v>
      </c>
      <c r="AA106" s="5">
        <f t="shared" si="46"/>
        <v>0</v>
      </c>
    </row>
    <row r="107" spans="1:27" x14ac:dyDescent="0.3">
      <c r="A107" s="7"/>
      <c r="B107" s="23">
        <f t="shared" si="45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3"/>
        <v>#VALUE!</v>
      </c>
      <c r="M107" s="25">
        <f t="shared" si="44"/>
        <v>0</v>
      </c>
      <c r="N107" s="8"/>
      <c r="Y107" s="5">
        <f t="shared" si="41"/>
        <v>0</v>
      </c>
      <c r="Z107" s="5">
        <f t="shared" si="42"/>
        <v>0</v>
      </c>
      <c r="AA107" s="5">
        <f t="shared" si="46"/>
        <v>0</v>
      </c>
    </row>
    <row r="108" spans="1:27" x14ac:dyDescent="0.3">
      <c r="A108" s="7"/>
      <c r="B108" s="23">
        <f t="shared" si="45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3"/>
        <v>#VALUE!</v>
      </c>
      <c r="M108" s="25">
        <f t="shared" si="44"/>
        <v>0</v>
      </c>
      <c r="N108" s="8"/>
      <c r="Y108" s="5">
        <f t="shared" si="41"/>
        <v>0</v>
      </c>
      <c r="Z108" s="5">
        <f t="shared" si="42"/>
        <v>0</v>
      </c>
      <c r="AA108" s="5">
        <f t="shared" si="46"/>
        <v>0</v>
      </c>
    </row>
    <row r="109" spans="1:27" x14ac:dyDescent="0.3">
      <c r="A109" s="7"/>
      <c r="B109" s="23">
        <f t="shared" si="45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3"/>
        <v>#VALUE!</v>
      </c>
      <c r="M109" s="25">
        <f t="shared" si="44"/>
        <v>0</v>
      </c>
      <c r="N109" s="8"/>
      <c r="Y109" s="5">
        <f t="shared" si="41"/>
        <v>0</v>
      </c>
      <c r="Z109" s="5">
        <f t="shared" si="42"/>
        <v>0</v>
      </c>
      <c r="AA109" s="5">
        <f t="shared" si="46"/>
        <v>0</v>
      </c>
    </row>
    <row r="110" spans="1:27" x14ac:dyDescent="0.3">
      <c r="A110" s="7"/>
      <c r="B110" s="23">
        <f t="shared" si="45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3"/>
        <v>#VALUE!</v>
      </c>
      <c r="M110" s="25">
        <f t="shared" si="44"/>
        <v>0</v>
      </c>
      <c r="N110" s="8"/>
      <c r="Y110" s="5">
        <f t="shared" si="41"/>
        <v>0</v>
      </c>
      <c r="Z110" s="5">
        <f t="shared" si="42"/>
        <v>0</v>
      </c>
      <c r="AA110" s="5">
        <f t="shared" si="46"/>
        <v>0</v>
      </c>
    </row>
    <row r="111" spans="1:27" x14ac:dyDescent="0.3">
      <c r="A111" s="7"/>
      <c r="B111" s="23">
        <f t="shared" si="45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3"/>
        <v>#VALUE!</v>
      </c>
      <c r="M111" s="25">
        <f t="shared" si="44"/>
        <v>0</v>
      </c>
      <c r="N111" s="8"/>
      <c r="Y111" s="5">
        <f t="shared" si="41"/>
        <v>0</v>
      </c>
      <c r="Z111" s="5">
        <f t="shared" si="42"/>
        <v>0</v>
      </c>
      <c r="AA111" s="5">
        <f t="shared" si="46"/>
        <v>0</v>
      </c>
    </row>
    <row r="112" spans="1:27" x14ac:dyDescent="0.3">
      <c r="A112" s="7"/>
      <c r="B112" s="23">
        <f t="shared" si="45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3"/>
        <v>#VALUE!</v>
      </c>
      <c r="M112" s="25">
        <f t="shared" si="44"/>
        <v>0</v>
      </c>
      <c r="N112" s="8"/>
      <c r="Y112" s="5">
        <f t="shared" si="41"/>
        <v>0</v>
      </c>
      <c r="Z112" s="5">
        <f t="shared" si="42"/>
        <v>0</v>
      </c>
      <c r="AA112" s="5">
        <f t="shared" si="46"/>
        <v>0</v>
      </c>
    </row>
    <row r="113" spans="1:27" x14ac:dyDescent="0.3">
      <c r="A113" s="7"/>
      <c r="B113" s="23">
        <f t="shared" si="45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3"/>
        <v>#VALUE!</v>
      </c>
      <c r="M113" s="25">
        <f t="shared" si="44"/>
        <v>0</v>
      </c>
      <c r="N113" s="8"/>
      <c r="Y113" s="5">
        <f t="shared" si="41"/>
        <v>0</v>
      </c>
      <c r="Z113" s="5">
        <f t="shared" si="42"/>
        <v>0</v>
      </c>
      <c r="AA113" s="5">
        <f t="shared" si="46"/>
        <v>0</v>
      </c>
    </row>
    <row r="114" spans="1:27" x14ac:dyDescent="0.3">
      <c r="A114" s="7"/>
      <c r="B114" s="23">
        <f t="shared" si="45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3"/>
        <v>#VALUE!</v>
      </c>
      <c r="M114" s="25">
        <f t="shared" si="44"/>
        <v>0</v>
      </c>
      <c r="N114" s="8"/>
      <c r="Y114" s="5">
        <f t="shared" si="41"/>
        <v>0</v>
      </c>
      <c r="Z114" s="5">
        <f t="shared" si="42"/>
        <v>0</v>
      </c>
      <c r="AA114" s="5">
        <f t="shared" si="46"/>
        <v>0</v>
      </c>
    </row>
    <row r="115" spans="1:27" x14ac:dyDescent="0.3">
      <c r="A115" s="7"/>
      <c r="B115" s="23">
        <f t="shared" si="45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3"/>
        <v>#VALUE!</v>
      </c>
      <c r="M115" s="25">
        <f t="shared" si="44"/>
        <v>0</v>
      </c>
      <c r="N115" s="8"/>
      <c r="Y115" s="5">
        <f t="shared" si="41"/>
        <v>0</v>
      </c>
      <c r="Z115" s="5">
        <f t="shared" si="42"/>
        <v>0</v>
      </c>
      <c r="AA115" s="5">
        <f t="shared" si="46"/>
        <v>0</v>
      </c>
    </row>
    <row r="116" spans="1:27" x14ac:dyDescent="0.3">
      <c r="A116" s="7"/>
      <c r="B116" s="23">
        <f t="shared" si="45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3"/>
        <v>#VALUE!</v>
      </c>
      <c r="M116" s="25">
        <f t="shared" si="44"/>
        <v>0</v>
      </c>
      <c r="N116" s="8"/>
      <c r="Y116" s="5">
        <f t="shared" si="41"/>
        <v>0</v>
      </c>
      <c r="Z116" s="5">
        <f t="shared" si="42"/>
        <v>0</v>
      </c>
      <c r="AA116" s="5">
        <f t="shared" si="46"/>
        <v>0</v>
      </c>
    </row>
    <row r="117" spans="1:27" x14ac:dyDescent="0.3">
      <c r="A117" s="7"/>
      <c r="B117" s="23">
        <f t="shared" si="45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3"/>
        <v>#VALUE!</v>
      </c>
      <c r="M117" s="25">
        <f t="shared" si="44"/>
        <v>0</v>
      </c>
      <c r="N117" s="8"/>
      <c r="Y117" s="5">
        <f t="shared" si="41"/>
        <v>0</v>
      </c>
      <c r="Z117" s="5">
        <f t="shared" si="42"/>
        <v>0</v>
      </c>
      <c r="AA117" s="5">
        <f t="shared" si="46"/>
        <v>0</v>
      </c>
    </row>
    <row r="118" spans="1:27" x14ac:dyDescent="0.3">
      <c r="A118" s="7"/>
      <c r="B118" s="23">
        <f t="shared" si="45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3"/>
        <v>#VALUE!</v>
      </c>
      <c r="M118" s="25">
        <f t="shared" si="44"/>
        <v>0</v>
      </c>
      <c r="N118" s="8"/>
      <c r="Y118" s="5">
        <f t="shared" si="41"/>
        <v>0</v>
      </c>
      <c r="Z118" s="5">
        <f t="shared" si="42"/>
        <v>0</v>
      </c>
      <c r="AA118" s="5">
        <f t="shared" si="46"/>
        <v>0</v>
      </c>
    </row>
    <row r="119" spans="1:27" x14ac:dyDescent="0.3">
      <c r="A119" s="7"/>
      <c r="B119" s="23">
        <f t="shared" si="45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3"/>
        <v>#VALUE!</v>
      </c>
      <c r="M119" s="25">
        <f t="shared" si="44"/>
        <v>0</v>
      </c>
      <c r="N119" s="8"/>
      <c r="Y119" s="5">
        <f t="shared" si="41"/>
        <v>0</v>
      </c>
      <c r="Z119" s="5">
        <f t="shared" si="42"/>
        <v>0</v>
      </c>
      <c r="AA119" s="5">
        <f t="shared" si="46"/>
        <v>0</v>
      </c>
    </row>
    <row r="120" spans="1:27" x14ac:dyDescent="0.3">
      <c r="A120" s="7"/>
      <c r="B120" s="23">
        <f t="shared" si="45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3"/>
        <v>#VALUE!</v>
      </c>
      <c r="M120" s="25">
        <f t="shared" si="44"/>
        <v>0</v>
      </c>
      <c r="N120" s="8"/>
      <c r="Y120" s="5">
        <f t="shared" si="41"/>
        <v>0</v>
      </c>
      <c r="Z120" s="5">
        <f t="shared" si="42"/>
        <v>0</v>
      </c>
      <c r="AA120" s="5">
        <f t="shared" si="46"/>
        <v>0</v>
      </c>
    </row>
    <row r="121" spans="1:27" x14ac:dyDescent="0.3">
      <c r="A121" s="7"/>
      <c r="B121" s="23">
        <f t="shared" si="45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3"/>
        <v>#VALUE!</v>
      </c>
      <c r="M121" s="25">
        <f t="shared" si="44"/>
        <v>0</v>
      </c>
      <c r="N121" s="8"/>
      <c r="Y121" s="5">
        <f t="shared" si="41"/>
        <v>0</v>
      </c>
      <c r="Z121" s="5">
        <f t="shared" si="42"/>
        <v>0</v>
      </c>
      <c r="AA121" s="5">
        <f t="shared" si="46"/>
        <v>0</v>
      </c>
    </row>
    <row r="122" spans="1:27" x14ac:dyDescent="0.3">
      <c r="A122" s="7"/>
      <c r="B122" s="23">
        <f t="shared" si="45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3"/>
        <v>#VALUE!</v>
      </c>
      <c r="M122" s="25">
        <f t="shared" si="44"/>
        <v>0</v>
      </c>
      <c r="N122" s="8"/>
      <c r="Y122" s="5">
        <f t="shared" si="41"/>
        <v>0</v>
      </c>
      <c r="Z122" s="5">
        <f t="shared" si="42"/>
        <v>0</v>
      </c>
      <c r="AA122" s="5">
        <f t="shared" si="46"/>
        <v>0</v>
      </c>
    </row>
    <row r="123" spans="1:27" x14ac:dyDescent="0.3">
      <c r="A123" s="7"/>
      <c r="B123" s="23">
        <f t="shared" si="45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43"/>
        <v>#VALUE!</v>
      </c>
      <c r="M123" s="25">
        <f t="shared" si="44"/>
        <v>0</v>
      </c>
      <c r="N123" s="8"/>
      <c r="Y123" s="5">
        <f t="shared" si="41"/>
        <v>0</v>
      </c>
      <c r="Z123" s="5">
        <f t="shared" si="42"/>
        <v>0</v>
      </c>
      <c r="AA123" s="5">
        <f t="shared" si="46"/>
        <v>0</v>
      </c>
    </row>
    <row r="124" spans="1:27" x14ac:dyDescent="0.3">
      <c r="A124" s="7"/>
      <c r="B124" s="23">
        <f t="shared" si="45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43"/>
        <v>#VALUE!</v>
      </c>
      <c r="M124" s="25">
        <f t="shared" si="44"/>
        <v>0</v>
      </c>
      <c r="N124" s="8"/>
      <c r="Y124" s="5">
        <f t="shared" si="41"/>
        <v>0</v>
      </c>
      <c r="Z124" s="5">
        <f t="shared" si="42"/>
        <v>0</v>
      </c>
      <c r="AA124" s="5">
        <f t="shared" si="46"/>
        <v>0</v>
      </c>
    </row>
    <row r="125" spans="1:27" x14ac:dyDescent="0.3">
      <c r="A125" s="7"/>
      <c r="B125" s="23">
        <f t="shared" si="45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43"/>
        <v>#VALUE!</v>
      </c>
      <c r="M125" s="25">
        <f t="shared" si="44"/>
        <v>0</v>
      </c>
      <c r="N125" s="8"/>
      <c r="Y125" s="5">
        <f t="shared" si="41"/>
        <v>0</v>
      </c>
      <c r="Z125" s="5">
        <f t="shared" si="42"/>
        <v>0</v>
      </c>
      <c r="AA125" s="5">
        <f t="shared" si="46"/>
        <v>0</v>
      </c>
    </row>
    <row r="126" spans="1:27" x14ac:dyDescent="0.3">
      <c r="A126" s="7"/>
      <c r="B126" s="23">
        <f t="shared" si="45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3"/>
        <v>#VALUE!</v>
      </c>
      <c r="M126" s="25">
        <f t="shared" si="44"/>
        <v>0</v>
      </c>
      <c r="N126" s="8"/>
      <c r="Y126" s="5">
        <f t="shared" si="41"/>
        <v>0</v>
      </c>
      <c r="Z126" s="5">
        <f t="shared" si="42"/>
        <v>0</v>
      </c>
      <c r="AA126" s="5">
        <f t="shared" si="46"/>
        <v>0</v>
      </c>
    </row>
    <row r="127" spans="1:27" x14ac:dyDescent="0.3">
      <c r="A127" s="7"/>
      <c r="B127" s="23">
        <f t="shared" si="45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3"/>
        <v>#VALUE!</v>
      </c>
      <c r="M127" s="25">
        <f t="shared" si="44"/>
        <v>0</v>
      </c>
      <c r="N127" s="8"/>
      <c r="Y127" s="5">
        <f t="shared" si="41"/>
        <v>0</v>
      </c>
      <c r="Z127" s="5">
        <f t="shared" si="42"/>
        <v>0</v>
      </c>
      <c r="AA127" s="5">
        <f t="shared" si="46"/>
        <v>0</v>
      </c>
    </row>
    <row r="128" spans="1:27" x14ac:dyDescent="0.3">
      <c r="A128" s="7"/>
      <c r="B128" s="23">
        <f t="shared" si="45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43"/>
        <v>#VALUE!</v>
      </c>
      <c r="M128" s="25">
        <f t="shared" si="44"/>
        <v>0</v>
      </c>
      <c r="N128" s="8"/>
      <c r="Y128" s="5">
        <f t="shared" si="41"/>
        <v>0</v>
      </c>
      <c r="Z128" s="5">
        <f t="shared" si="42"/>
        <v>0</v>
      </c>
      <c r="AA128" s="5">
        <f t="shared" si="46"/>
        <v>0</v>
      </c>
    </row>
    <row r="129" spans="1:27" x14ac:dyDescent="0.3">
      <c r="A129" s="7"/>
      <c r="B129" s="23">
        <f t="shared" si="45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3"/>
        <v>#VALUE!</v>
      </c>
      <c r="M129" s="25">
        <f t="shared" si="44"/>
        <v>0</v>
      </c>
      <c r="N129" s="8"/>
      <c r="Y129" s="5">
        <f t="shared" si="41"/>
        <v>0</v>
      </c>
      <c r="Z129" s="5">
        <f t="shared" si="42"/>
        <v>0</v>
      </c>
      <c r="AA129" s="5">
        <f t="shared" si="46"/>
        <v>0</v>
      </c>
    </row>
    <row r="130" spans="1:27" x14ac:dyDescent="0.3">
      <c r="A130" s="7"/>
      <c r="B130" s="23">
        <f t="shared" si="45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3"/>
        <v>#VALUE!</v>
      </c>
      <c r="M130" s="25">
        <f t="shared" si="44"/>
        <v>0</v>
      </c>
      <c r="N130" s="8"/>
      <c r="Y130" s="5">
        <f t="shared" si="41"/>
        <v>0</v>
      </c>
      <c r="Z130" s="5">
        <f t="shared" si="42"/>
        <v>0</v>
      </c>
      <c r="AA130" s="5">
        <f t="shared" si="46"/>
        <v>0</v>
      </c>
    </row>
    <row r="131" spans="1:27" x14ac:dyDescent="0.3">
      <c r="A131" s="7"/>
      <c r="B131" s="23">
        <f t="shared" si="45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3"/>
        <v>#VALUE!</v>
      </c>
      <c r="M131" s="25">
        <f t="shared" si="44"/>
        <v>0</v>
      </c>
      <c r="N131" s="8"/>
      <c r="Y131" s="5">
        <f t="shared" si="41"/>
        <v>0</v>
      </c>
      <c r="Z131" s="5">
        <f t="shared" si="42"/>
        <v>0</v>
      </c>
      <c r="AA131" s="5">
        <f t="shared" si="46"/>
        <v>0</v>
      </c>
    </row>
    <row r="132" spans="1:27" x14ac:dyDescent="0.3">
      <c r="A132" s="7"/>
      <c r="B132" s="23">
        <f t="shared" si="45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3"/>
        <v>#VALUE!</v>
      </c>
      <c r="M132" s="25">
        <f t="shared" si="44"/>
        <v>0</v>
      </c>
      <c r="N132" s="8"/>
      <c r="Y132" s="5">
        <f t="shared" si="41"/>
        <v>0</v>
      </c>
      <c r="Z132" s="5">
        <f t="shared" si="42"/>
        <v>0</v>
      </c>
      <c r="AA132" s="5">
        <f t="shared" si="46"/>
        <v>0</v>
      </c>
    </row>
    <row r="133" spans="1:27" x14ac:dyDescent="0.3">
      <c r="A133" s="7"/>
      <c r="B133" s="23">
        <f t="shared" si="45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43"/>
        <v>#VALUE!</v>
      </c>
      <c r="M133" s="25">
        <f t="shared" si="44"/>
        <v>0</v>
      </c>
      <c r="N133" s="8"/>
      <c r="Y133" s="5">
        <f t="shared" si="41"/>
        <v>0</v>
      </c>
      <c r="Z133" s="5">
        <f t="shared" si="42"/>
        <v>0</v>
      </c>
      <c r="AA133" s="5">
        <f t="shared" si="46"/>
        <v>0</v>
      </c>
    </row>
    <row r="134" spans="1:27" x14ac:dyDescent="0.3">
      <c r="A134" s="7"/>
      <c r="B134" s="23">
        <f t="shared" si="45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3"/>
        <v>#VALUE!</v>
      </c>
      <c r="M134" s="25">
        <f t="shared" si="44"/>
        <v>0</v>
      </c>
      <c r="N134" s="8"/>
      <c r="Y134" s="5">
        <f t="shared" ref="Y134:Y191" si="47">IF($M134&gt;0,1,0)</f>
        <v>0</v>
      </c>
      <c r="Z134" s="5">
        <f t="shared" ref="Z134:Z191" si="48">IF($M134&lt;0,1,0)</f>
        <v>0</v>
      </c>
      <c r="AA134" s="5">
        <f t="shared" si="46"/>
        <v>0</v>
      </c>
    </row>
    <row r="135" spans="1:27" x14ac:dyDescent="0.3">
      <c r="A135" s="7"/>
      <c r="B135" s="23">
        <f t="shared" si="45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1" si="49">(I135*1/F135)-100%</f>
        <v>#VALUE!</v>
      </c>
      <c r="M135" s="25">
        <f t="shared" ref="M135:M191" si="50">J135*K135</f>
        <v>0</v>
      </c>
      <c r="N135" s="8"/>
      <c r="Y135" s="5">
        <f t="shared" si="47"/>
        <v>0</v>
      </c>
      <c r="Z135" s="5">
        <f t="shared" si="48"/>
        <v>0</v>
      </c>
      <c r="AA135" s="5">
        <f t="shared" si="46"/>
        <v>0</v>
      </c>
    </row>
    <row r="136" spans="1:27" x14ac:dyDescent="0.3">
      <c r="A136" s="7"/>
      <c r="B136" s="23">
        <f t="shared" si="45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49"/>
        <v>#VALUE!</v>
      </c>
      <c r="M136" s="25">
        <f t="shared" si="50"/>
        <v>0</v>
      </c>
      <c r="N136" s="8"/>
      <c r="Y136" s="5">
        <f t="shared" si="47"/>
        <v>0</v>
      </c>
      <c r="Z136" s="5">
        <f t="shared" si="48"/>
        <v>0</v>
      </c>
      <c r="AA136" s="5">
        <f t="shared" si="46"/>
        <v>0</v>
      </c>
    </row>
    <row r="137" spans="1:27" x14ac:dyDescent="0.3">
      <c r="A137" s="7"/>
      <c r="B137" s="23">
        <f t="shared" ref="B137:B191" si="51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9"/>
        <v>#VALUE!</v>
      </c>
      <c r="M137" s="25">
        <f t="shared" si="50"/>
        <v>0</v>
      </c>
      <c r="N137" s="8"/>
      <c r="Y137" s="5">
        <f t="shared" si="47"/>
        <v>0</v>
      </c>
      <c r="Z137" s="5">
        <f t="shared" si="48"/>
        <v>0</v>
      </c>
      <c r="AA137" s="5">
        <f t="shared" si="46"/>
        <v>0</v>
      </c>
    </row>
    <row r="138" spans="1:27" x14ac:dyDescent="0.3">
      <c r="A138" s="7"/>
      <c r="B138" s="23">
        <f t="shared" si="51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9"/>
        <v>#VALUE!</v>
      </c>
      <c r="M138" s="25">
        <f t="shared" si="50"/>
        <v>0</v>
      </c>
      <c r="N138" s="8"/>
      <c r="Y138" s="5">
        <f t="shared" si="47"/>
        <v>0</v>
      </c>
      <c r="Z138" s="5">
        <f t="shared" si="48"/>
        <v>0</v>
      </c>
      <c r="AA138" s="5">
        <f t="shared" si="46"/>
        <v>0</v>
      </c>
    </row>
    <row r="139" spans="1:27" x14ac:dyDescent="0.3">
      <c r="A139" s="7"/>
      <c r="B139" s="23">
        <f t="shared" si="51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9"/>
        <v>#VALUE!</v>
      </c>
      <c r="M139" s="25">
        <f t="shared" si="50"/>
        <v>0</v>
      </c>
      <c r="N139" s="8"/>
      <c r="Y139" s="5">
        <f t="shared" si="47"/>
        <v>0</v>
      </c>
      <c r="Z139" s="5">
        <f t="shared" si="48"/>
        <v>0</v>
      </c>
      <c r="AA139" s="5">
        <f t="shared" ref="AA139:AA191" si="52">IF($I139=0,1,0)</f>
        <v>0</v>
      </c>
    </row>
    <row r="140" spans="1:27" x14ac:dyDescent="0.3">
      <c r="A140" s="7"/>
      <c r="B140" s="23">
        <f t="shared" si="51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9"/>
        <v>#VALUE!</v>
      </c>
      <c r="M140" s="25">
        <f t="shared" si="50"/>
        <v>0</v>
      </c>
      <c r="N140" s="8"/>
      <c r="Y140" s="5">
        <f t="shared" si="47"/>
        <v>0</v>
      </c>
      <c r="Z140" s="5">
        <f t="shared" si="48"/>
        <v>0</v>
      </c>
      <c r="AA140" s="5">
        <f t="shared" si="52"/>
        <v>0</v>
      </c>
    </row>
    <row r="141" spans="1:27" x14ac:dyDescent="0.3">
      <c r="A141" s="7"/>
      <c r="B141" s="23">
        <f t="shared" si="51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9"/>
        <v>#VALUE!</v>
      </c>
      <c r="M141" s="25">
        <f t="shared" si="50"/>
        <v>0</v>
      </c>
      <c r="N141" s="8"/>
      <c r="Y141" s="5">
        <f t="shared" si="47"/>
        <v>0</v>
      </c>
      <c r="Z141" s="5">
        <f t="shared" si="48"/>
        <v>0</v>
      </c>
      <c r="AA141" s="5">
        <f t="shared" si="52"/>
        <v>0</v>
      </c>
    </row>
    <row r="142" spans="1:27" x14ac:dyDescent="0.3">
      <c r="A142" s="7"/>
      <c r="B142" s="23">
        <f t="shared" si="51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9"/>
        <v>#VALUE!</v>
      </c>
      <c r="M142" s="25">
        <f t="shared" si="50"/>
        <v>0</v>
      </c>
      <c r="N142" s="8"/>
      <c r="Y142" s="5">
        <f t="shared" si="47"/>
        <v>0</v>
      </c>
      <c r="Z142" s="5">
        <f t="shared" si="48"/>
        <v>0</v>
      </c>
      <c r="AA142" s="5">
        <f t="shared" si="52"/>
        <v>0</v>
      </c>
    </row>
    <row r="143" spans="1:27" x14ac:dyDescent="0.3">
      <c r="A143" s="7"/>
      <c r="B143" s="23">
        <f t="shared" si="51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9"/>
        <v>#VALUE!</v>
      </c>
      <c r="M143" s="25">
        <f t="shared" si="50"/>
        <v>0</v>
      </c>
      <c r="N143" s="8"/>
      <c r="Y143" s="5">
        <f t="shared" si="47"/>
        <v>0</v>
      </c>
      <c r="Z143" s="5">
        <f t="shared" si="48"/>
        <v>0</v>
      </c>
      <c r="AA143" s="5">
        <f t="shared" si="52"/>
        <v>0</v>
      </c>
    </row>
    <row r="144" spans="1:27" x14ac:dyDescent="0.3">
      <c r="A144" s="7"/>
      <c r="B144" s="23">
        <f t="shared" si="51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9"/>
        <v>#VALUE!</v>
      </c>
      <c r="M144" s="25">
        <f t="shared" si="50"/>
        <v>0</v>
      </c>
      <c r="N144" s="8"/>
      <c r="Y144" s="5">
        <f t="shared" si="47"/>
        <v>0</v>
      </c>
      <c r="Z144" s="5">
        <f t="shared" si="48"/>
        <v>0</v>
      </c>
      <c r="AA144" s="5">
        <f t="shared" si="52"/>
        <v>0</v>
      </c>
    </row>
    <row r="145" spans="1:27" x14ac:dyDescent="0.3">
      <c r="A145" s="7"/>
      <c r="B145" s="23">
        <f t="shared" si="51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9"/>
        <v>#VALUE!</v>
      </c>
      <c r="M145" s="25">
        <f t="shared" si="50"/>
        <v>0</v>
      </c>
      <c r="N145" s="8"/>
      <c r="Y145" s="5">
        <f t="shared" si="47"/>
        <v>0</v>
      </c>
      <c r="Z145" s="5">
        <f t="shared" si="48"/>
        <v>0</v>
      </c>
      <c r="AA145" s="5">
        <f t="shared" si="52"/>
        <v>0</v>
      </c>
    </row>
    <row r="146" spans="1:27" x14ac:dyDescent="0.3">
      <c r="A146" s="7"/>
      <c r="B146" s="23">
        <f t="shared" si="51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9"/>
        <v>#VALUE!</v>
      </c>
      <c r="M146" s="25">
        <f t="shared" si="50"/>
        <v>0</v>
      </c>
      <c r="N146" s="8"/>
      <c r="Y146" s="5">
        <f t="shared" si="47"/>
        <v>0</v>
      </c>
      <c r="Z146" s="5">
        <f t="shared" si="48"/>
        <v>0</v>
      </c>
      <c r="AA146" s="5">
        <f t="shared" si="52"/>
        <v>0</v>
      </c>
    </row>
    <row r="147" spans="1:27" x14ac:dyDescent="0.3">
      <c r="A147" s="7"/>
      <c r="B147" s="23">
        <f t="shared" si="51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9"/>
        <v>#VALUE!</v>
      </c>
      <c r="M147" s="25">
        <f t="shared" si="50"/>
        <v>0</v>
      </c>
      <c r="N147" s="8"/>
      <c r="Y147" s="5">
        <f t="shared" si="47"/>
        <v>0</v>
      </c>
      <c r="Z147" s="5">
        <f t="shared" si="48"/>
        <v>0</v>
      </c>
      <c r="AA147" s="5">
        <f t="shared" si="52"/>
        <v>0</v>
      </c>
    </row>
    <row r="148" spans="1:27" x14ac:dyDescent="0.3">
      <c r="A148" s="7"/>
      <c r="B148" s="23">
        <f t="shared" si="51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9"/>
        <v>#VALUE!</v>
      </c>
      <c r="M148" s="25">
        <f t="shared" si="50"/>
        <v>0</v>
      </c>
      <c r="N148" s="8"/>
      <c r="Y148" s="5">
        <f t="shared" si="47"/>
        <v>0</v>
      </c>
      <c r="Z148" s="5">
        <f t="shared" si="48"/>
        <v>0</v>
      </c>
      <c r="AA148" s="5">
        <f t="shared" si="52"/>
        <v>0</v>
      </c>
    </row>
    <row r="149" spans="1:27" x14ac:dyDescent="0.3">
      <c r="A149" s="7"/>
      <c r="B149" s="23">
        <f t="shared" si="51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9"/>
        <v>#VALUE!</v>
      </c>
      <c r="M149" s="25">
        <f t="shared" si="50"/>
        <v>0</v>
      </c>
      <c r="N149" s="8"/>
      <c r="Y149" s="5">
        <f t="shared" si="47"/>
        <v>0</v>
      </c>
      <c r="Z149" s="5">
        <f t="shared" si="48"/>
        <v>0</v>
      </c>
      <c r="AA149" s="5">
        <f t="shared" si="52"/>
        <v>0</v>
      </c>
    </row>
    <row r="150" spans="1:27" x14ac:dyDescent="0.3">
      <c r="A150" s="7"/>
      <c r="B150" s="23">
        <f t="shared" si="51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9"/>
        <v>#VALUE!</v>
      </c>
      <c r="M150" s="25">
        <f t="shared" si="50"/>
        <v>0</v>
      </c>
      <c r="N150" s="8"/>
      <c r="Y150" s="5">
        <f t="shared" si="47"/>
        <v>0</v>
      </c>
      <c r="Z150" s="5">
        <f t="shared" si="48"/>
        <v>0</v>
      </c>
      <c r="AA150" s="5">
        <f t="shared" si="52"/>
        <v>0</v>
      </c>
    </row>
    <row r="151" spans="1:27" x14ac:dyDescent="0.3">
      <c r="A151" s="7"/>
      <c r="B151" s="23">
        <f t="shared" si="51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9"/>
        <v>#VALUE!</v>
      </c>
      <c r="M151" s="25">
        <f t="shared" si="50"/>
        <v>0</v>
      </c>
      <c r="N151" s="8"/>
      <c r="Y151" s="5">
        <f t="shared" si="47"/>
        <v>0</v>
      </c>
      <c r="Z151" s="5">
        <f t="shared" si="48"/>
        <v>0</v>
      </c>
      <c r="AA151" s="5">
        <f t="shared" si="52"/>
        <v>0</v>
      </c>
    </row>
    <row r="152" spans="1:27" x14ac:dyDescent="0.3">
      <c r="A152" s="7"/>
      <c r="B152" s="23">
        <f t="shared" si="51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9"/>
        <v>#VALUE!</v>
      </c>
      <c r="M152" s="25">
        <f t="shared" si="50"/>
        <v>0</v>
      </c>
      <c r="N152" s="8"/>
      <c r="Y152" s="5">
        <f t="shared" si="47"/>
        <v>0</v>
      </c>
      <c r="Z152" s="5">
        <f t="shared" si="48"/>
        <v>0</v>
      </c>
      <c r="AA152" s="5">
        <f t="shared" si="52"/>
        <v>0</v>
      </c>
    </row>
    <row r="153" spans="1:27" x14ac:dyDescent="0.3">
      <c r="A153" s="7"/>
      <c r="B153" s="23">
        <f t="shared" si="51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9"/>
        <v>#VALUE!</v>
      </c>
      <c r="M153" s="25">
        <f t="shared" si="50"/>
        <v>0</v>
      </c>
      <c r="N153" s="8"/>
      <c r="Y153" s="5">
        <f t="shared" si="47"/>
        <v>0</v>
      </c>
      <c r="Z153" s="5">
        <f t="shared" si="48"/>
        <v>0</v>
      </c>
      <c r="AA153" s="5">
        <f t="shared" si="52"/>
        <v>0</v>
      </c>
    </row>
    <row r="154" spans="1:27" x14ac:dyDescent="0.3">
      <c r="A154" s="7"/>
      <c r="B154" s="23">
        <f t="shared" si="51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9"/>
        <v>#VALUE!</v>
      </c>
      <c r="M154" s="25">
        <f t="shared" si="50"/>
        <v>0</v>
      </c>
      <c r="N154" s="8"/>
      <c r="Y154" s="5">
        <f t="shared" si="47"/>
        <v>0</v>
      </c>
      <c r="Z154" s="5">
        <f t="shared" si="48"/>
        <v>0</v>
      </c>
      <c r="AA154" s="5">
        <f t="shared" si="52"/>
        <v>0</v>
      </c>
    </row>
    <row r="155" spans="1:27" x14ac:dyDescent="0.3">
      <c r="A155" s="7"/>
      <c r="B155" s="23">
        <f t="shared" si="51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9"/>
        <v>#VALUE!</v>
      </c>
      <c r="M155" s="25">
        <f t="shared" si="50"/>
        <v>0</v>
      </c>
      <c r="N155" s="8"/>
      <c r="Y155" s="5">
        <f t="shared" si="47"/>
        <v>0</v>
      </c>
      <c r="Z155" s="5">
        <f t="shared" si="48"/>
        <v>0</v>
      </c>
      <c r="AA155" s="5">
        <f t="shared" si="52"/>
        <v>0</v>
      </c>
    </row>
    <row r="156" spans="1:27" x14ac:dyDescent="0.3">
      <c r="A156" s="7"/>
      <c r="B156" s="23">
        <f t="shared" si="51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9"/>
        <v>#VALUE!</v>
      </c>
      <c r="M156" s="25">
        <f t="shared" si="50"/>
        <v>0</v>
      </c>
      <c r="N156" s="8"/>
      <c r="Y156" s="5">
        <f t="shared" si="47"/>
        <v>0</v>
      </c>
      <c r="Z156" s="5">
        <f t="shared" si="48"/>
        <v>0</v>
      </c>
      <c r="AA156" s="5">
        <f t="shared" si="52"/>
        <v>0</v>
      </c>
    </row>
    <row r="157" spans="1:27" x14ac:dyDescent="0.3">
      <c r="A157" s="7"/>
      <c r="B157" s="23">
        <f t="shared" si="51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9"/>
        <v>#VALUE!</v>
      </c>
      <c r="M157" s="25">
        <f t="shared" si="50"/>
        <v>0</v>
      </c>
      <c r="N157" s="8"/>
      <c r="Y157" s="5">
        <f t="shared" si="47"/>
        <v>0</v>
      </c>
      <c r="Z157" s="5">
        <f t="shared" si="48"/>
        <v>0</v>
      </c>
      <c r="AA157" s="5">
        <f t="shared" si="52"/>
        <v>0</v>
      </c>
    </row>
    <row r="158" spans="1:27" x14ac:dyDescent="0.3">
      <c r="A158" s="7"/>
      <c r="B158" s="23">
        <f t="shared" si="51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9"/>
        <v>#VALUE!</v>
      </c>
      <c r="M158" s="25">
        <f t="shared" si="50"/>
        <v>0</v>
      </c>
      <c r="N158" s="8"/>
      <c r="Y158" s="5">
        <f t="shared" si="47"/>
        <v>0</v>
      </c>
      <c r="Z158" s="5">
        <f t="shared" si="48"/>
        <v>0</v>
      </c>
      <c r="AA158" s="5">
        <f t="shared" si="52"/>
        <v>0</v>
      </c>
    </row>
    <row r="159" spans="1:27" x14ac:dyDescent="0.3">
      <c r="A159" s="7"/>
      <c r="B159" s="23">
        <f t="shared" si="51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9"/>
        <v>#VALUE!</v>
      </c>
      <c r="M159" s="25">
        <f t="shared" si="50"/>
        <v>0</v>
      </c>
      <c r="N159" s="8"/>
      <c r="Y159" s="5">
        <f t="shared" si="47"/>
        <v>0</v>
      </c>
      <c r="Z159" s="5">
        <f t="shared" si="48"/>
        <v>0</v>
      </c>
      <c r="AA159" s="5">
        <f t="shared" si="52"/>
        <v>0</v>
      </c>
    </row>
    <row r="160" spans="1:27" x14ac:dyDescent="0.3">
      <c r="A160" s="7"/>
      <c r="B160" s="23">
        <f t="shared" si="51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9"/>
        <v>#VALUE!</v>
      </c>
      <c r="M160" s="25">
        <f t="shared" si="50"/>
        <v>0</v>
      </c>
      <c r="N160" s="8"/>
      <c r="Y160" s="5">
        <f t="shared" si="47"/>
        <v>0</v>
      </c>
      <c r="Z160" s="5">
        <f t="shared" si="48"/>
        <v>0</v>
      </c>
      <c r="AA160" s="5">
        <f t="shared" si="52"/>
        <v>0</v>
      </c>
    </row>
    <row r="161" spans="1:27" x14ac:dyDescent="0.3">
      <c r="A161" s="7"/>
      <c r="B161" s="23">
        <f t="shared" si="51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9"/>
        <v>#VALUE!</v>
      </c>
      <c r="M161" s="25">
        <f t="shared" si="50"/>
        <v>0</v>
      </c>
      <c r="N161" s="8"/>
      <c r="Y161" s="5">
        <f t="shared" si="47"/>
        <v>0</v>
      </c>
      <c r="Z161" s="5">
        <f t="shared" si="48"/>
        <v>0</v>
      </c>
      <c r="AA161" s="5">
        <f t="shared" si="52"/>
        <v>0</v>
      </c>
    </row>
    <row r="162" spans="1:27" x14ac:dyDescent="0.3">
      <c r="A162" s="7"/>
      <c r="B162" s="23">
        <f t="shared" si="51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9"/>
        <v>#VALUE!</v>
      </c>
      <c r="M162" s="25">
        <f t="shared" si="50"/>
        <v>0</v>
      </c>
      <c r="N162" s="8"/>
      <c r="Y162" s="5">
        <f t="shared" si="47"/>
        <v>0</v>
      </c>
      <c r="Z162" s="5">
        <f t="shared" si="48"/>
        <v>0</v>
      </c>
      <c r="AA162" s="5">
        <f t="shared" si="52"/>
        <v>0</v>
      </c>
    </row>
    <row r="163" spans="1:27" x14ac:dyDescent="0.3">
      <c r="A163" s="7"/>
      <c r="B163" s="23">
        <f t="shared" si="51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9"/>
        <v>#VALUE!</v>
      </c>
      <c r="M163" s="25">
        <f t="shared" si="50"/>
        <v>0</v>
      </c>
      <c r="N163" s="8"/>
      <c r="Y163" s="5">
        <f t="shared" si="47"/>
        <v>0</v>
      </c>
      <c r="Z163" s="5">
        <f t="shared" si="48"/>
        <v>0</v>
      </c>
      <c r="AA163" s="5">
        <f t="shared" si="52"/>
        <v>0</v>
      </c>
    </row>
    <row r="164" spans="1:27" x14ac:dyDescent="0.3">
      <c r="A164" s="7"/>
      <c r="B164" s="23">
        <f t="shared" si="51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9"/>
        <v>#VALUE!</v>
      </c>
      <c r="M164" s="25">
        <f t="shared" si="50"/>
        <v>0</v>
      </c>
      <c r="N164" s="8"/>
      <c r="Y164" s="5">
        <f t="shared" si="47"/>
        <v>0</v>
      </c>
      <c r="Z164" s="5">
        <f t="shared" si="48"/>
        <v>0</v>
      </c>
      <c r="AA164" s="5">
        <f t="shared" si="52"/>
        <v>0</v>
      </c>
    </row>
    <row r="165" spans="1:27" x14ac:dyDescent="0.3">
      <c r="A165" s="7"/>
      <c r="B165" s="23">
        <f t="shared" si="51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9"/>
        <v>#VALUE!</v>
      </c>
      <c r="M165" s="25">
        <f t="shared" si="50"/>
        <v>0</v>
      </c>
      <c r="N165" s="8"/>
      <c r="Y165" s="5">
        <f t="shared" si="47"/>
        <v>0</v>
      </c>
      <c r="Z165" s="5">
        <f t="shared" si="48"/>
        <v>0</v>
      </c>
      <c r="AA165" s="5">
        <f t="shared" si="52"/>
        <v>0</v>
      </c>
    </row>
    <row r="166" spans="1:27" x14ac:dyDescent="0.3">
      <c r="A166" s="7"/>
      <c r="B166" s="23">
        <f t="shared" si="51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9"/>
        <v>#VALUE!</v>
      </c>
      <c r="M166" s="25">
        <f t="shared" si="50"/>
        <v>0</v>
      </c>
      <c r="N166" s="8"/>
      <c r="Y166" s="5">
        <f t="shared" si="47"/>
        <v>0</v>
      </c>
      <c r="Z166" s="5">
        <f t="shared" si="48"/>
        <v>0</v>
      </c>
      <c r="AA166" s="5">
        <f t="shared" si="52"/>
        <v>0</v>
      </c>
    </row>
    <row r="167" spans="1:27" x14ac:dyDescent="0.3">
      <c r="A167" s="7"/>
      <c r="B167" s="23">
        <f t="shared" si="51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9"/>
        <v>#VALUE!</v>
      </c>
      <c r="M167" s="25">
        <f t="shared" si="50"/>
        <v>0</v>
      </c>
      <c r="N167" s="8"/>
      <c r="Y167" s="5">
        <f t="shared" si="47"/>
        <v>0</v>
      </c>
      <c r="Z167" s="5">
        <f t="shared" si="48"/>
        <v>0</v>
      </c>
      <c r="AA167" s="5">
        <f t="shared" si="52"/>
        <v>0</v>
      </c>
    </row>
    <row r="168" spans="1:27" x14ac:dyDescent="0.3">
      <c r="A168" s="7"/>
      <c r="B168" s="23">
        <f t="shared" si="51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9"/>
        <v>#VALUE!</v>
      </c>
      <c r="M168" s="25">
        <f t="shared" si="50"/>
        <v>0</v>
      </c>
      <c r="N168" s="8"/>
      <c r="Y168" s="5">
        <f t="shared" si="47"/>
        <v>0</v>
      </c>
      <c r="Z168" s="5">
        <f t="shared" si="48"/>
        <v>0</v>
      </c>
      <c r="AA168" s="5">
        <f t="shared" si="52"/>
        <v>0</v>
      </c>
    </row>
    <row r="169" spans="1:27" x14ac:dyDescent="0.3">
      <c r="A169" s="7"/>
      <c r="B169" s="23">
        <f t="shared" si="51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9"/>
        <v>#VALUE!</v>
      </c>
      <c r="M169" s="25">
        <f t="shared" si="50"/>
        <v>0</v>
      </c>
      <c r="N169" s="8"/>
      <c r="Y169" s="5">
        <f t="shared" si="47"/>
        <v>0</v>
      </c>
      <c r="Z169" s="5">
        <f t="shared" si="48"/>
        <v>0</v>
      </c>
      <c r="AA169" s="5">
        <f t="shared" si="52"/>
        <v>0</v>
      </c>
    </row>
    <row r="170" spans="1:27" x14ac:dyDescent="0.3">
      <c r="A170" s="7"/>
      <c r="B170" s="23">
        <f t="shared" si="51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9"/>
        <v>#VALUE!</v>
      </c>
      <c r="M170" s="25">
        <f t="shared" si="50"/>
        <v>0</v>
      </c>
      <c r="N170" s="8"/>
      <c r="Y170" s="5">
        <f t="shared" si="47"/>
        <v>0</v>
      </c>
      <c r="Z170" s="5">
        <f t="shared" si="48"/>
        <v>0</v>
      </c>
      <c r="AA170" s="5">
        <f t="shared" si="52"/>
        <v>0</v>
      </c>
    </row>
    <row r="171" spans="1:27" x14ac:dyDescent="0.3">
      <c r="A171" s="7"/>
      <c r="B171" s="23">
        <f t="shared" si="51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9"/>
        <v>#VALUE!</v>
      </c>
      <c r="M171" s="25">
        <f t="shared" si="50"/>
        <v>0</v>
      </c>
      <c r="N171" s="8"/>
      <c r="Y171" s="5">
        <f t="shared" si="47"/>
        <v>0</v>
      </c>
      <c r="Z171" s="5">
        <f t="shared" si="48"/>
        <v>0</v>
      </c>
      <c r="AA171" s="5">
        <f t="shared" si="52"/>
        <v>0</v>
      </c>
    </row>
    <row r="172" spans="1:27" x14ac:dyDescent="0.3">
      <c r="A172" s="7"/>
      <c r="B172" s="23">
        <f t="shared" si="51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9"/>
        <v>#VALUE!</v>
      </c>
      <c r="M172" s="25">
        <f t="shared" si="50"/>
        <v>0</v>
      </c>
      <c r="N172" s="8"/>
      <c r="Y172" s="5">
        <f t="shared" si="47"/>
        <v>0</v>
      </c>
      <c r="Z172" s="5">
        <f t="shared" si="48"/>
        <v>0</v>
      </c>
      <c r="AA172" s="5">
        <f t="shared" si="52"/>
        <v>0</v>
      </c>
    </row>
    <row r="173" spans="1:27" x14ac:dyDescent="0.3">
      <c r="A173" s="7"/>
      <c r="B173" s="23">
        <f t="shared" si="51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9"/>
        <v>#VALUE!</v>
      </c>
      <c r="M173" s="25">
        <f t="shared" si="50"/>
        <v>0</v>
      </c>
      <c r="N173" s="8"/>
      <c r="Y173" s="5">
        <f t="shared" si="47"/>
        <v>0</v>
      </c>
      <c r="Z173" s="5">
        <f t="shared" si="48"/>
        <v>0</v>
      </c>
      <c r="AA173" s="5">
        <f t="shared" si="52"/>
        <v>0</v>
      </c>
    </row>
    <row r="174" spans="1:27" x14ac:dyDescent="0.3">
      <c r="A174" s="7"/>
      <c r="B174" s="23">
        <f t="shared" si="51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9"/>
        <v>#VALUE!</v>
      </c>
      <c r="M174" s="25">
        <f t="shared" si="50"/>
        <v>0</v>
      </c>
      <c r="N174" s="8"/>
      <c r="Y174" s="5">
        <f t="shared" si="47"/>
        <v>0</v>
      </c>
      <c r="Z174" s="5">
        <f t="shared" si="48"/>
        <v>0</v>
      </c>
      <c r="AA174" s="5">
        <f t="shared" si="52"/>
        <v>0</v>
      </c>
    </row>
    <row r="175" spans="1:27" x14ac:dyDescent="0.3">
      <c r="A175" s="7"/>
      <c r="B175" s="23">
        <f t="shared" si="51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9"/>
        <v>#VALUE!</v>
      </c>
      <c r="M175" s="25">
        <f t="shared" si="50"/>
        <v>0</v>
      </c>
      <c r="N175" s="8"/>
      <c r="Y175" s="5">
        <f t="shared" si="47"/>
        <v>0</v>
      </c>
      <c r="Z175" s="5">
        <f t="shared" si="48"/>
        <v>0</v>
      </c>
      <c r="AA175" s="5">
        <f t="shared" si="52"/>
        <v>0</v>
      </c>
    </row>
    <row r="176" spans="1:27" x14ac:dyDescent="0.3">
      <c r="A176" s="7"/>
      <c r="B176" s="23">
        <f t="shared" si="51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9"/>
        <v>#VALUE!</v>
      </c>
      <c r="M176" s="25">
        <f t="shared" si="50"/>
        <v>0</v>
      </c>
      <c r="N176" s="8"/>
      <c r="Y176" s="5">
        <f t="shared" si="47"/>
        <v>0</v>
      </c>
      <c r="Z176" s="5">
        <f t="shared" si="48"/>
        <v>0</v>
      </c>
      <c r="AA176" s="5">
        <f t="shared" si="52"/>
        <v>0</v>
      </c>
    </row>
    <row r="177" spans="1:27" x14ac:dyDescent="0.3">
      <c r="A177" s="7"/>
      <c r="B177" s="23">
        <f t="shared" si="51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9"/>
        <v>#VALUE!</v>
      </c>
      <c r="M177" s="25">
        <f t="shared" si="50"/>
        <v>0</v>
      </c>
      <c r="N177" s="8"/>
      <c r="Y177" s="5">
        <f t="shared" si="47"/>
        <v>0</v>
      </c>
      <c r="Z177" s="5">
        <f t="shared" si="48"/>
        <v>0</v>
      </c>
      <c r="AA177" s="5">
        <f t="shared" si="52"/>
        <v>0</v>
      </c>
    </row>
    <row r="178" spans="1:27" x14ac:dyDescent="0.3">
      <c r="A178" s="7"/>
      <c r="B178" s="23">
        <f t="shared" si="51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9"/>
        <v>#VALUE!</v>
      </c>
      <c r="M178" s="25">
        <f t="shared" si="50"/>
        <v>0</v>
      </c>
      <c r="N178" s="8"/>
      <c r="Y178" s="5">
        <f t="shared" si="47"/>
        <v>0</v>
      </c>
      <c r="Z178" s="5">
        <f t="shared" si="48"/>
        <v>0</v>
      </c>
      <c r="AA178" s="5">
        <f t="shared" si="52"/>
        <v>0</v>
      </c>
    </row>
    <row r="179" spans="1:27" x14ac:dyDescent="0.3">
      <c r="A179" s="7"/>
      <c r="B179" s="23">
        <f t="shared" si="51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9"/>
        <v>#VALUE!</v>
      </c>
      <c r="M179" s="25">
        <f t="shared" si="50"/>
        <v>0</v>
      </c>
      <c r="N179" s="8"/>
      <c r="Y179" s="5">
        <f t="shared" si="47"/>
        <v>0</v>
      </c>
      <c r="Z179" s="5">
        <f t="shared" si="48"/>
        <v>0</v>
      </c>
      <c r="AA179" s="5">
        <f t="shared" si="52"/>
        <v>0</v>
      </c>
    </row>
    <row r="180" spans="1:27" x14ac:dyDescent="0.3">
      <c r="A180" s="7"/>
      <c r="B180" s="23">
        <f t="shared" si="51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9"/>
        <v>#VALUE!</v>
      </c>
      <c r="M180" s="25">
        <f t="shared" si="50"/>
        <v>0</v>
      </c>
      <c r="N180" s="8"/>
      <c r="Y180" s="5">
        <f t="shared" si="47"/>
        <v>0</v>
      </c>
      <c r="Z180" s="5">
        <f t="shared" si="48"/>
        <v>0</v>
      </c>
      <c r="AA180" s="5">
        <f t="shared" si="52"/>
        <v>0</v>
      </c>
    </row>
    <row r="181" spans="1:27" x14ac:dyDescent="0.3">
      <c r="A181" s="7"/>
      <c r="B181" s="23">
        <f t="shared" si="51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9"/>
        <v>#VALUE!</v>
      </c>
      <c r="M181" s="25">
        <f t="shared" si="50"/>
        <v>0</v>
      </c>
      <c r="N181" s="8"/>
      <c r="Y181" s="5">
        <f t="shared" si="47"/>
        <v>0</v>
      </c>
      <c r="Z181" s="5">
        <f t="shared" si="48"/>
        <v>0</v>
      </c>
      <c r="AA181" s="5">
        <f t="shared" si="52"/>
        <v>0</v>
      </c>
    </row>
    <row r="182" spans="1:27" x14ac:dyDescent="0.3">
      <c r="A182" s="7"/>
      <c r="B182" s="23">
        <f t="shared" si="51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9"/>
        <v>#VALUE!</v>
      </c>
      <c r="M182" s="25">
        <f t="shared" si="50"/>
        <v>0</v>
      </c>
      <c r="N182" s="8"/>
      <c r="Y182" s="5">
        <f t="shared" si="47"/>
        <v>0</v>
      </c>
      <c r="Z182" s="5">
        <f t="shared" si="48"/>
        <v>0</v>
      </c>
      <c r="AA182" s="5">
        <f t="shared" si="52"/>
        <v>0</v>
      </c>
    </row>
    <row r="183" spans="1:27" x14ac:dyDescent="0.3">
      <c r="A183" s="7"/>
      <c r="B183" s="23">
        <f t="shared" si="51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9"/>
        <v>#VALUE!</v>
      </c>
      <c r="M183" s="25">
        <f t="shared" si="50"/>
        <v>0</v>
      </c>
      <c r="N183" s="8"/>
      <c r="Y183" s="5">
        <f t="shared" si="47"/>
        <v>0</v>
      </c>
      <c r="Z183" s="5">
        <f t="shared" si="48"/>
        <v>0</v>
      </c>
      <c r="AA183" s="5">
        <f t="shared" si="52"/>
        <v>0</v>
      </c>
    </row>
    <row r="184" spans="1:27" x14ac:dyDescent="0.3">
      <c r="A184" s="7"/>
      <c r="B184" s="23">
        <f t="shared" si="51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9"/>
        <v>#VALUE!</v>
      </c>
      <c r="M184" s="25">
        <f t="shared" si="50"/>
        <v>0</v>
      </c>
      <c r="N184" s="8"/>
      <c r="Y184" s="5">
        <f t="shared" si="47"/>
        <v>0</v>
      </c>
      <c r="Z184" s="5">
        <f t="shared" si="48"/>
        <v>0</v>
      </c>
      <c r="AA184" s="5">
        <f t="shared" si="52"/>
        <v>0</v>
      </c>
    </row>
    <row r="185" spans="1:27" x14ac:dyDescent="0.3">
      <c r="A185" s="7"/>
      <c r="B185" s="23">
        <f t="shared" si="51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9"/>
        <v>#VALUE!</v>
      </c>
      <c r="M185" s="25">
        <f t="shared" si="50"/>
        <v>0</v>
      </c>
      <c r="N185" s="8"/>
      <c r="Y185" s="5">
        <f t="shared" si="47"/>
        <v>0</v>
      </c>
      <c r="Z185" s="5">
        <f t="shared" si="48"/>
        <v>0</v>
      </c>
      <c r="AA185" s="5">
        <f t="shared" si="52"/>
        <v>0</v>
      </c>
    </row>
    <row r="186" spans="1:27" x14ac:dyDescent="0.3">
      <c r="A186" s="7"/>
      <c r="B186" s="23">
        <f t="shared" si="51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9"/>
        <v>#VALUE!</v>
      </c>
      <c r="M186" s="25">
        <f t="shared" si="50"/>
        <v>0</v>
      </c>
      <c r="N186" s="8"/>
      <c r="Y186" s="5">
        <f t="shared" si="47"/>
        <v>0</v>
      </c>
      <c r="Z186" s="5">
        <f t="shared" si="48"/>
        <v>0</v>
      </c>
      <c r="AA186" s="5">
        <f t="shared" si="52"/>
        <v>0</v>
      </c>
    </row>
    <row r="187" spans="1:27" x14ac:dyDescent="0.3">
      <c r="A187" s="7"/>
      <c r="B187" s="23">
        <f t="shared" si="51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9"/>
        <v>#VALUE!</v>
      </c>
      <c r="M187" s="25">
        <f t="shared" si="50"/>
        <v>0</v>
      </c>
      <c r="N187" s="8"/>
      <c r="Y187" s="5">
        <f t="shared" si="47"/>
        <v>0</v>
      </c>
      <c r="Z187" s="5">
        <f t="shared" si="48"/>
        <v>0</v>
      </c>
      <c r="AA187" s="5">
        <f t="shared" si="52"/>
        <v>0</v>
      </c>
    </row>
    <row r="188" spans="1:27" x14ac:dyDescent="0.3">
      <c r="A188" s="7"/>
      <c r="B188" s="23">
        <f t="shared" si="51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9"/>
        <v>#VALUE!</v>
      </c>
      <c r="M188" s="25">
        <f t="shared" si="50"/>
        <v>0</v>
      </c>
      <c r="N188" s="8"/>
      <c r="Y188" s="5">
        <f t="shared" si="47"/>
        <v>0</v>
      </c>
      <c r="Z188" s="5">
        <f t="shared" si="48"/>
        <v>0</v>
      </c>
      <c r="AA188" s="5">
        <f t="shared" si="52"/>
        <v>0</v>
      </c>
    </row>
    <row r="189" spans="1:27" x14ac:dyDescent="0.3">
      <c r="A189" s="7"/>
      <c r="B189" s="23">
        <f t="shared" si="51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9"/>
        <v>#VALUE!</v>
      </c>
      <c r="M189" s="25">
        <f t="shared" si="50"/>
        <v>0</v>
      </c>
      <c r="N189" s="8"/>
      <c r="Y189" s="5">
        <f t="shared" si="47"/>
        <v>0</v>
      </c>
      <c r="Z189" s="5">
        <f t="shared" si="48"/>
        <v>0</v>
      </c>
      <c r="AA189" s="5">
        <f t="shared" si="52"/>
        <v>0</v>
      </c>
    </row>
    <row r="190" spans="1:27" x14ac:dyDescent="0.3">
      <c r="A190" s="7"/>
      <c r="B190" s="23">
        <f t="shared" si="51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9"/>
        <v>#VALUE!</v>
      </c>
      <c r="M190" s="25">
        <f t="shared" si="50"/>
        <v>0</v>
      </c>
      <c r="N190" s="8"/>
      <c r="Y190" s="5">
        <f t="shared" si="47"/>
        <v>0</v>
      </c>
      <c r="Z190" s="5">
        <f t="shared" si="48"/>
        <v>0</v>
      </c>
      <c r="AA190" s="5">
        <f t="shared" si="52"/>
        <v>0</v>
      </c>
    </row>
    <row r="191" spans="1:27" ht="15" thickBot="1" x14ac:dyDescent="0.35">
      <c r="A191" s="7"/>
      <c r="B191" s="23">
        <f t="shared" si="51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9"/>
        <v>#VALUE!</v>
      </c>
      <c r="M191" s="25">
        <f t="shared" si="50"/>
        <v>0</v>
      </c>
      <c r="N191" s="8"/>
      <c r="Y191" s="5">
        <f t="shared" si="47"/>
        <v>0</v>
      </c>
      <c r="Z191" s="5">
        <f t="shared" si="48"/>
        <v>0</v>
      </c>
      <c r="AA191" s="5">
        <f t="shared" si="52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442625.42978380772</v>
      </c>
      <c r="N192" s="8"/>
      <c r="Y192" s="5">
        <f>SUM(Y6:Y191)</f>
        <v>49</v>
      </c>
      <c r="Z192" s="5">
        <f>SUM(Z6:Z191)</f>
        <v>1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2:K192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1">
    <cfRule type="containsBlanks" dxfId="58" priority="1">
      <formula>LEN(TRIM(I6))=0</formula>
    </cfRule>
  </conditionalFormatting>
  <hyperlinks>
    <hyperlink ref="B192" r:id="rId1" xr:uid="{00000000-0004-0000-0D00-000000000000}"/>
    <hyperlink ref="P1" location="'MASTER '!A1" display="Back" xr:uid="{00000000-0004-0000-0D00-000001000000}"/>
    <hyperlink ref="P12:P13" location="'APRIL-2018'!A1" display="CASH" xr:uid="{00000000-0004-0000-0D00-000002000000}"/>
  </hyperlinks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192"/>
  <sheetViews>
    <sheetView topLeftCell="H1" workbookViewId="0">
      <selection activeCell="T12" sqref="T12:T1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8.10937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892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43619</v>
      </c>
      <c r="D6" s="19" t="s">
        <v>19</v>
      </c>
      <c r="E6" s="19" t="s">
        <v>695</v>
      </c>
      <c r="F6" s="21">
        <v>635</v>
      </c>
      <c r="G6" s="79">
        <v>649</v>
      </c>
      <c r="H6" s="79">
        <v>628</v>
      </c>
      <c r="I6" s="26">
        <v>642</v>
      </c>
      <c r="J6" s="25">
        <f t="shared" ref="J6:J7" si="0">I6-F6</f>
        <v>7</v>
      </c>
      <c r="K6" s="27">
        <f t="shared" ref="K6:K7" si="1">150000/F6</f>
        <v>236.22047244094489</v>
      </c>
      <c r="L6" s="74">
        <f>(I6*1/F6)-100%</f>
        <v>1.1023622047244164E-2</v>
      </c>
      <c r="M6" s="22">
        <f>J6*K6</f>
        <v>1653.5433070866143</v>
      </c>
      <c r="N6" s="8"/>
      <c r="Y6" s="5">
        <f t="shared" ref="Y6:Y68" si="2">IF($M6&gt;0,1,0)</f>
        <v>1</v>
      </c>
      <c r="Z6" s="5">
        <f t="shared" ref="Z6:Z68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43619</v>
      </c>
      <c r="D7" s="25" t="s">
        <v>19</v>
      </c>
      <c r="E7" s="25" t="s">
        <v>893</v>
      </c>
      <c r="F7" s="26">
        <v>142</v>
      </c>
      <c r="G7" s="26">
        <v>149</v>
      </c>
      <c r="H7" s="26">
        <v>139</v>
      </c>
      <c r="I7" s="26">
        <v>146</v>
      </c>
      <c r="J7" s="25">
        <f t="shared" si="0"/>
        <v>4</v>
      </c>
      <c r="K7" s="27">
        <f t="shared" si="1"/>
        <v>1056.338028169014</v>
      </c>
      <c r="L7" s="63">
        <f t="shared" ref="L7:L69" si="4">(I7*1/F7)-100%</f>
        <v>2.8169014084507005E-2</v>
      </c>
      <c r="M7" s="28">
        <f t="shared" ref="M7:M69" si="5">J7*K7</f>
        <v>4225.3521126760561</v>
      </c>
      <c r="N7" s="8"/>
      <c r="Y7" s="5">
        <f t="shared" si="2"/>
        <v>1</v>
      </c>
      <c r="Z7" s="5">
        <f t="shared" si="3"/>
        <v>0</v>
      </c>
      <c r="AA7" s="5">
        <f t="shared" ref="AA7:AA73" si="6">IF($I7=0,1,0)</f>
        <v>0</v>
      </c>
    </row>
    <row r="8" spans="1:27" x14ac:dyDescent="0.3">
      <c r="A8" s="7"/>
      <c r="B8" s="23">
        <f>B7+1</f>
        <v>3</v>
      </c>
      <c r="C8" s="24">
        <v>43619</v>
      </c>
      <c r="D8" s="25" t="s">
        <v>19</v>
      </c>
      <c r="E8" s="25" t="s">
        <v>894</v>
      </c>
      <c r="F8" s="26">
        <v>25.7</v>
      </c>
      <c r="G8" s="26">
        <v>31</v>
      </c>
      <c r="H8" s="26">
        <v>23</v>
      </c>
      <c r="I8" s="26">
        <v>26.55</v>
      </c>
      <c r="J8" s="25">
        <f t="shared" ref="J8:J14" si="7">I8-F8</f>
        <v>0.85000000000000142</v>
      </c>
      <c r="K8" s="27">
        <f t="shared" ref="K8:K39" si="8">150000/F8</f>
        <v>5836.5758754863818</v>
      </c>
      <c r="L8" s="63">
        <f t="shared" ref="L8:L17" si="9">(I8*1/F8)-100%</f>
        <v>3.3073929961089599E-2</v>
      </c>
      <c r="M8" s="28">
        <f t="shared" ref="M8:M17" si="10">J8*K8</f>
        <v>4961.0894941634333</v>
      </c>
      <c r="N8" s="8"/>
      <c r="Y8" s="5">
        <f t="shared" si="2"/>
        <v>1</v>
      </c>
      <c r="Z8" s="5">
        <f t="shared" si="3"/>
        <v>0</v>
      </c>
      <c r="AA8" s="5">
        <f t="shared" si="6"/>
        <v>0</v>
      </c>
    </row>
    <row r="9" spans="1:27" ht="15" thickBot="1" x14ac:dyDescent="0.35">
      <c r="A9" s="7"/>
      <c r="B9" s="23">
        <f t="shared" ref="B9:B71" si="11">B8+1</f>
        <v>4</v>
      </c>
      <c r="C9" s="24">
        <v>43619</v>
      </c>
      <c r="D9" s="25" t="s">
        <v>19</v>
      </c>
      <c r="E9" s="25" t="s">
        <v>722</v>
      </c>
      <c r="F9" s="26">
        <v>993</v>
      </c>
      <c r="G9" s="26">
        <v>1010</v>
      </c>
      <c r="H9" s="26">
        <v>980</v>
      </c>
      <c r="I9" s="26">
        <v>1010</v>
      </c>
      <c r="J9" s="25">
        <f t="shared" si="7"/>
        <v>17</v>
      </c>
      <c r="K9" s="27">
        <f t="shared" si="8"/>
        <v>151.05740181268882</v>
      </c>
      <c r="L9" s="63">
        <f t="shared" si="9"/>
        <v>1.7119838872104776E-2</v>
      </c>
      <c r="M9" s="28">
        <f t="shared" si="10"/>
        <v>2567.9758308157102</v>
      </c>
      <c r="N9" s="8"/>
      <c r="Y9" s="5">
        <f t="shared" si="2"/>
        <v>1</v>
      </c>
      <c r="Z9" s="5">
        <f t="shared" si="3"/>
        <v>0</v>
      </c>
      <c r="AA9" s="5">
        <f t="shared" si="6"/>
        <v>0</v>
      </c>
    </row>
    <row r="10" spans="1:27" x14ac:dyDescent="0.3">
      <c r="A10" s="7"/>
      <c r="B10" s="23">
        <f t="shared" si="11"/>
        <v>5</v>
      </c>
      <c r="C10" s="24">
        <v>43620</v>
      </c>
      <c r="D10" s="25" t="s">
        <v>19</v>
      </c>
      <c r="E10" s="25" t="s">
        <v>772</v>
      </c>
      <c r="F10" s="26">
        <v>20060</v>
      </c>
      <c r="G10" s="26">
        <v>20505</v>
      </c>
      <c r="H10" s="26">
        <v>20022</v>
      </c>
      <c r="I10" s="26">
        <v>20338</v>
      </c>
      <c r="J10" s="25">
        <f t="shared" si="7"/>
        <v>278</v>
      </c>
      <c r="K10" s="27">
        <f t="shared" si="8"/>
        <v>7.4775672981056829</v>
      </c>
      <c r="L10" s="63">
        <f t="shared" si="9"/>
        <v>1.3858424725822438E-2</v>
      </c>
      <c r="M10" s="28">
        <f t="shared" si="10"/>
        <v>2078.76370887338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2"/>
        <v>1</v>
      </c>
      <c r="Z10" s="5">
        <f t="shared" si="3"/>
        <v>0</v>
      </c>
      <c r="AA10" s="5">
        <f t="shared" si="6"/>
        <v>0</v>
      </c>
    </row>
    <row r="11" spans="1:27" ht="15" thickBot="1" x14ac:dyDescent="0.35">
      <c r="A11" s="7"/>
      <c r="B11" s="23">
        <f t="shared" si="11"/>
        <v>6</v>
      </c>
      <c r="C11" s="24">
        <v>43620</v>
      </c>
      <c r="D11" s="25" t="s">
        <v>19</v>
      </c>
      <c r="E11" s="25" t="s">
        <v>895</v>
      </c>
      <c r="F11" s="26">
        <v>77</v>
      </c>
      <c r="G11" s="26">
        <v>96</v>
      </c>
      <c r="H11" s="26">
        <v>72</v>
      </c>
      <c r="I11" s="26">
        <v>72</v>
      </c>
      <c r="J11" s="25">
        <f t="shared" si="7"/>
        <v>-5</v>
      </c>
      <c r="K11" s="27">
        <f t="shared" si="8"/>
        <v>1948.0519480519481</v>
      </c>
      <c r="L11" s="63">
        <f t="shared" si="9"/>
        <v>-6.4935064935064957E-2</v>
      </c>
      <c r="M11" s="28">
        <f t="shared" si="10"/>
        <v>-9740.2597402597403</v>
      </c>
      <c r="N11" s="8"/>
      <c r="P11" s="132"/>
      <c r="Q11" s="96"/>
      <c r="R11" s="96"/>
      <c r="S11" s="96"/>
      <c r="T11" s="96"/>
      <c r="U11" s="119"/>
      <c r="Y11" s="5">
        <f t="shared" si="2"/>
        <v>0</v>
      </c>
      <c r="Z11" s="5">
        <f t="shared" si="3"/>
        <v>1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43622</v>
      </c>
      <c r="D12" s="25" t="s">
        <v>19</v>
      </c>
      <c r="E12" s="25" t="s">
        <v>715</v>
      </c>
      <c r="F12" s="26">
        <v>1261</v>
      </c>
      <c r="G12" s="26">
        <v>1276</v>
      </c>
      <c r="H12" s="26">
        <v>1250</v>
      </c>
      <c r="I12" s="26">
        <v>1280</v>
      </c>
      <c r="J12" s="25">
        <f t="shared" si="7"/>
        <v>19</v>
      </c>
      <c r="K12" s="27">
        <f t="shared" si="8"/>
        <v>118.9532117367169</v>
      </c>
      <c r="L12" s="63">
        <f t="shared" si="9"/>
        <v>1.5067406819984086E-2</v>
      </c>
      <c r="M12" s="28">
        <f t="shared" si="10"/>
        <v>2260.1110229976211</v>
      </c>
      <c r="N12" s="8"/>
      <c r="P12" s="144" t="s">
        <v>10</v>
      </c>
      <c r="Q12" s="122">
        <f>COUNT(C6:C190)</f>
        <v>53</v>
      </c>
      <c r="R12" s="124">
        <f>Y191</f>
        <v>44</v>
      </c>
      <c r="S12" s="124">
        <f>Z191</f>
        <v>1</v>
      </c>
      <c r="T12" s="126">
        <f>AA191</f>
        <v>4</v>
      </c>
      <c r="U12" s="139">
        <f>R12/(Q12-T12)</f>
        <v>0.89795918367346939</v>
      </c>
      <c r="Y12" s="5">
        <f t="shared" si="2"/>
        <v>1</v>
      </c>
      <c r="Z12" s="5">
        <f t="shared" si="3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43623</v>
      </c>
      <c r="D13" s="25" t="s">
        <v>19</v>
      </c>
      <c r="E13" s="25" t="s">
        <v>896</v>
      </c>
      <c r="F13" s="26">
        <v>770</v>
      </c>
      <c r="G13" s="26">
        <v>786</v>
      </c>
      <c r="H13" s="26">
        <v>765</v>
      </c>
      <c r="I13" s="26">
        <v>776</v>
      </c>
      <c r="J13" s="25">
        <f t="shared" si="7"/>
        <v>6</v>
      </c>
      <c r="K13" s="27">
        <f t="shared" si="8"/>
        <v>194.80519480519482</v>
      </c>
      <c r="L13" s="63">
        <f t="shared" si="9"/>
        <v>7.7922077922076838E-3</v>
      </c>
      <c r="M13" s="28">
        <f t="shared" si="10"/>
        <v>1168.831168831169</v>
      </c>
      <c r="N13" s="8"/>
      <c r="P13" s="145"/>
      <c r="Q13" s="123"/>
      <c r="R13" s="125"/>
      <c r="S13" s="125"/>
      <c r="T13" s="127"/>
      <c r="U13" s="140"/>
      <c r="Y13" s="5">
        <f t="shared" si="2"/>
        <v>1</v>
      </c>
      <c r="Z13" s="5">
        <f t="shared" si="3"/>
        <v>0</v>
      </c>
      <c r="AA13" s="5">
        <f t="shared" si="6"/>
        <v>0</v>
      </c>
    </row>
    <row r="14" spans="1:27" x14ac:dyDescent="0.3">
      <c r="A14" s="7"/>
      <c r="B14" s="23">
        <f t="shared" si="11"/>
        <v>9</v>
      </c>
      <c r="C14" s="24">
        <v>43623</v>
      </c>
      <c r="D14" s="25" t="s">
        <v>19</v>
      </c>
      <c r="E14" s="25" t="s">
        <v>897</v>
      </c>
      <c r="F14" s="26">
        <v>173</v>
      </c>
      <c r="G14" s="26">
        <v>177</v>
      </c>
      <c r="H14" s="26">
        <v>169</v>
      </c>
      <c r="I14" s="26">
        <v>175.5</v>
      </c>
      <c r="J14" s="25">
        <f t="shared" si="7"/>
        <v>2.5</v>
      </c>
      <c r="K14" s="27">
        <f t="shared" si="8"/>
        <v>867.05202312138726</v>
      </c>
      <c r="L14" s="63">
        <f t="shared" si="9"/>
        <v>1.4450867052023142E-2</v>
      </c>
      <c r="M14" s="28">
        <f t="shared" si="10"/>
        <v>2167.6300578034679</v>
      </c>
      <c r="N14" s="8"/>
      <c r="O14" s="29"/>
      <c r="P14" s="97" t="s">
        <v>21</v>
      </c>
      <c r="Q14" s="98"/>
      <c r="R14" s="99"/>
      <c r="S14" s="106">
        <f>U12</f>
        <v>0.89795918367346939</v>
      </c>
      <c r="T14" s="107"/>
      <c r="U14" s="108"/>
      <c r="Y14" s="5">
        <f t="shared" si="2"/>
        <v>1</v>
      </c>
      <c r="Z14" s="5">
        <f t="shared" si="3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43623</v>
      </c>
      <c r="D15" s="25" t="s">
        <v>19</v>
      </c>
      <c r="E15" s="25" t="s">
        <v>898</v>
      </c>
      <c r="F15" s="26">
        <v>1612</v>
      </c>
      <c r="G15" s="26">
        <v>1660</v>
      </c>
      <c r="H15" s="26">
        <v>1574</v>
      </c>
      <c r="I15" s="26" t="s">
        <v>20</v>
      </c>
      <c r="J15" s="25"/>
      <c r="K15" s="27">
        <f t="shared" si="8"/>
        <v>93.052109181141432</v>
      </c>
      <c r="L15" s="63" t="e">
        <f t="shared" si="9"/>
        <v>#VALUE!</v>
      </c>
      <c r="M15" s="28">
        <f t="shared" si="10"/>
        <v>0</v>
      </c>
      <c r="N15" s="8"/>
      <c r="P15" s="100"/>
      <c r="Q15" s="101"/>
      <c r="R15" s="102"/>
      <c r="S15" s="109"/>
      <c r="T15" s="110"/>
      <c r="U15" s="111"/>
      <c r="Y15" s="5">
        <f t="shared" si="2"/>
        <v>0</v>
      </c>
      <c r="Z15" s="5">
        <f t="shared" si="3"/>
        <v>0</v>
      </c>
      <c r="AA15" s="5">
        <f t="shared" si="6"/>
        <v>0</v>
      </c>
    </row>
    <row r="16" spans="1:27" ht="15" thickBot="1" x14ac:dyDescent="0.35">
      <c r="A16" s="7"/>
      <c r="B16" s="23">
        <f t="shared" si="11"/>
        <v>11</v>
      </c>
      <c r="C16" s="24">
        <v>43623</v>
      </c>
      <c r="D16" s="25" t="s">
        <v>19</v>
      </c>
      <c r="E16" s="25" t="s">
        <v>400</v>
      </c>
      <c r="F16" s="26">
        <v>98</v>
      </c>
      <c r="G16" s="26">
        <v>102</v>
      </c>
      <c r="H16" s="26">
        <v>97</v>
      </c>
      <c r="I16" s="26">
        <v>100</v>
      </c>
      <c r="J16" s="25"/>
      <c r="K16" s="27">
        <f t="shared" si="8"/>
        <v>1530.6122448979593</v>
      </c>
      <c r="L16" s="63">
        <f t="shared" si="9"/>
        <v>2.0408163265306145E-2</v>
      </c>
      <c r="M16" s="28">
        <f t="shared" si="10"/>
        <v>0</v>
      </c>
      <c r="N16" s="8"/>
      <c r="P16" s="103"/>
      <c r="Q16" s="104"/>
      <c r="R16" s="105"/>
      <c r="S16" s="112"/>
      <c r="T16" s="113"/>
      <c r="U16" s="114"/>
      <c r="Y16" s="5">
        <f t="shared" si="2"/>
        <v>0</v>
      </c>
      <c r="Z16" s="5">
        <f t="shared" si="3"/>
        <v>0</v>
      </c>
      <c r="AA16" s="5">
        <f t="shared" si="6"/>
        <v>0</v>
      </c>
    </row>
    <row r="17" spans="1:27" x14ac:dyDescent="0.3">
      <c r="A17" s="7"/>
      <c r="B17" s="23">
        <f t="shared" si="11"/>
        <v>12</v>
      </c>
      <c r="C17" s="24">
        <v>43623</v>
      </c>
      <c r="D17" s="25" t="s">
        <v>19</v>
      </c>
      <c r="E17" s="25" t="s">
        <v>487</v>
      </c>
      <c r="F17" s="26">
        <v>1552</v>
      </c>
      <c r="G17" s="26">
        <v>1590</v>
      </c>
      <c r="H17" s="26">
        <v>1530</v>
      </c>
      <c r="I17" s="26">
        <v>1580</v>
      </c>
      <c r="J17" s="25">
        <f t="shared" ref="J17" si="12">I17-F17</f>
        <v>28</v>
      </c>
      <c r="K17" s="27">
        <f t="shared" si="8"/>
        <v>96.649484536082468</v>
      </c>
      <c r="L17" s="63">
        <f t="shared" si="9"/>
        <v>1.8041237113401998E-2</v>
      </c>
      <c r="M17" s="28">
        <f t="shared" si="10"/>
        <v>2706.1855670103091</v>
      </c>
      <c r="N17" s="8"/>
      <c r="Y17" s="5">
        <f t="shared" si="2"/>
        <v>1</v>
      </c>
      <c r="Z17" s="5">
        <f t="shared" si="3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43626</v>
      </c>
      <c r="D18" s="25" t="s">
        <v>19</v>
      </c>
      <c r="E18" s="25" t="s">
        <v>899</v>
      </c>
      <c r="F18" s="26">
        <v>313</v>
      </c>
      <c r="G18" s="26">
        <v>430</v>
      </c>
      <c r="H18" s="26">
        <v>300</v>
      </c>
      <c r="I18" s="26" t="s">
        <v>20</v>
      </c>
      <c r="J18" s="25"/>
      <c r="K18" s="27">
        <f t="shared" si="8"/>
        <v>479.23322683706073</v>
      </c>
      <c r="L18" s="63" t="e">
        <f t="shared" si="4"/>
        <v>#VALUE!</v>
      </c>
      <c r="M18" s="28">
        <f t="shared" si="5"/>
        <v>0</v>
      </c>
      <c r="N18" s="8"/>
      <c r="Y18" s="5">
        <f t="shared" si="2"/>
        <v>0</v>
      </c>
      <c r="Z18" s="5">
        <f t="shared" si="3"/>
        <v>0</v>
      </c>
      <c r="AA18" s="5">
        <f t="shared" si="6"/>
        <v>0</v>
      </c>
    </row>
    <row r="19" spans="1:27" x14ac:dyDescent="0.3">
      <c r="A19" s="7"/>
      <c r="B19" s="23">
        <f t="shared" si="11"/>
        <v>14</v>
      </c>
      <c r="C19" s="62">
        <v>43626</v>
      </c>
      <c r="D19" s="25" t="s">
        <v>19</v>
      </c>
      <c r="E19" s="25" t="s">
        <v>190</v>
      </c>
      <c r="F19" s="26">
        <v>87</v>
      </c>
      <c r="G19" s="26">
        <v>111</v>
      </c>
      <c r="H19" s="26">
        <v>80</v>
      </c>
      <c r="I19" s="26">
        <v>96</v>
      </c>
      <c r="J19" s="25">
        <f t="shared" ref="J19:J34" si="13">I19-F19</f>
        <v>9</v>
      </c>
      <c r="K19" s="27">
        <f t="shared" si="8"/>
        <v>1724.1379310344828</v>
      </c>
      <c r="L19" s="63">
        <f t="shared" si="4"/>
        <v>0.10344827586206895</v>
      </c>
      <c r="M19" s="28">
        <f t="shared" si="5"/>
        <v>15517.241379310344</v>
      </c>
      <c r="N19" s="8"/>
      <c r="Y19" s="5">
        <f t="shared" si="2"/>
        <v>1</v>
      </c>
      <c r="Z19" s="5">
        <f t="shared" si="3"/>
        <v>0</v>
      </c>
      <c r="AA19" s="5">
        <f t="shared" si="6"/>
        <v>0</v>
      </c>
    </row>
    <row r="20" spans="1:27" x14ac:dyDescent="0.3">
      <c r="A20" s="7"/>
      <c r="B20" s="23">
        <f t="shared" si="11"/>
        <v>15</v>
      </c>
      <c r="C20" s="62">
        <v>43626</v>
      </c>
      <c r="D20" s="25" t="s">
        <v>19</v>
      </c>
      <c r="E20" s="25" t="s">
        <v>900</v>
      </c>
      <c r="F20" s="26">
        <v>471</v>
      </c>
      <c r="G20" s="26">
        <v>516</v>
      </c>
      <c r="H20" s="26">
        <v>466</v>
      </c>
      <c r="I20" s="26">
        <v>494</v>
      </c>
      <c r="J20" s="25">
        <f t="shared" si="13"/>
        <v>23</v>
      </c>
      <c r="K20" s="27">
        <f t="shared" si="8"/>
        <v>318.47133757961785</v>
      </c>
      <c r="L20" s="63">
        <f t="shared" si="4"/>
        <v>4.8832271762208057E-2</v>
      </c>
      <c r="M20" s="28">
        <f t="shared" si="5"/>
        <v>7324.8407643312103</v>
      </c>
      <c r="N20" s="8"/>
      <c r="Q20" s="5" t="s">
        <v>20</v>
      </c>
      <c r="Y20" s="5">
        <f t="shared" si="2"/>
        <v>1</v>
      </c>
      <c r="Z20" s="5">
        <f t="shared" si="3"/>
        <v>0</v>
      </c>
      <c r="AA20" s="5">
        <f t="shared" si="6"/>
        <v>0</v>
      </c>
    </row>
    <row r="21" spans="1:27" x14ac:dyDescent="0.3">
      <c r="A21" s="7"/>
      <c r="B21" s="23">
        <f t="shared" si="11"/>
        <v>16</v>
      </c>
      <c r="C21" s="62">
        <v>43626</v>
      </c>
      <c r="D21" s="25" t="s">
        <v>19</v>
      </c>
      <c r="E21" s="25" t="s">
        <v>901</v>
      </c>
      <c r="F21" s="26">
        <v>542</v>
      </c>
      <c r="G21" s="26">
        <v>562</v>
      </c>
      <c r="H21" s="26">
        <v>531</v>
      </c>
      <c r="I21" s="26">
        <v>608</v>
      </c>
      <c r="J21" s="25">
        <f t="shared" si="13"/>
        <v>66</v>
      </c>
      <c r="K21" s="27">
        <f t="shared" si="8"/>
        <v>276.7527675276753</v>
      </c>
      <c r="L21" s="63">
        <f t="shared" si="4"/>
        <v>0.12177121771217703</v>
      </c>
      <c r="M21" s="28">
        <f t="shared" si="5"/>
        <v>18265.682656826571</v>
      </c>
      <c r="N21" s="8"/>
      <c r="Y21" s="5">
        <f t="shared" si="2"/>
        <v>1</v>
      </c>
      <c r="Z21" s="5">
        <f t="shared" si="3"/>
        <v>0</v>
      </c>
      <c r="AA21" s="5">
        <f t="shared" si="6"/>
        <v>0</v>
      </c>
    </row>
    <row r="22" spans="1:27" x14ac:dyDescent="0.3">
      <c r="A22" s="7"/>
      <c r="B22" s="23">
        <f t="shared" si="11"/>
        <v>17</v>
      </c>
      <c r="C22" s="62">
        <v>43626</v>
      </c>
      <c r="D22" s="25" t="s">
        <v>19</v>
      </c>
      <c r="E22" s="25" t="s">
        <v>902</v>
      </c>
      <c r="F22" s="26">
        <v>573</v>
      </c>
      <c r="G22" s="26">
        <v>648</v>
      </c>
      <c r="H22" s="26">
        <v>561</v>
      </c>
      <c r="I22" s="26">
        <v>632</v>
      </c>
      <c r="J22" s="25">
        <f t="shared" si="13"/>
        <v>59</v>
      </c>
      <c r="K22" s="27">
        <f t="shared" si="8"/>
        <v>261.78010471204186</v>
      </c>
      <c r="L22" s="63">
        <f t="shared" si="4"/>
        <v>0.10296684118673638</v>
      </c>
      <c r="M22" s="28">
        <f t="shared" si="5"/>
        <v>15445.02617801047</v>
      </c>
      <c r="N22" s="8"/>
      <c r="Y22" s="5">
        <f t="shared" si="2"/>
        <v>1</v>
      </c>
      <c r="Z22" s="5">
        <f t="shared" si="3"/>
        <v>0</v>
      </c>
      <c r="AA22" s="5">
        <f t="shared" si="6"/>
        <v>0</v>
      </c>
    </row>
    <row r="23" spans="1:27" x14ac:dyDescent="0.3">
      <c r="A23" s="7"/>
      <c r="B23" s="23">
        <f t="shared" si="11"/>
        <v>18</v>
      </c>
      <c r="C23" s="62">
        <v>43627</v>
      </c>
      <c r="D23" s="25" t="s">
        <v>19</v>
      </c>
      <c r="E23" s="25" t="s">
        <v>703</v>
      </c>
      <c r="F23" s="26">
        <v>1325</v>
      </c>
      <c r="G23" s="26">
        <v>1374</v>
      </c>
      <c r="H23" s="26">
        <v>1320</v>
      </c>
      <c r="I23" s="26">
        <v>1336</v>
      </c>
      <c r="J23" s="25">
        <f t="shared" si="13"/>
        <v>11</v>
      </c>
      <c r="K23" s="27">
        <f t="shared" si="8"/>
        <v>113.20754716981132</v>
      </c>
      <c r="L23" s="63">
        <f t="shared" si="4"/>
        <v>8.3018867924529172E-3</v>
      </c>
      <c r="M23" s="28">
        <f t="shared" si="5"/>
        <v>1245.2830188679245</v>
      </c>
      <c r="N23" s="8"/>
      <c r="Y23" s="5">
        <f t="shared" si="2"/>
        <v>1</v>
      </c>
      <c r="Z23" s="5">
        <f t="shared" si="3"/>
        <v>0</v>
      </c>
      <c r="AA23" s="5">
        <f t="shared" si="6"/>
        <v>0</v>
      </c>
    </row>
    <row r="24" spans="1:27" x14ac:dyDescent="0.3">
      <c r="A24" s="7"/>
      <c r="B24" s="23">
        <f t="shared" si="11"/>
        <v>19</v>
      </c>
      <c r="C24" s="62">
        <v>43627</v>
      </c>
      <c r="D24" s="25" t="s">
        <v>19</v>
      </c>
      <c r="E24" s="25" t="s">
        <v>296</v>
      </c>
      <c r="F24" s="26">
        <v>39.450000000000003</v>
      </c>
      <c r="G24" s="26">
        <v>45</v>
      </c>
      <c r="H24" s="26">
        <v>38</v>
      </c>
      <c r="I24" s="26">
        <v>41.25</v>
      </c>
      <c r="J24" s="25">
        <f t="shared" si="13"/>
        <v>1.7999999999999972</v>
      </c>
      <c r="K24" s="27">
        <f t="shared" si="8"/>
        <v>3802.2813688212923</v>
      </c>
      <c r="L24" s="63">
        <f t="shared" si="4"/>
        <v>4.5627376425855459E-2</v>
      </c>
      <c r="M24" s="28">
        <f t="shared" si="5"/>
        <v>6844.1064638783155</v>
      </c>
      <c r="N24" s="8"/>
      <c r="Y24" s="5">
        <f t="shared" si="2"/>
        <v>1</v>
      </c>
      <c r="Z24" s="5">
        <f t="shared" si="3"/>
        <v>0</v>
      </c>
      <c r="AA24" s="5">
        <f t="shared" si="6"/>
        <v>0</v>
      </c>
    </row>
    <row r="25" spans="1:27" x14ac:dyDescent="0.3">
      <c r="A25" s="7"/>
      <c r="B25" s="23">
        <f t="shared" si="11"/>
        <v>20</v>
      </c>
      <c r="C25" s="24">
        <v>43628</v>
      </c>
      <c r="D25" s="25" t="s">
        <v>19</v>
      </c>
      <c r="E25" s="25" t="s">
        <v>123</v>
      </c>
      <c r="F25" s="26">
        <v>393</v>
      </c>
      <c r="G25" s="26">
        <v>402</v>
      </c>
      <c r="H25" s="26">
        <v>388</v>
      </c>
      <c r="I25" s="26">
        <v>397</v>
      </c>
      <c r="J25" s="25">
        <f t="shared" si="13"/>
        <v>4</v>
      </c>
      <c r="K25" s="27">
        <f t="shared" si="8"/>
        <v>381.67938931297709</v>
      </c>
      <c r="L25" s="63">
        <f>(I25*1/F25)-100%</f>
        <v>1.0178117048346147E-2</v>
      </c>
      <c r="M25" s="28">
        <f t="shared" si="5"/>
        <v>1526.7175572519084</v>
      </c>
      <c r="N25" s="8"/>
      <c r="Y25" s="5">
        <f t="shared" si="2"/>
        <v>1</v>
      </c>
      <c r="Z25" s="5">
        <f t="shared" si="3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43629</v>
      </c>
      <c r="D26" s="25" t="s">
        <v>19</v>
      </c>
      <c r="E26" s="25" t="s">
        <v>666</v>
      </c>
      <c r="F26" s="26">
        <v>280</v>
      </c>
      <c r="G26" s="26">
        <v>290</v>
      </c>
      <c r="H26" s="26">
        <v>278</v>
      </c>
      <c r="I26" s="26">
        <v>281.3</v>
      </c>
      <c r="J26" s="25">
        <f t="shared" si="13"/>
        <v>1.3000000000000114</v>
      </c>
      <c r="K26" s="27">
        <f t="shared" si="8"/>
        <v>535.71428571428567</v>
      </c>
      <c r="L26" s="63">
        <f t="shared" si="4"/>
        <v>4.6428571428571708E-3</v>
      </c>
      <c r="M26" s="28">
        <f t="shared" si="5"/>
        <v>696.42857142857747</v>
      </c>
      <c r="N26" s="8"/>
      <c r="Y26" s="5">
        <f t="shared" si="2"/>
        <v>1</v>
      </c>
      <c r="Z26" s="5">
        <f t="shared" si="3"/>
        <v>0</v>
      </c>
      <c r="AA26" s="5">
        <f t="shared" si="6"/>
        <v>0</v>
      </c>
    </row>
    <row r="27" spans="1:27" x14ac:dyDescent="0.3">
      <c r="A27" s="7"/>
      <c r="B27" s="23">
        <f t="shared" si="11"/>
        <v>22</v>
      </c>
      <c r="C27" s="24">
        <v>43629</v>
      </c>
      <c r="D27" s="25" t="s">
        <v>19</v>
      </c>
      <c r="E27" s="25" t="s">
        <v>722</v>
      </c>
      <c r="F27" s="26">
        <v>913</v>
      </c>
      <c r="G27" s="26">
        <v>893</v>
      </c>
      <c r="H27" s="26">
        <v>944</v>
      </c>
      <c r="I27" s="26">
        <v>922</v>
      </c>
      <c r="J27" s="25">
        <f t="shared" si="13"/>
        <v>9</v>
      </c>
      <c r="K27" s="27">
        <f t="shared" si="8"/>
        <v>164.29353778751369</v>
      </c>
      <c r="L27" s="63">
        <f t="shared" si="4"/>
        <v>9.8576122672509037E-3</v>
      </c>
      <c r="M27" s="28">
        <f t="shared" si="5"/>
        <v>1478.6418400876232</v>
      </c>
      <c r="N27" s="8"/>
      <c r="Y27" s="5">
        <f t="shared" si="2"/>
        <v>1</v>
      </c>
      <c r="Z27" s="5">
        <f t="shared" si="3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11"/>
        <v>23</v>
      </c>
      <c r="C28" s="24">
        <v>43630</v>
      </c>
      <c r="D28" s="25" t="s">
        <v>19</v>
      </c>
      <c r="E28" s="25" t="s">
        <v>903</v>
      </c>
      <c r="F28" s="26">
        <v>730</v>
      </c>
      <c r="G28" s="26">
        <v>800</v>
      </c>
      <c r="H28" s="26">
        <v>716</v>
      </c>
      <c r="I28" s="26"/>
      <c r="J28" s="25"/>
      <c r="K28" s="27">
        <f t="shared" si="8"/>
        <v>205.47945205479451</v>
      </c>
      <c r="L28" s="63">
        <f t="shared" si="4"/>
        <v>-1</v>
      </c>
      <c r="M28" s="28">
        <f t="shared" si="5"/>
        <v>0</v>
      </c>
      <c r="N28" s="8"/>
      <c r="Y28" s="5">
        <f t="shared" si="2"/>
        <v>0</v>
      </c>
      <c r="Z28" s="5">
        <f t="shared" si="3"/>
        <v>0</v>
      </c>
      <c r="AA28" s="5">
        <f t="shared" si="6"/>
        <v>1</v>
      </c>
    </row>
    <row r="29" spans="1:27" ht="15" customHeight="1" x14ac:dyDescent="0.3">
      <c r="A29" s="7"/>
      <c r="B29" s="23">
        <f t="shared" si="11"/>
        <v>24</v>
      </c>
      <c r="C29" s="24">
        <v>43633</v>
      </c>
      <c r="D29" s="25" t="s">
        <v>19</v>
      </c>
      <c r="E29" s="25" t="s">
        <v>257</v>
      </c>
      <c r="F29" s="26">
        <v>277</v>
      </c>
      <c r="G29" s="26">
        <v>290</v>
      </c>
      <c r="H29" s="26">
        <v>268</v>
      </c>
      <c r="I29" s="26">
        <v>280.7</v>
      </c>
      <c r="J29" s="25">
        <f t="shared" si="13"/>
        <v>3.6999999999999886</v>
      </c>
      <c r="K29" s="27">
        <f t="shared" si="8"/>
        <v>541.51624548736459</v>
      </c>
      <c r="L29" s="63">
        <f t="shared" si="4"/>
        <v>1.3357400722021628E-2</v>
      </c>
      <c r="M29" s="28">
        <f t="shared" si="5"/>
        <v>2003.6101083032429</v>
      </c>
      <c r="N29" s="8"/>
      <c r="Y29" s="5">
        <f t="shared" si="2"/>
        <v>1</v>
      </c>
      <c r="Z29" s="5">
        <f t="shared" si="3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11"/>
        <v>25</v>
      </c>
      <c r="C30" s="24">
        <v>43633</v>
      </c>
      <c r="D30" s="25" t="s">
        <v>19</v>
      </c>
      <c r="E30" s="25" t="s">
        <v>799</v>
      </c>
      <c r="F30" s="26">
        <v>1437</v>
      </c>
      <c r="G30" s="26">
        <v>1450</v>
      </c>
      <c r="H30" s="26">
        <v>1435</v>
      </c>
      <c r="I30" s="26">
        <v>1450</v>
      </c>
      <c r="J30" s="25">
        <f t="shared" si="13"/>
        <v>13</v>
      </c>
      <c r="K30" s="27">
        <f t="shared" si="8"/>
        <v>104.38413361169103</v>
      </c>
      <c r="L30" s="63">
        <f t="shared" si="4"/>
        <v>9.0466249130132237E-3</v>
      </c>
      <c r="M30" s="28">
        <f t="shared" si="5"/>
        <v>1356.9937369519835</v>
      </c>
      <c r="N30" s="8"/>
      <c r="Y30" s="5">
        <f t="shared" si="2"/>
        <v>1</v>
      </c>
      <c r="Z30" s="5">
        <f t="shared" si="3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11"/>
        <v>26</v>
      </c>
      <c r="C31" s="24">
        <v>43634</v>
      </c>
      <c r="D31" s="25" t="s">
        <v>19</v>
      </c>
      <c r="E31" s="25" t="s">
        <v>904</v>
      </c>
      <c r="F31" s="26">
        <v>106</v>
      </c>
      <c r="G31" s="26">
        <v>106</v>
      </c>
      <c r="H31" s="26">
        <v>104</v>
      </c>
      <c r="I31" s="26">
        <v>108</v>
      </c>
      <c r="J31" s="25">
        <f t="shared" si="13"/>
        <v>2</v>
      </c>
      <c r="K31" s="27">
        <f t="shared" si="8"/>
        <v>1415.0943396226414</v>
      </c>
      <c r="L31" s="63">
        <f t="shared" si="4"/>
        <v>1.8867924528301883E-2</v>
      </c>
      <c r="M31" s="28">
        <f t="shared" si="5"/>
        <v>2830.1886792452829</v>
      </c>
      <c r="N31" s="8"/>
      <c r="Y31" s="5">
        <f t="shared" si="2"/>
        <v>1</v>
      </c>
      <c r="Z31" s="5">
        <f t="shared" si="3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11"/>
        <v>27</v>
      </c>
      <c r="C32" s="24">
        <v>43634</v>
      </c>
      <c r="D32" s="25" t="s">
        <v>19</v>
      </c>
      <c r="E32" s="25" t="s">
        <v>487</v>
      </c>
      <c r="F32" s="26">
        <v>1427</v>
      </c>
      <c r="G32" s="26">
        <v>1477</v>
      </c>
      <c r="H32" s="26">
        <v>1414</v>
      </c>
      <c r="I32" s="26">
        <v>1443</v>
      </c>
      <c r="J32" s="25">
        <f t="shared" si="13"/>
        <v>16</v>
      </c>
      <c r="K32" s="27">
        <f t="shared" si="8"/>
        <v>105.11562718990891</v>
      </c>
      <c r="L32" s="63">
        <f t="shared" si="4"/>
        <v>1.1212333566923638E-2</v>
      </c>
      <c r="M32" s="28">
        <f t="shared" si="5"/>
        <v>1681.8500350385425</v>
      </c>
      <c r="N32" s="8"/>
      <c r="Q32" s="5" t="s">
        <v>20</v>
      </c>
      <c r="Y32" s="5">
        <f t="shared" si="2"/>
        <v>1</v>
      </c>
      <c r="Z32" s="5">
        <f t="shared" si="3"/>
        <v>0</v>
      </c>
      <c r="AA32" s="5">
        <f t="shared" si="6"/>
        <v>0</v>
      </c>
    </row>
    <row r="33" spans="1:27" x14ac:dyDescent="0.3">
      <c r="A33" s="7"/>
      <c r="B33" s="23">
        <f t="shared" si="11"/>
        <v>28</v>
      </c>
      <c r="C33" s="24">
        <v>43634</v>
      </c>
      <c r="D33" s="43" t="s">
        <v>19</v>
      </c>
      <c r="E33" s="43" t="s">
        <v>905</v>
      </c>
      <c r="F33" s="43">
        <v>898</v>
      </c>
      <c r="G33" s="43">
        <v>982</v>
      </c>
      <c r="H33" s="43">
        <v>882</v>
      </c>
      <c r="I33" s="26">
        <v>920</v>
      </c>
      <c r="J33" s="25">
        <f t="shared" si="13"/>
        <v>22</v>
      </c>
      <c r="K33" s="27">
        <f t="shared" si="8"/>
        <v>167.03786191536747</v>
      </c>
      <c r="L33" s="63">
        <f t="shared" si="4"/>
        <v>2.4498886414253906E-2</v>
      </c>
      <c r="M33" s="28">
        <f t="shared" si="5"/>
        <v>3674.8329621380844</v>
      </c>
      <c r="N33" s="8"/>
      <c r="Y33" s="5">
        <f t="shared" si="2"/>
        <v>1</v>
      </c>
      <c r="Z33" s="5">
        <f t="shared" si="3"/>
        <v>0</v>
      </c>
      <c r="AA33" s="5">
        <f t="shared" si="6"/>
        <v>0</v>
      </c>
    </row>
    <row r="34" spans="1:27" x14ac:dyDescent="0.3">
      <c r="A34" s="7"/>
      <c r="B34" s="23">
        <f t="shared" si="11"/>
        <v>29</v>
      </c>
      <c r="C34" s="24">
        <v>43634</v>
      </c>
      <c r="D34" s="25" t="s">
        <v>19</v>
      </c>
      <c r="E34" s="25" t="s">
        <v>898</v>
      </c>
      <c r="F34" s="26">
        <v>1530</v>
      </c>
      <c r="G34" s="26">
        <v>1564</v>
      </c>
      <c r="H34" s="26">
        <v>1526</v>
      </c>
      <c r="I34" s="26">
        <v>1564</v>
      </c>
      <c r="J34" s="25">
        <f t="shared" si="13"/>
        <v>34</v>
      </c>
      <c r="K34" s="27">
        <f t="shared" si="8"/>
        <v>98.039215686274517</v>
      </c>
      <c r="L34" s="63">
        <f t="shared" si="4"/>
        <v>2.2222222222222143E-2</v>
      </c>
      <c r="M34" s="28">
        <f t="shared" si="5"/>
        <v>3333.3333333333335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6"/>
        <v>0</v>
      </c>
    </row>
    <row r="35" spans="1:27" x14ac:dyDescent="0.3">
      <c r="A35" s="7"/>
      <c r="B35" s="23">
        <f t="shared" si="11"/>
        <v>30</v>
      </c>
      <c r="C35" s="24">
        <v>43635</v>
      </c>
      <c r="D35" s="25" t="s">
        <v>19</v>
      </c>
      <c r="E35" s="25" t="s">
        <v>918</v>
      </c>
      <c r="F35" s="26">
        <v>785</v>
      </c>
      <c r="G35" s="26">
        <v>807</v>
      </c>
      <c r="H35" s="26">
        <v>770</v>
      </c>
      <c r="I35" s="26">
        <v>807</v>
      </c>
      <c r="J35" s="25"/>
      <c r="K35" s="27">
        <f t="shared" si="8"/>
        <v>191.08280254777071</v>
      </c>
      <c r="L35" s="63">
        <f t="shared" si="4"/>
        <v>2.8025477707006363E-2</v>
      </c>
      <c r="M35" s="28">
        <f t="shared" si="5"/>
        <v>0</v>
      </c>
      <c r="N35" s="8"/>
      <c r="Y35" s="5">
        <f t="shared" si="2"/>
        <v>0</v>
      </c>
      <c r="Z35" s="5">
        <f t="shared" si="3"/>
        <v>0</v>
      </c>
      <c r="AA35" s="5">
        <f t="shared" si="6"/>
        <v>0</v>
      </c>
    </row>
    <row r="36" spans="1:27" x14ac:dyDescent="0.3">
      <c r="A36" s="7"/>
      <c r="B36" s="23">
        <f t="shared" si="11"/>
        <v>31</v>
      </c>
      <c r="C36" s="24">
        <v>43635</v>
      </c>
      <c r="D36" s="25" t="s">
        <v>19</v>
      </c>
      <c r="E36" s="25" t="s">
        <v>554</v>
      </c>
      <c r="F36" s="26">
        <v>632</v>
      </c>
      <c r="G36" s="26">
        <v>666</v>
      </c>
      <c r="H36" s="26">
        <v>625</v>
      </c>
      <c r="I36" s="26">
        <v>641</v>
      </c>
      <c r="J36" s="25">
        <f t="shared" ref="J36" si="14">I36-F36</f>
        <v>9</v>
      </c>
      <c r="K36" s="27">
        <f t="shared" si="8"/>
        <v>237.34177215189874</v>
      </c>
      <c r="L36" s="63">
        <f t="shared" si="4"/>
        <v>1.4240506329114E-2</v>
      </c>
      <c r="M36" s="28">
        <f t="shared" si="5"/>
        <v>2136.0759493670885</v>
      </c>
      <c r="N36" s="8"/>
      <c r="Y36" s="5">
        <f t="shared" si="2"/>
        <v>1</v>
      </c>
      <c r="Z36" s="5">
        <f t="shared" si="3"/>
        <v>0</v>
      </c>
      <c r="AA36" s="5">
        <f t="shared" si="6"/>
        <v>0</v>
      </c>
    </row>
    <row r="37" spans="1:27" ht="14.25" customHeight="1" x14ac:dyDescent="0.3">
      <c r="A37" s="7"/>
      <c r="B37" s="23">
        <f t="shared" si="11"/>
        <v>32</v>
      </c>
      <c r="C37" s="24">
        <v>43636</v>
      </c>
      <c r="D37" s="45" t="s">
        <v>19</v>
      </c>
      <c r="E37" s="45" t="s">
        <v>906</v>
      </c>
      <c r="F37" s="46">
        <v>447</v>
      </c>
      <c r="G37" s="46">
        <v>456</v>
      </c>
      <c r="H37" s="46">
        <v>436</v>
      </c>
      <c r="I37" s="26">
        <v>457</v>
      </c>
      <c r="J37" s="25">
        <f t="shared" ref="J37:J39" si="15">I37-F37</f>
        <v>10</v>
      </c>
      <c r="K37" s="27">
        <f t="shared" si="8"/>
        <v>335.57046979865771</v>
      </c>
      <c r="L37" s="63">
        <f t="shared" si="4"/>
        <v>2.2371364653243742E-2</v>
      </c>
      <c r="M37" s="28">
        <f t="shared" si="5"/>
        <v>3355.7046979865772</v>
      </c>
      <c r="N37" s="8"/>
      <c r="Y37" s="5">
        <f t="shared" si="2"/>
        <v>1</v>
      </c>
      <c r="Z37" s="5">
        <f t="shared" si="3"/>
        <v>0</v>
      </c>
      <c r="AA37" s="5">
        <f t="shared" si="6"/>
        <v>0</v>
      </c>
    </row>
    <row r="38" spans="1:27" x14ac:dyDescent="0.3">
      <c r="A38" s="7"/>
      <c r="B38" s="23">
        <f t="shared" si="11"/>
        <v>33</v>
      </c>
      <c r="C38" s="24">
        <v>43636</v>
      </c>
      <c r="D38" s="43" t="s">
        <v>19</v>
      </c>
      <c r="E38" s="43" t="s">
        <v>765</v>
      </c>
      <c r="F38" s="43">
        <v>85</v>
      </c>
      <c r="G38" s="43">
        <v>88</v>
      </c>
      <c r="H38" s="43">
        <v>83</v>
      </c>
      <c r="I38" s="26">
        <v>87.7</v>
      </c>
      <c r="J38" s="25">
        <f t="shared" si="15"/>
        <v>2.7000000000000028</v>
      </c>
      <c r="K38" s="27">
        <f t="shared" si="8"/>
        <v>1764.7058823529412</v>
      </c>
      <c r="L38" s="63">
        <f t="shared" si="4"/>
        <v>3.1764705882352917E-2</v>
      </c>
      <c r="M38" s="28">
        <f t="shared" si="5"/>
        <v>4764.705882352946</v>
      </c>
      <c r="N38" s="8"/>
      <c r="Y38" s="5">
        <f t="shared" si="2"/>
        <v>1</v>
      </c>
      <c r="Z38" s="5">
        <f t="shared" si="3"/>
        <v>0</v>
      </c>
      <c r="AA38" s="5">
        <f t="shared" si="6"/>
        <v>0</v>
      </c>
    </row>
    <row r="39" spans="1:27" ht="15.6" x14ac:dyDescent="0.3">
      <c r="A39" s="7"/>
      <c r="B39" s="23">
        <f t="shared" si="11"/>
        <v>34</v>
      </c>
      <c r="C39" s="24">
        <v>43636</v>
      </c>
      <c r="D39" s="43" t="s">
        <v>19</v>
      </c>
      <c r="E39" s="61" t="s">
        <v>58</v>
      </c>
      <c r="F39" s="43">
        <v>57.7</v>
      </c>
      <c r="G39" s="43">
        <v>66</v>
      </c>
      <c r="H39" s="43">
        <v>52</v>
      </c>
      <c r="I39" s="26">
        <v>66</v>
      </c>
      <c r="J39" s="25">
        <f t="shared" si="15"/>
        <v>8.2999999999999972</v>
      </c>
      <c r="K39" s="27">
        <f t="shared" si="8"/>
        <v>2599.6533795493933</v>
      </c>
      <c r="L39" s="63">
        <f t="shared" si="4"/>
        <v>0.143847487001733</v>
      </c>
      <c r="M39" s="28">
        <f t="shared" si="5"/>
        <v>21577.123050259957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6"/>
        <v>0</v>
      </c>
    </row>
    <row r="40" spans="1:27" x14ac:dyDescent="0.3">
      <c r="A40" s="7"/>
      <c r="B40" s="23">
        <f t="shared" si="11"/>
        <v>35</v>
      </c>
      <c r="C40" s="42">
        <v>43636</v>
      </c>
      <c r="D40" s="43" t="s">
        <v>19</v>
      </c>
      <c r="E40" s="43" t="s">
        <v>503</v>
      </c>
      <c r="F40" s="43">
        <v>587</v>
      </c>
      <c r="G40" s="43">
        <v>602</v>
      </c>
      <c r="H40" s="43">
        <v>583</v>
      </c>
      <c r="I40" s="26">
        <v>602</v>
      </c>
      <c r="J40" s="25">
        <f t="shared" ref="J40:J54" si="16">I40-F40</f>
        <v>15</v>
      </c>
      <c r="K40" s="27">
        <f t="shared" ref="K40:K58" si="17">150000/F40</f>
        <v>255.53662691652471</v>
      </c>
      <c r="L40" s="63">
        <f t="shared" si="4"/>
        <v>2.5553662691652379E-2</v>
      </c>
      <c r="M40" s="28">
        <f t="shared" si="5"/>
        <v>3833.0494037478707</v>
      </c>
      <c r="N40" s="8"/>
      <c r="Y40" s="5">
        <f t="shared" si="2"/>
        <v>1</v>
      </c>
      <c r="Z40" s="5">
        <f t="shared" si="3"/>
        <v>0</v>
      </c>
      <c r="AA40" s="5">
        <f t="shared" si="6"/>
        <v>0</v>
      </c>
    </row>
    <row r="41" spans="1:27" x14ac:dyDescent="0.3">
      <c r="A41" s="7"/>
      <c r="B41" s="23">
        <f t="shared" si="11"/>
        <v>36</v>
      </c>
      <c r="C41" s="42">
        <v>43636</v>
      </c>
      <c r="D41" s="43" t="s">
        <v>19</v>
      </c>
      <c r="E41" s="43" t="s">
        <v>405</v>
      </c>
      <c r="F41" s="43">
        <v>533</v>
      </c>
      <c r="G41" s="43">
        <v>576</v>
      </c>
      <c r="H41" s="43">
        <v>511</v>
      </c>
      <c r="I41" s="26">
        <v>560</v>
      </c>
      <c r="J41" s="25">
        <f t="shared" si="16"/>
        <v>27</v>
      </c>
      <c r="K41" s="27">
        <f t="shared" si="17"/>
        <v>281.42589118198873</v>
      </c>
      <c r="L41" s="63">
        <f t="shared" si="4"/>
        <v>5.065666041275807E-2</v>
      </c>
      <c r="M41" s="28">
        <f t="shared" si="5"/>
        <v>7598.4990619136961</v>
      </c>
      <c r="N41" s="8"/>
      <c r="R41" s="25"/>
      <c r="Y41" s="5">
        <f t="shared" si="2"/>
        <v>1</v>
      </c>
      <c r="Z41" s="5">
        <f t="shared" si="3"/>
        <v>0</v>
      </c>
      <c r="AA41" s="5">
        <f t="shared" si="6"/>
        <v>0</v>
      </c>
    </row>
    <row r="42" spans="1:27" x14ac:dyDescent="0.3">
      <c r="A42" s="7"/>
      <c r="B42" s="23">
        <f t="shared" si="11"/>
        <v>37</v>
      </c>
      <c r="C42" s="44">
        <v>43636</v>
      </c>
      <c r="D42" s="45" t="s">
        <v>19</v>
      </c>
      <c r="E42" s="45" t="s">
        <v>519</v>
      </c>
      <c r="F42" s="46">
        <v>112</v>
      </c>
      <c r="G42" s="46">
        <v>118</v>
      </c>
      <c r="H42" s="46">
        <v>110</v>
      </c>
      <c r="I42" s="26">
        <v>115.3</v>
      </c>
      <c r="J42" s="25">
        <f t="shared" si="16"/>
        <v>3.2999999999999972</v>
      </c>
      <c r="K42" s="27">
        <f t="shared" si="17"/>
        <v>1339.2857142857142</v>
      </c>
      <c r="L42" s="63">
        <f t="shared" si="4"/>
        <v>2.9464285714285721E-2</v>
      </c>
      <c r="M42" s="28">
        <f t="shared" si="5"/>
        <v>4419.6428571428532</v>
      </c>
      <c r="N42" s="8"/>
      <c r="P42" s="5" t="s">
        <v>20</v>
      </c>
      <c r="Y42" s="5">
        <f t="shared" si="2"/>
        <v>1</v>
      </c>
      <c r="Z42" s="5">
        <f t="shared" si="3"/>
        <v>0</v>
      </c>
      <c r="AA42" s="5">
        <f t="shared" si="6"/>
        <v>0</v>
      </c>
    </row>
    <row r="43" spans="1:27" x14ac:dyDescent="0.3">
      <c r="A43" s="7"/>
      <c r="B43" s="23">
        <f t="shared" si="11"/>
        <v>38</v>
      </c>
      <c r="C43" s="44">
        <v>43637</v>
      </c>
      <c r="D43" s="25" t="s">
        <v>19</v>
      </c>
      <c r="E43" s="25" t="s">
        <v>798</v>
      </c>
      <c r="F43" s="26">
        <v>404</v>
      </c>
      <c r="G43" s="26">
        <v>419</v>
      </c>
      <c r="H43" s="26">
        <v>488</v>
      </c>
      <c r="I43" s="26">
        <v>415</v>
      </c>
      <c r="J43" s="25">
        <f t="shared" si="16"/>
        <v>11</v>
      </c>
      <c r="K43" s="27">
        <f t="shared" si="17"/>
        <v>371.28712871287127</v>
      </c>
      <c r="L43" s="63">
        <f t="shared" si="4"/>
        <v>2.7227722772277252E-2</v>
      </c>
      <c r="M43" s="28">
        <f t="shared" si="5"/>
        <v>4084.158415841584</v>
      </c>
      <c r="N43" s="8"/>
      <c r="Y43" s="5">
        <f t="shared" si="2"/>
        <v>1</v>
      </c>
      <c r="Z43" s="5">
        <f t="shared" si="3"/>
        <v>0</v>
      </c>
      <c r="AA43" s="5">
        <f t="shared" si="6"/>
        <v>0</v>
      </c>
    </row>
    <row r="44" spans="1:27" x14ac:dyDescent="0.3">
      <c r="A44" s="7"/>
      <c r="B44" s="23">
        <f t="shared" si="11"/>
        <v>39</v>
      </c>
      <c r="C44" s="44">
        <v>43637</v>
      </c>
      <c r="D44" s="25" t="s">
        <v>19</v>
      </c>
      <c r="E44" s="25" t="s">
        <v>766</v>
      </c>
      <c r="F44" s="26">
        <v>1300</v>
      </c>
      <c r="G44" s="26">
        <v>1500</v>
      </c>
      <c r="H44" s="26">
        <v>1259</v>
      </c>
      <c r="I44" s="26">
        <v>1500</v>
      </c>
      <c r="J44" s="25">
        <f t="shared" si="16"/>
        <v>200</v>
      </c>
      <c r="K44" s="27">
        <f t="shared" si="17"/>
        <v>115.38461538461539</v>
      </c>
      <c r="L44" s="63">
        <f t="shared" si="4"/>
        <v>0.15384615384615374</v>
      </c>
      <c r="M44" s="28">
        <f t="shared" si="5"/>
        <v>23076.923076923078</v>
      </c>
      <c r="N44" s="8"/>
      <c r="Y44" s="5">
        <f t="shared" si="2"/>
        <v>1</v>
      </c>
      <c r="Z44" s="5">
        <f t="shared" si="3"/>
        <v>0</v>
      </c>
      <c r="AA44" s="5">
        <f t="shared" si="6"/>
        <v>0</v>
      </c>
    </row>
    <row r="45" spans="1:27" x14ac:dyDescent="0.3">
      <c r="A45" s="7"/>
      <c r="B45" s="23">
        <f t="shared" si="11"/>
        <v>40</v>
      </c>
      <c r="C45" s="24">
        <v>43637</v>
      </c>
      <c r="D45" s="25" t="s">
        <v>19</v>
      </c>
      <c r="E45" s="25" t="s">
        <v>329</v>
      </c>
      <c r="F45" s="26">
        <v>905</v>
      </c>
      <c r="G45" s="26">
        <v>1013</v>
      </c>
      <c r="H45" s="26">
        <v>833</v>
      </c>
      <c r="I45" s="26">
        <v>932</v>
      </c>
      <c r="J45" s="25">
        <f t="shared" si="16"/>
        <v>27</v>
      </c>
      <c r="K45" s="27">
        <f t="shared" si="17"/>
        <v>165.74585635359117</v>
      </c>
      <c r="L45" s="63">
        <f t="shared" si="4"/>
        <v>2.9834254143646488E-2</v>
      </c>
      <c r="M45" s="28">
        <f t="shared" si="5"/>
        <v>4475.1381215469619</v>
      </c>
      <c r="N45" s="8"/>
      <c r="Y45" s="5">
        <f t="shared" si="2"/>
        <v>1</v>
      </c>
      <c r="Z45" s="5">
        <f t="shared" si="3"/>
        <v>0</v>
      </c>
      <c r="AA45" s="5">
        <f t="shared" si="6"/>
        <v>0</v>
      </c>
    </row>
    <row r="46" spans="1:27" x14ac:dyDescent="0.3">
      <c r="A46" s="7"/>
      <c r="B46" s="23">
        <f t="shared" si="11"/>
        <v>41</v>
      </c>
      <c r="C46" s="24">
        <v>43637</v>
      </c>
      <c r="D46" s="25" t="s">
        <v>19</v>
      </c>
      <c r="E46" s="25" t="s">
        <v>907</v>
      </c>
      <c r="F46" s="26">
        <v>65</v>
      </c>
      <c r="G46" s="26">
        <v>80</v>
      </c>
      <c r="H46" s="26">
        <v>56.5</v>
      </c>
      <c r="I46" s="26">
        <v>68.650000000000006</v>
      </c>
      <c r="J46" s="25">
        <f t="shared" si="16"/>
        <v>3.6500000000000057</v>
      </c>
      <c r="K46" s="27">
        <f t="shared" si="17"/>
        <v>2307.6923076923076</v>
      </c>
      <c r="L46" s="63">
        <f t="shared" si="4"/>
        <v>5.6153846153846221E-2</v>
      </c>
      <c r="M46" s="28">
        <f t="shared" si="5"/>
        <v>8423.0769230769365</v>
      </c>
      <c r="N46" s="8"/>
      <c r="Y46" s="5">
        <f t="shared" si="2"/>
        <v>1</v>
      </c>
      <c r="Z46" s="5">
        <f t="shared" si="3"/>
        <v>0</v>
      </c>
      <c r="AA46" s="5">
        <f t="shared" si="6"/>
        <v>0</v>
      </c>
    </row>
    <row r="47" spans="1:27" x14ac:dyDescent="0.3">
      <c r="A47" s="7"/>
      <c r="B47" s="23">
        <f t="shared" si="11"/>
        <v>42</v>
      </c>
      <c r="C47" s="24">
        <v>43637</v>
      </c>
      <c r="D47" s="25" t="s">
        <v>19</v>
      </c>
      <c r="E47" s="25" t="s">
        <v>908</v>
      </c>
      <c r="F47" s="26">
        <v>111</v>
      </c>
      <c r="G47" s="26">
        <v>120</v>
      </c>
      <c r="H47" s="26">
        <v>105</v>
      </c>
      <c r="I47" s="26">
        <v>114.4</v>
      </c>
      <c r="J47" s="25">
        <f t="shared" si="16"/>
        <v>3.4000000000000057</v>
      </c>
      <c r="K47" s="27">
        <f t="shared" si="17"/>
        <v>1351.3513513513512</v>
      </c>
      <c r="L47" s="63">
        <f t="shared" si="4"/>
        <v>3.0630630630630762E-2</v>
      </c>
      <c r="M47" s="28">
        <f t="shared" si="5"/>
        <v>4594.5945945946023</v>
      </c>
      <c r="N47" s="8"/>
      <c r="Y47" s="5">
        <f t="shared" si="2"/>
        <v>1</v>
      </c>
      <c r="Z47" s="5">
        <f t="shared" si="3"/>
        <v>0</v>
      </c>
      <c r="AA47" s="5">
        <f t="shared" si="6"/>
        <v>0</v>
      </c>
    </row>
    <row r="48" spans="1:27" x14ac:dyDescent="0.3">
      <c r="A48" s="7"/>
      <c r="B48" s="23">
        <f t="shared" si="11"/>
        <v>43</v>
      </c>
      <c r="C48" s="24">
        <v>43640</v>
      </c>
      <c r="D48" s="25" t="s">
        <v>19</v>
      </c>
      <c r="E48" s="25" t="s">
        <v>909</v>
      </c>
      <c r="F48" s="26">
        <v>968</v>
      </c>
      <c r="G48" s="26">
        <v>994</v>
      </c>
      <c r="H48" s="26">
        <v>952</v>
      </c>
      <c r="I48" s="26">
        <v>994</v>
      </c>
      <c r="J48" s="25">
        <f t="shared" si="16"/>
        <v>26</v>
      </c>
      <c r="K48" s="27">
        <f t="shared" si="17"/>
        <v>154.95867768595042</v>
      </c>
      <c r="L48" s="63">
        <f t="shared" si="4"/>
        <v>2.6859504132231482E-2</v>
      </c>
      <c r="M48" s="28">
        <f t="shared" si="5"/>
        <v>4028.9256198347111</v>
      </c>
      <c r="N48" s="8"/>
      <c r="Y48" s="5">
        <f t="shared" si="2"/>
        <v>1</v>
      </c>
      <c r="Z48" s="5">
        <f t="shared" si="3"/>
        <v>0</v>
      </c>
      <c r="AA48" s="5">
        <f t="shared" si="6"/>
        <v>0</v>
      </c>
    </row>
    <row r="49" spans="1:27" x14ac:dyDescent="0.3">
      <c r="A49" s="7"/>
      <c r="B49" s="23">
        <f t="shared" si="11"/>
        <v>44</v>
      </c>
      <c r="C49" s="24">
        <v>43640</v>
      </c>
      <c r="D49" s="25" t="s">
        <v>19</v>
      </c>
      <c r="E49" s="25" t="s">
        <v>459</v>
      </c>
      <c r="F49" s="26">
        <v>62</v>
      </c>
      <c r="G49" s="26">
        <v>71</v>
      </c>
      <c r="H49" s="26">
        <v>60</v>
      </c>
      <c r="I49" s="26">
        <v>66</v>
      </c>
      <c r="J49" s="25">
        <f t="shared" si="16"/>
        <v>4</v>
      </c>
      <c r="K49" s="27">
        <f t="shared" si="17"/>
        <v>2419.3548387096776</v>
      </c>
      <c r="L49" s="63">
        <f t="shared" si="4"/>
        <v>6.4516129032258007E-2</v>
      </c>
      <c r="M49" s="28">
        <f t="shared" si="5"/>
        <v>9677.4193548387102</v>
      </c>
      <c r="N49" s="8"/>
      <c r="Y49" s="5">
        <f t="shared" si="2"/>
        <v>1</v>
      </c>
      <c r="Z49" s="5">
        <f t="shared" si="3"/>
        <v>0</v>
      </c>
      <c r="AA49" s="5">
        <f t="shared" si="6"/>
        <v>0</v>
      </c>
    </row>
    <row r="50" spans="1:27" x14ac:dyDescent="0.3">
      <c r="A50" s="7"/>
      <c r="B50" s="23">
        <f t="shared" si="11"/>
        <v>45</v>
      </c>
      <c r="C50" s="24">
        <v>43641</v>
      </c>
      <c r="D50" s="25" t="s">
        <v>19</v>
      </c>
      <c r="E50" s="25" t="s">
        <v>191</v>
      </c>
      <c r="F50" s="26">
        <v>199</v>
      </c>
      <c r="G50" s="26">
        <v>203</v>
      </c>
      <c r="H50" s="26">
        <v>196</v>
      </c>
      <c r="I50" s="26">
        <v>203</v>
      </c>
      <c r="J50" s="25">
        <f t="shared" si="16"/>
        <v>4</v>
      </c>
      <c r="K50" s="27">
        <f t="shared" si="17"/>
        <v>753.7688442211055</v>
      </c>
      <c r="L50" s="63">
        <f t="shared" si="4"/>
        <v>2.0100502512562901E-2</v>
      </c>
      <c r="M50" s="28">
        <f t="shared" si="5"/>
        <v>3015.075376884422</v>
      </c>
      <c r="N50" s="8"/>
      <c r="Y50" s="5">
        <f t="shared" si="2"/>
        <v>1</v>
      </c>
      <c r="Z50" s="5">
        <f t="shared" si="3"/>
        <v>0</v>
      </c>
      <c r="AA50" s="5">
        <f t="shared" si="6"/>
        <v>0</v>
      </c>
    </row>
    <row r="51" spans="1:27" x14ac:dyDescent="0.3">
      <c r="A51" s="7"/>
      <c r="B51" s="23">
        <f t="shared" si="11"/>
        <v>46</v>
      </c>
      <c r="C51" s="24">
        <v>43642</v>
      </c>
      <c r="D51" s="25" t="s">
        <v>19</v>
      </c>
      <c r="E51" s="25" t="s">
        <v>910</v>
      </c>
      <c r="F51" s="26">
        <v>1545</v>
      </c>
      <c r="G51" s="26">
        <v>1562</v>
      </c>
      <c r="H51" s="26">
        <v>1538</v>
      </c>
      <c r="I51" s="26">
        <v>1562</v>
      </c>
      <c r="J51" s="25">
        <f t="shared" si="16"/>
        <v>17</v>
      </c>
      <c r="K51" s="27">
        <f t="shared" si="17"/>
        <v>97.087378640776706</v>
      </c>
      <c r="L51" s="63">
        <f t="shared" si="4"/>
        <v>1.1003236245954673E-2</v>
      </c>
      <c r="M51" s="28">
        <f t="shared" si="5"/>
        <v>1650.485436893204</v>
      </c>
      <c r="N51" s="8"/>
      <c r="Y51" s="5">
        <f t="shared" si="2"/>
        <v>1</v>
      </c>
      <c r="Z51" s="5">
        <f t="shared" si="3"/>
        <v>0</v>
      </c>
      <c r="AA51" s="5">
        <f t="shared" si="6"/>
        <v>0</v>
      </c>
    </row>
    <row r="52" spans="1:27" x14ac:dyDescent="0.3">
      <c r="A52" s="7"/>
      <c r="B52" s="23">
        <f t="shared" si="11"/>
        <v>47</v>
      </c>
      <c r="C52" s="24">
        <v>43642</v>
      </c>
      <c r="D52" s="25" t="s">
        <v>19</v>
      </c>
      <c r="E52" s="25" t="s">
        <v>911</v>
      </c>
      <c r="F52" s="26">
        <v>295</v>
      </c>
      <c r="G52" s="26">
        <v>313</v>
      </c>
      <c r="H52" s="26">
        <v>294</v>
      </c>
      <c r="I52" s="26">
        <v>305</v>
      </c>
      <c r="J52" s="25">
        <f t="shared" si="16"/>
        <v>10</v>
      </c>
      <c r="K52" s="27">
        <f t="shared" si="17"/>
        <v>508.47457627118644</v>
      </c>
      <c r="L52" s="63">
        <f t="shared" si="4"/>
        <v>3.3898305084745672E-2</v>
      </c>
      <c r="M52" s="28">
        <f t="shared" si="5"/>
        <v>5084.7457627118647</v>
      </c>
      <c r="N52" s="8"/>
      <c r="Y52" s="5">
        <f t="shared" si="2"/>
        <v>1</v>
      </c>
      <c r="Z52" s="5">
        <f t="shared" si="3"/>
        <v>0</v>
      </c>
      <c r="AA52" s="5">
        <f t="shared" si="6"/>
        <v>0</v>
      </c>
    </row>
    <row r="53" spans="1:27" x14ac:dyDescent="0.3">
      <c r="A53" s="7"/>
      <c r="B53" s="23">
        <f t="shared" si="11"/>
        <v>48</v>
      </c>
      <c r="C53" s="24">
        <v>43643</v>
      </c>
      <c r="D53" s="25" t="s">
        <v>19</v>
      </c>
      <c r="E53" s="25" t="s">
        <v>235</v>
      </c>
      <c r="F53" s="26">
        <v>339</v>
      </c>
      <c r="G53" s="26">
        <v>361</v>
      </c>
      <c r="H53" s="26">
        <v>333</v>
      </c>
      <c r="I53" s="26">
        <v>355</v>
      </c>
      <c r="J53" s="25">
        <f t="shared" si="16"/>
        <v>16</v>
      </c>
      <c r="K53" s="27">
        <f t="shared" si="17"/>
        <v>442.47787610619469</v>
      </c>
      <c r="L53" s="63">
        <f t="shared" si="4"/>
        <v>4.71976401179941E-2</v>
      </c>
      <c r="M53" s="28">
        <f t="shared" si="5"/>
        <v>7079.646017699115</v>
      </c>
      <c r="N53" s="8"/>
      <c r="Y53" s="5">
        <f t="shared" si="2"/>
        <v>1</v>
      </c>
      <c r="Z53" s="5">
        <f t="shared" si="3"/>
        <v>0</v>
      </c>
      <c r="AA53" s="5">
        <f t="shared" si="6"/>
        <v>0</v>
      </c>
    </row>
    <row r="54" spans="1:27" x14ac:dyDescent="0.3">
      <c r="A54" s="7"/>
      <c r="B54" s="23">
        <f t="shared" si="11"/>
        <v>49</v>
      </c>
      <c r="C54" s="44">
        <v>43643</v>
      </c>
      <c r="D54" s="43" t="s">
        <v>19</v>
      </c>
      <c r="E54" s="43" t="s">
        <v>912</v>
      </c>
      <c r="F54" s="43">
        <v>551</v>
      </c>
      <c r="G54" s="43">
        <v>638</v>
      </c>
      <c r="H54" s="43">
        <v>542</v>
      </c>
      <c r="I54" s="26">
        <v>558</v>
      </c>
      <c r="J54" s="25">
        <f t="shared" si="16"/>
        <v>7</v>
      </c>
      <c r="K54" s="27">
        <f t="shared" si="17"/>
        <v>272.23230490018148</v>
      </c>
      <c r="L54" s="63">
        <f t="shared" si="4"/>
        <v>1.2704174228675091E-2</v>
      </c>
      <c r="M54" s="28">
        <f t="shared" si="5"/>
        <v>1905.6261343012702</v>
      </c>
      <c r="N54" s="8"/>
      <c r="Y54" s="5">
        <f t="shared" si="2"/>
        <v>1</v>
      </c>
      <c r="Z54" s="5">
        <f t="shared" si="3"/>
        <v>0</v>
      </c>
      <c r="AA54" s="5">
        <f t="shared" si="6"/>
        <v>0</v>
      </c>
    </row>
    <row r="55" spans="1:27" x14ac:dyDescent="0.3">
      <c r="A55" s="7"/>
      <c r="B55" s="23">
        <f t="shared" si="11"/>
        <v>50</v>
      </c>
      <c r="C55" s="44">
        <v>43643</v>
      </c>
      <c r="D55" s="43" t="s">
        <v>19</v>
      </c>
      <c r="E55" s="43" t="s">
        <v>913</v>
      </c>
      <c r="F55" s="43">
        <v>347</v>
      </c>
      <c r="G55" s="43">
        <v>456</v>
      </c>
      <c r="H55" s="43">
        <v>431</v>
      </c>
      <c r="I55" s="26"/>
      <c r="J55" s="25"/>
      <c r="K55" s="27">
        <f t="shared" si="17"/>
        <v>432.27665706051874</v>
      </c>
      <c r="L55" s="63">
        <f t="shared" si="4"/>
        <v>-1</v>
      </c>
      <c r="M55" s="28">
        <f t="shared" si="5"/>
        <v>0</v>
      </c>
      <c r="N55" s="8"/>
      <c r="Y55" s="5">
        <f t="shared" si="2"/>
        <v>0</v>
      </c>
      <c r="Z55" s="5">
        <f t="shared" si="3"/>
        <v>0</v>
      </c>
      <c r="AA55" s="5">
        <f t="shared" si="6"/>
        <v>1</v>
      </c>
    </row>
    <row r="56" spans="1:27" x14ac:dyDescent="0.3">
      <c r="A56" s="7"/>
      <c r="B56" s="23">
        <f t="shared" si="11"/>
        <v>51</v>
      </c>
      <c r="C56" s="44">
        <v>43644</v>
      </c>
      <c r="D56" s="43" t="s">
        <v>19</v>
      </c>
      <c r="E56" s="43" t="s">
        <v>288</v>
      </c>
      <c r="F56" s="43">
        <v>707</v>
      </c>
      <c r="G56" s="43">
        <v>720</v>
      </c>
      <c r="H56" s="43">
        <v>703</v>
      </c>
      <c r="I56" s="26">
        <v>715</v>
      </c>
      <c r="J56" s="25">
        <f t="shared" ref="J56" si="18">I56-F56</f>
        <v>8</v>
      </c>
      <c r="K56" s="27">
        <f t="shared" si="17"/>
        <v>212.16407355021215</v>
      </c>
      <c r="L56" s="63">
        <f t="shared" si="4"/>
        <v>1.1315417256011262E-2</v>
      </c>
      <c r="M56" s="28">
        <f t="shared" si="5"/>
        <v>1697.3125884016972</v>
      </c>
      <c r="N56" s="8"/>
      <c r="Y56" s="5">
        <f t="shared" si="2"/>
        <v>1</v>
      </c>
      <c r="Z56" s="5">
        <f t="shared" si="3"/>
        <v>0</v>
      </c>
      <c r="AA56" s="5">
        <f t="shared" si="6"/>
        <v>0</v>
      </c>
    </row>
    <row r="57" spans="1:27" x14ac:dyDescent="0.3">
      <c r="A57" s="7"/>
      <c r="B57" s="23">
        <f t="shared" si="11"/>
        <v>52</v>
      </c>
      <c r="C57" s="44">
        <v>43644</v>
      </c>
      <c r="D57" s="43" t="s">
        <v>19</v>
      </c>
      <c r="E57" s="43" t="s">
        <v>651</v>
      </c>
      <c r="F57" s="43">
        <v>97</v>
      </c>
      <c r="G57" s="43">
        <v>104</v>
      </c>
      <c r="H57" s="43">
        <v>94</v>
      </c>
      <c r="I57" s="26"/>
      <c r="J57" s="25"/>
      <c r="K57" s="27">
        <f t="shared" si="17"/>
        <v>1546.3917525773195</v>
      </c>
      <c r="L57" s="63">
        <f t="shared" si="4"/>
        <v>-1</v>
      </c>
      <c r="M57" s="28">
        <f t="shared" si="5"/>
        <v>0</v>
      </c>
      <c r="N57" s="8"/>
      <c r="Y57" s="5">
        <f t="shared" si="2"/>
        <v>0</v>
      </c>
      <c r="Z57" s="5">
        <f t="shared" si="3"/>
        <v>0</v>
      </c>
      <c r="AA57" s="5">
        <f t="shared" si="6"/>
        <v>1</v>
      </c>
    </row>
    <row r="58" spans="1:27" x14ac:dyDescent="0.3">
      <c r="A58" s="7"/>
      <c r="B58" s="23">
        <f t="shared" si="11"/>
        <v>53</v>
      </c>
      <c r="C58" s="44">
        <v>43644</v>
      </c>
      <c r="D58" s="43" t="s">
        <v>19</v>
      </c>
      <c r="E58" s="43" t="s">
        <v>914</v>
      </c>
      <c r="F58" s="43">
        <v>440</v>
      </c>
      <c r="G58" s="43">
        <v>451</v>
      </c>
      <c r="H58" s="43">
        <v>434</v>
      </c>
      <c r="I58" s="26">
        <v>451</v>
      </c>
      <c r="J58" s="25"/>
      <c r="K58" s="27">
        <f t="shared" si="17"/>
        <v>340.90909090909093</v>
      </c>
      <c r="L58" s="63">
        <f t="shared" si="4"/>
        <v>2.4999999999999911E-2</v>
      </c>
      <c r="M58" s="28">
        <f t="shared" si="5"/>
        <v>0</v>
      </c>
      <c r="N58" s="8"/>
      <c r="Y58" s="5">
        <f t="shared" si="2"/>
        <v>0</v>
      </c>
      <c r="Z58" s="5">
        <f t="shared" si="3"/>
        <v>0</v>
      </c>
      <c r="AA58" s="5">
        <f t="shared" si="6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4"/>
        <v>#VALUE!</v>
      </c>
      <c r="M59" s="28">
        <f t="shared" si="5"/>
        <v>0</v>
      </c>
      <c r="N59" s="8"/>
      <c r="Y59" s="5">
        <f t="shared" si="2"/>
        <v>0</v>
      </c>
      <c r="Z59" s="5">
        <f t="shared" si="3"/>
        <v>0</v>
      </c>
      <c r="AA59" s="5">
        <f t="shared" si="6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4"/>
        <v>#VALUE!</v>
      </c>
      <c r="M60" s="28">
        <f t="shared" si="5"/>
        <v>0</v>
      </c>
      <c r="N60" s="8"/>
      <c r="Y60" s="5">
        <f t="shared" si="2"/>
        <v>0</v>
      </c>
      <c r="Z60" s="5">
        <f t="shared" si="3"/>
        <v>0</v>
      </c>
      <c r="AA60" s="5">
        <f t="shared" si="6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4"/>
        <v>#VALUE!</v>
      </c>
      <c r="M61" s="28">
        <f t="shared" si="5"/>
        <v>0</v>
      </c>
      <c r="N61" s="8"/>
      <c r="Y61" s="5">
        <f t="shared" si="2"/>
        <v>0</v>
      </c>
      <c r="Z61" s="5">
        <f t="shared" si="3"/>
        <v>0</v>
      </c>
      <c r="AA61" s="5">
        <f t="shared" si="6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4"/>
        <v>#VALUE!</v>
      </c>
      <c r="M62" s="28">
        <f t="shared" si="5"/>
        <v>0</v>
      </c>
      <c r="N62" s="8"/>
      <c r="Y62" s="5">
        <f t="shared" si="2"/>
        <v>0</v>
      </c>
      <c r="Z62" s="5">
        <f t="shared" si="3"/>
        <v>0</v>
      </c>
      <c r="AA62" s="5">
        <f t="shared" si="6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4"/>
        <v>#DIV/0!</v>
      </c>
      <c r="M63" s="28">
        <f t="shared" si="5"/>
        <v>0</v>
      </c>
      <c r="N63" s="8"/>
      <c r="Y63" s="5">
        <f t="shared" si="2"/>
        <v>0</v>
      </c>
      <c r="Z63" s="5">
        <f t="shared" si="3"/>
        <v>0</v>
      </c>
      <c r="AA63" s="5">
        <f t="shared" si="6"/>
        <v>1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4"/>
        <v>#VALUE!</v>
      </c>
      <c r="M64" s="28">
        <f t="shared" si="5"/>
        <v>0</v>
      </c>
      <c r="N64" s="8"/>
      <c r="Y64" s="5">
        <f t="shared" si="2"/>
        <v>0</v>
      </c>
      <c r="Z64" s="5">
        <f t="shared" si="3"/>
        <v>0</v>
      </c>
      <c r="AA64" s="5">
        <f t="shared" si="6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4"/>
        <v>#VALUE!</v>
      </c>
      <c r="M65" s="28">
        <f t="shared" si="5"/>
        <v>0</v>
      </c>
      <c r="N65" s="8"/>
      <c r="Y65" s="5">
        <f t="shared" si="2"/>
        <v>0</v>
      </c>
      <c r="Z65" s="5">
        <f t="shared" si="3"/>
        <v>0</v>
      </c>
      <c r="AA65" s="5">
        <f t="shared" si="6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4"/>
        <v>#VALUE!</v>
      </c>
      <c r="M66" s="28">
        <f t="shared" si="5"/>
        <v>0</v>
      </c>
      <c r="N66" s="8"/>
      <c r="Y66" s="5">
        <f t="shared" si="2"/>
        <v>0</v>
      </c>
      <c r="Z66" s="5">
        <f t="shared" si="3"/>
        <v>0</v>
      </c>
      <c r="AA66" s="5">
        <f t="shared" si="6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4"/>
        <v>#VALUE!</v>
      </c>
      <c r="M67" s="28">
        <f t="shared" si="5"/>
        <v>0</v>
      </c>
      <c r="N67" s="8"/>
      <c r="Y67" s="5">
        <f t="shared" si="2"/>
        <v>0</v>
      </c>
      <c r="Z67" s="5">
        <f t="shared" si="3"/>
        <v>0</v>
      </c>
      <c r="AA67" s="5">
        <f t="shared" si="6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4"/>
        <v>#VALUE!</v>
      </c>
      <c r="M68" s="28">
        <f t="shared" si="5"/>
        <v>0</v>
      </c>
      <c r="N68" s="8"/>
      <c r="P68" s="64"/>
      <c r="Q68" s="5" t="s">
        <v>20</v>
      </c>
      <c r="Y68" s="5">
        <f t="shared" si="2"/>
        <v>0</v>
      </c>
      <c r="Z68" s="5">
        <f t="shared" si="3"/>
        <v>0</v>
      </c>
      <c r="AA68" s="5">
        <f t="shared" si="6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4"/>
        <v>#VALUE!</v>
      </c>
      <c r="M69" s="28">
        <f t="shared" si="5"/>
        <v>0</v>
      </c>
      <c r="N69" s="8"/>
      <c r="P69" s="64"/>
      <c r="Y69" s="5">
        <f t="shared" ref="Y69:Y132" si="19">IF($M69&gt;0,1,0)</f>
        <v>0</v>
      </c>
      <c r="Z69" s="5">
        <f t="shared" ref="Z69:Z132" si="20">IF($M69&lt;0,1,0)</f>
        <v>0</v>
      </c>
      <c r="AA69" s="5">
        <f t="shared" si="6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ref="L70:L133" si="21">(I70*1/F70)-100%</f>
        <v>#VALUE!</v>
      </c>
      <c r="M70" s="28">
        <f t="shared" ref="M70:M133" si="22">J70*K70</f>
        <v>0</v>
      </c>
      <c r="N70" s="8"/>
      <c r="P70" s="64"/>
      <c r="Y70" s="5">
        <f t="shared" si="19"/>
        <v>0</v>
      </c>
      <c r="Z70" s="5">
        <f t="shared" si="20"/>
        <v>0</v>
      </c>
      <c r="AA70" s="5">
        <f t="shared" si="6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1"/>
        <v>#VALUE!</v>
      </c>
      <c r="M71" s="28">
        <f t="shared" si="22"/>
        <v>0</v>
      </c>
      <c r="N71" s="8"/>
      <c r="Y71" s="5">
        <f t="shared" si="19"/>
        <v>0</v>
      </c>
      <c r="Z71" s="5">
        <f t="shared" si="20"/>
        <v>0</v>
      </c>
      <c r="AA71" s="5">
        <f t="shared" si="6"/>
        <v>0</v>
      </c>
    </row>
    <row r="72" spans="1:27" hidden="1" x14ac:dyDescent="0.3">
      <c r="A72" s="7"/>
      <c r="B72" s="23">
        <f t="shared" ref="B72:B135" si="23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1"/>
        <v>#VALUE!</v>
      </c>
      <c r="M72" s="28">
        <f t="shared" si="22"/>
        <v>0</v>
      </c>
      <c r="N72" s="8"/>
      <c r="Y72" s="5">
        <f t="shared" si="19"/>
        <v>0</v>
      </c>
      <c r="Z72" s="5">
        <f t="shared" si="20"/>
        <v>0</v>
      </c>
      <c r="AA72" s="5">
        <f t="shared" si="6"/>
        <v>0</v>
      </c>
    </row>
    <row r="73" spans="1:27" hidden="1" x14ac:dyDescent="0.3">
      <c r="A73" s="7"/>
      <c r="B73" s="23">
        <f t="shared" si="23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1"/>
        <v>#VALUE!</v>
      </c>
      <c r="M73" s="28">
        <f t="shared" si="22"/>
        <v>0</v>
      </c>
      <c r="N73" s="8"/>
      <c r="Y73" s="5">
        <f t="shared" si="19"/>
        <v>0</v>
      </c>
      <c r="Z73" s="5">
        <f t="shared" si="20"/>
        <v>0</v>
      </c>
      <c r="AA73" s="5">
        <f t="shared" si="6"/>
        <v>0</v>
      </c>
    </row>
    <row r="74" spans="1:27" hidden="1" x14ac:dyDescent="0.3">
      <c r="A74" s="7"/>
      <c r="B74" s="23">
        <f t="shared" si="23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1"/>
        <v>#VALUE!</v>
      </c>
      <c r="M74" s="28">
        <f t="shared" si="22"/>
        <v>0</v>
      </c>
      <c r="N74" s="8"/>
      <c r="Y74" s="5">
        <f t="shared" si="19"/>
        <v>0</v>
      </c>
      <c r="Z74" s="5">
        <f t="shared" si="20"/>
        <v>0</v>
      </c>
      <c r="AA74" s="5">
        <f t="shared" ref="AA74:AA137" si="24">IF($I74=0,1,0)</f>
        <v>0</v>
      </c>
    </row>
    <row r="75" spans="1:27" hidden="1" x14ac:dyDescent="0.3">
      <c r="A75" s="7"/>
      <c r="B75" s="23">
        <f t="shared" si="23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1"/>
        <v>#VALUE!</v>
      </c>
      <c r="M75" s="28">
        <f t="shared" si="22"/>
        <v>0</v>
      </c>
      <c r="N75" s="8"/>
      <c r="Y75" s="5">
        <f t="shared" si="19"/>
        <v>0</v>
      </c>
      <c r="Z75" s="5">
        <f t="shared" si="20"/>
        <v>0</v>
      </c>
      <c r="AA75" s="5">
        <f t="shared" si="24"/>
        <v>0</v>
      </c>
    </row>
    <row r="76" spans="1:27" hidden="1" x14ac:dyDescent="0.3">
      <c r="A76" s="7"/>
      <c r="B76" s="23">
        <f t="shared" si="23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1"/>
        <v>#VALUE!</v>
      </c>
      <c r="M76" s="28">
        <f t="shared" si="22"/>
        <v>0</v>
      </c>
      <c r="N76" s="8"/>
      <c r="Y76" s="5">
        <f t="shared" si="19"/>
        <v>0</v>
      </c>
      <c r="Z76" s="5">
        <f t="shared" si="20"/>
        <v>0</v>
      </c>
      <c r="AA76" s="5">
        <f t="shared" si="24"/>
        <v>0</v>
      </c>
    </row>
    <row r="77" spans="1:27" hidden="1" x14ac:dyDescent="0.3">
      <c r="A77" s="7"/>
      <c r="B77" s="23">
        <f t="shared" si="23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1"/>
        <v>#VALUE!</v>
      </c>
      <c r="M77" s="28">
        <f t="shared" si="22"/>
        <v>0</v>
      </c>
      <c r="N77" s="8"/>
      <c r="Y77" s="5">
        <f t="shared" si="19"/>
        <v>0</v>
      </c>
      <c r="Z77" s="5">
        <f t="shared" si="20"/>
        <v>0</v>
      </c>
      <c r="AA77" s="5">
        <f t="shared" si="24"/>
        <v>0</v>
      </c>
    </row>
    <row r="78" spans="1:27" hidden="1" x14ac:dyDescent="0.3">
      <c r="A78" s="7"/>
      <c r="B78" s="23">
        <f t="shared" si="23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1"/>
        <v>#VALUE!</v>
      </c>
      <c r="M78" s="28">
        <f t="shared" si="22"/>
        <v>0</v>
      </c>
      <c r="N78" s="8"/>
      <c r="Y78" s="5">
        <f t="shared" si="19"/>
        <v>0</v>
      </c>
      <c r="Z78" s="5">
        <f t="shared" si="20"/>
        <v>0</v>
      </c>
      <c r="AA78" s="5">
        <f t="shared" si="24"/>
        <v>0</v>
      </c>
    </row>
    <row r="79" spans="1:27" hidden="1" x14ac:dyDescent="0.3">
      <c r="A79" s="7"/>
      <c r="B79" s="23">
        <f t="shared" si="23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1"/>
        <v>#VALUE!</v>
      </c>
      <c r="M79" s="28">
        <f t="shared" si="22"/>
        <v>0</v>
      </c>
      <c r="N79" s="8"/>
      <c r="Q79" s="5" t="s">
        <v>20</v>
      </c>
      <c r="Y79" s="5">
        <f t="shared" si="19"/>
        <v>0</v>
      </c>
      <c r="Z79" s="5">
        <f t="shared" si="20"/>
        <v>0</v>
      </c>
      <c r="AA79" s="5">
        <f t="shared" si="24"/>
        <v>0</v>
      </c>
    </row>
    <row r="80" spans="1:27" hidden="1" x14ac:dyDescent="0.3">
      <c r="A80" s="7"/>
      <c r="B80" s="23">
        <f t="shared" si="23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1"/>
        <v>#VALUE!</v>
      </c>
      <c r="M80" s="28">
        <f t="shared" si="22"/>
        <v>0</v>
      </c>
      <c r="N80" s="8"/>
      <c r="P80" s="5" t="s">
        <v>20</v>
      </c>
      <c r="Y80" s="5">
        <f t="shared" si="19"/>
        <v>0</v>
      </c>
      <c r="Z80" s="5">
        <f t="shared" si="20"/>
        <v>0</v>
      </c>
      <c r="AA80" s="5">
        <f t="shared" si="24"/>
        <v>0</v>
      </c>
    </row>
    <row r="81" spans="1:27" hidden="1" x14ac:dyDescent="0.3">
      <c r="A81" s="7"/>
      <c r="B81" s="23">
        <f t="shared" si="23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1"/>
        <v>#VALUE!</v>
      </c>
      <c r="M81" s="28">
        <f t="shared" si="22"/>
        <v>0</v>
      </c>
      <c r="N81" s="8"/>
      <c r="Y81" s="5">
        <f t="shared" si="19"/>
        <v>0</v>
      </c>
      <c r="Z81" s="5">
        <f t="shared" si="20"/>
        <v>0</v>
      </c>
      <c r="AA81" s="5">
        <f t="shared" si="24"/>
        <v>0</v>
      </c>
    </row>
    <row r="82" spans="1:27" hidden="1" x14ac:dyDescent="0.3">
      <c r="A82" s="7"/>
      <c r="B82" s="23">
        <f t="shared" si="23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1"/>
        <v>#VALUE!</v>
      </c>
      <c r="M82" s="28">
        <f t="shared" si="22"/>
        <v>0</v>
      </c>
      <c r="N82" s="8"/>
      <c r="R82" s="5" t="s">
        <v>20</v>
      </c>
      <c r="Y82" s="5">
        <f t="shared" si="19"/>
        <v>0</v>
      </c>
      <c r="Z82" s="5">
        <f t="shared" si="20"/>
        <v>0</v>
      </c>
      <c r="AA82" s="5">
        <f t="shared" si="24"/>
        <v>0</v>
      </c>
    </row>
    <row r="83" spans="1:27" hidden="1" x14ac:dyDescent="0.3">
      <c r="A83" s="7"/>
      <c r="B83" s="23">
        <f t="shared" si="23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1"/>
        <v>#VALUE!</v>
      </c>
      <c r="M83" s="28">
        <f t="shared" si="22"/>
        <v>0</v>
      </c>
      <c r="N83" s="8"/>
      <c r="Y83" s="5">
        <f t="shared" si="19"/>
        <v>0</v>
      </c>
      <c r="Z83" s="5">
        <f t="shared" si="20"/>
        <v>0</v>
      </c>
      <c r="AA83" s="5">
        <f t="shared" si="24"/>
        <v>0</v>
      </c>
    </row>
    <row r="84" spans="1:27" hidden="1" x14ac:dyDescent="0.3">
      <c r="A84" s="7"/>
      <c r="B84" s="23">
        <f t="shared" si="23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1"/>
        <v>#VALUE!</v>
      </c>
      <c r="M84" s="28">
        <f t="shared" si="22"/>
        <v>0</v>
      </c>
      <c r="N84" s="8"/>
      <c r="Y84" s="5">
        <f t="shared" si="19"/>
        <v>0</v>
      </c>
      <c r="Z84" s="5">
        <f t="shared" si="20"/>
        <v>0</v>
      </c>
      <c r="AA84" s="5">
        <f t="shared" si="24"/>
        <v>0</v>
      </c>
    </row>
    <row r="85" spans="1:27" hidden="1" x14ac:dyDescent="0.3">
      <c r="A85" s="7"/>
      <c r="B85" s="23">
        <f t="shared" si="23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1"/>
        <v>#VALUE!</v>
      </c>
      <c r="M85" s="28">
        <f t="shared" si="22"/>
        <v>0</v>
      </c>
      <c r="N85" s="8"/>
      <c r="Y85" s="5">
        <f t="shared" si="19"/>
        <v>0</v>
      </c>
      <c r="Z85" s="5">
        <f t="shared" si="20"/>
        <v>0</v>
      </c>
      <c r="AA85" s="5">
        <f t="shared" si="24"/>
        <v>0</v>
      </c>
    </row>
    <row r="86" spans="1:27" hidden="1" x14ac:dyDescent="0.3">
      <c r="A86" s="7"/>
      <c r="B86" s="23">
        <f t="shared" si="23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1"/>
        <v>#VALUE!</v>
      </c>
      <c r="M86" s="28">
        <f t="shared" si="22"/>
        <v>0</v>
      </c>
      <c r="N86" s="8"/>
      <c r="Y86" s="5">
        <f t="shared" si="19"/>
        <v>0</v>
      </c>
      <c r="Z86" s="5">
        <f t="shared" si="20"/>
        <v>0</v>
      </c>
      <c r="AA86" s="5">
        <f t="shared" si="24"/>
        <v>0</v>
      </c>
    </row>
    <row r="87" spans="1:27" hidden="1" x14ac:dyDescent="0.3">
      <c r="A87" s="7"/>
      <c r="B87" s="23">
        <f t="shared" si="23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1"/>
        <v>#VALUE!</v>
      </c>
      <c r="M87" s="28">
        <f t="shared" si="22"/>
        <v>0</v>
      </c>
      <c r="N87" s="8"/>
      <c r="Y87" s="5">
        <f t="shared" si="19"/>
        <v>0</v>
      </c>
      <c r="Z87" s="5">
        <f t="shared" si="20"/>
        <v>0</v>
      </c>
      <c r="AA87" s="5">
        <f t="shared" si="24"/>
        <v>0</v>
      </c>
    </row>
    <row r="88" spans="1:27" hidden="1" x14ac:dyDescent="0.3">
      <c r="A88" s="7"/>
      <c r="B88" s="23">
        <f t="shared" si="23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1"/>
        <v>#VALUE!</v>
      </c>
      <c r="M88" s="28">
        <f t="shared" si="22"/>
        <v>0</v>
      </c>
      <c r="N88" s="8"/>
      <c r="Y88" s="5">
        <f t="shared" si="19"/>
        <v>0</v>
      </c>
      <c r="Z88" s="5">
        <f t="shared" si="20"/>
        <v>0</v>
      </c>
      <c r="AA88" s="5">
        <f t="shared" si="24"/>
        <v>0</v>
      </c>
    </row>
    <row r="89" spans="1:27" hidden="1" x14ac:dyDescent="0.3">
      <c r="A89" s="7"/>
      <c r="B89" s="23">
        <f t="shared" si="23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1"/>
        <v>#VALUE!</v>
      </c>
      <c r="M89" s="28">
        <f t="shared" si="22"/>
        <v>0</v>
      </c>
      <c r="N89" s="8"/>
      <c r="Y89" s="5">
        <f t="shared" si="19"/>
        <v>0</v>
      </c>
      <c r="Z89" s="5">
        <f t="shared" si="20"/>
        <v>0</v>
      </c>
      <c r="AA89" s="5">
        <f t="shared" si="24"/>
        <v>0</v>
      </c>
    </row>
    <row r="90" spans="1:27" hidden="1" x14ac:dyDescent="0.3">
      <c r="A90" s="7"/>
      <c r="B90" s="23">
        <f t="shared" si="23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1"/>
        <v>#VALUE!</v>
      </c>
      <c r="M90" s="28">
        <f t="shared" si="22"/>
        <v>0</v>
      </c>
      <c r="N90" s="8"/>
      <c r="Y90" s="5">
        <f t="shared" si="19"/>
        <v>0</v>
      </c>
      <c r="Z90" s="5">
        <f t="shared" si="20"/>
        <v>0</v>
      </c>
      <c r="AA90" s="5">
        <f t="shared" si="24"/>
        <v>0</v>
      </c>
    </row>
    <row r="91" spans="1:27" hidden="1" x14ac:dyDescent="0.3">
      <c r="A91" s="7"/>
      <c r="B91" s="23">
        <f t="shared" si="23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1"/>
        <v>#VALUE!</v>
      </c>
      <c r="M91" s="28">
        <f t="shared" si="22"/>
        <v>0</v>
      </c>
      <c r="N91" s="8"/>
      <c r="Y91" s="5">
        <f t="shared" si="19"/>
        <v>0</v>
      </c>
      <c r="Z91" s="5">
        <f t="shared" si="20"/>
        <v>0</v>
      </c>
      <c r="AA91" s="5">
        <f t="shared" si="24"/>
        <v>0</v>
      </c>
    </row>
    <row r="92" spans="1:27" hidden="1" x14ac:dyDescent="0.3">
      <c r="A92" s="7"/>
      <c r="B92" s="23">
        <f t="shared" si="23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1"/>
        <v>#VALUE!</v>
      </c>
      <c r="M92" s="28">
        <f t="shared" si="22"/>
        <v>0</v>
      </c>
      <c r="N92" s="8"/>
      <c r="Y92" s="5">
        <f t="shared" si="19"/>
        <v>0</v>
      </c>
      <c r="Z92" s="5">
        <f t="shared" si="20"/>
        <v>0</v>
      </c>
      <c r="AA92" s="5">
        <f t="shared" si="24"/>
        <v>0</v>
      </c>
    </row>
    <row r="93" spans="1:27" hidden="1" x14ac:dyDescent="0.3">
      <c r="A93" s="7"/>
      <c r="B93" s="23">
        <f t="shared" si="23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1"/>
        <v>#VALUE!</v>
      </c>
      <c r="M93" s="28">
        <f t="shared" si="22"/>
        <v>0</v>
      </c>
      <c r="N93" s="8"/>
      <c r="Y93" s="5">
        <f t="shared" si="19"/>
        <v>0</v>
      </c>
      <c r="Z93" s="5">
        <f t="shared" si="20"/>
        <v>0</v>
      </c>
      <c r="AA93" s="5">
        <f t="shared" si="24"/>
        <v>0</v>
      </c>
    </row>
    <row r="94" spans="1:27" hidden="1" x14ac:dyDescent="0.3">
      <c r="A94" s="7"/>
      <c r="B94" s="23">
        <f t="shared" si="23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1"/>
        <v>#VALUE!</v>
      </c>
      <c r="M94" s="28">
        <f t="shared" si="22"/>
        <v>0</v>
      </c>
      <c r="N94" s="8"/>
      <c r="Y94" s="5">
        <f t="shared" si="19"/>
        <v>0</v>
      </c>
      <c r="Z94" s="5">
        <f t="shared" si="20"/>
        <v>0</v>
      </c>
      <c r="AA94" s="5">
        <f t="shared" si="24"/>
        <v>0</v>
      </c>
    </row>
    <row r="95" spans="1:27" hidden="1" x14ac:dyDescent="0.3">
      <c r="A95" s="7"/>
      <c r="B95" s="23">
        <f t="shared" si="23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1"/>
        <v>#VALUE!</v>
      </c>
      <c r="M95" s="28">
        <f t="shared" si="22"/>
        <v>0</v>
      </c>
      <c r="N95" s="8"/>
      <c r="Y95" s="5">
        <f t="shared" si="19"/>
        <v>0</v>
      </c>
      <c r="Z95" s="5">
        <f t="shared" si="20"/>
        <v>0</v>
      </c>
      <c r="AA95" s="5">
        <f t="shared" si="24"/>
        <v>0</v>
      </c>
    </row>
    <row r="96" spans="1:27" hidden="1" x14ac:dyDescent="0.3">
      <c r="A96" s="7"/>
      <c r="B96" s="23">
        <f t="shared" si="23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1"/>
        <v>#VALUE!</v>
      </c>
      <c r="M96" s="28">
        <f t="shared" si="22"/>
        <v>0</v>
      </c>
      <c r="N96" s="8"/>
      <c r="Y96" s="5">
        <f t="shared" si="19"/>
        <v>0</v>
      </c>
      <c r="Z96" s="5">
        <f t="shared" si="20"/>
        <v>0</v>
      </c>
      <c r="AA96" s="5">
        <f t="shared" si="24"/>
        <v>0</v>
      </c>
    </row>
    <row r="97" spans="1:27" hidden="1" x14ac:dyDescent="0.3">
      <c r="A97" s="7"/>
      <c r="B97" s="23">
        <f t="shared" si="23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1"/>
        <v>#VALUE!</v>
      </c>
      <c r="M97" s="28">
        <f t="shared" si="22"/>
        <v>0</v>
      </c>
      <c r="N97" s="8"/>
      <c r="Y97" s="5">
        <f t="shared" si="19"/>
        <v>0</v>
      </c>
      <c r="Z97" s="5">
        <f t="shared" si="20"/>
        <v>0</v>
      </c>
      <c r="AA97" s="5">
        <f t="shared" si="24"/>
        <v>0</v>
      </c>
    </row>
    <row r="98" spans="1:27" hidden="1" x14ac:dyDescent="0.3">
      <c r="A98" s="7"/>
      <c r="B98" s="23">
        <f t="shared" si="23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1"/>
        <v>#VALUE!</v>
      </c>
      <c r="M98" s="28">
        <f t="shared" si="22"/>
        <v>0</v>
      </c>
      <c r="N98" s="8"/>
      <c r="P98" s="5" t="s">
        <v>20</v>
      </c>
      <c r="Y98" s="5">
        <f t="shared" si="19"/>
        <v>0</v>
      </c>
      <c r="Z98" s="5">
        <f t="shared" si="20"/>
        <v>0</v>
      </c>
      <c r="AA98" s="5">
        <f t="shared" si="24"/>
        <v>0</v>
      </c>
    </row>
    <row r="99" spans="1:27" hidden="1" x14ac:dyDescent="0.3">
      <c r="A99" s="7"/>
      <c r="B99" s="23">
        <f t="shared" si="23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1"/>
        <v>#VALUE!</v>
      </c>
      <c r="M99" s="28">
        <f t="shared" si="22"/>
        <v>0</v>
      </c>
      <c r="N99" s="8"/>
      <c r="Q99" s="5" t="s">
        <v>20</v>
      </c>
      <c r="Y99" s="5">
        <f t="shared" si="19"/>
        <v>0</v>
      </c>
      <c r="Z99" s="5">
        <f t="shared" si="20"/>
        <v>0</v>
      </c>
      <c r="AA99" s="5">
        <f t="shared" si="24"/>
        <v>0</v>
      </c>
    </row>
    <row r="100" spans="1:27" hidden="1" x14ac:dyDescent="0.3">
      <c r="A100" s="7"/>
      <c r="B100" s="23">
        <f t="shared" si="23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1"/>
        <v>#VALUE!</v>
      </c>
      <c r="M100" s="28">
        <f t="shared" si="22"/>
        <v>0</v>
      </c>
      <c r="N100" s="8"/>
      <c r="Q100" s="5" t="s">
        <v>20</v>
      </c>
      <c r="Y100" s="5">
        <f t="shared" si="19"/>
        <v>0</v>
      </c>
      <c r="Z100" s="5">
        <f t="shared" si="20"/>
        <v>0</v>
      </c>
      <c r="AA100" s="5">
        <f t="shared" si="24"/>
        <v>0</v>
      </c>
    </row>
    <row r="101" spans="1:27" hidden="1" x14ac:dyDescent="0.3">
      <c r="A101" s="7"/>
      <c r="B101" s="23">
        <f t="shared" si="23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1"/>
        <v>#VALUE!</v>
      </c>
      <c r="M101" s="28">
        <f t="shared" si="22"/>
        <v>0</v>
      </c>
      <c r="N101" s="8"/>
      <c r="Y101" s="5">
        <f t="shared" si="19"/>
        <v>0</v>
      </c>
      <c r="Z101" s="5">
        <f t="shared" si="20"/>
        <v>0</v>
      </c>
      <c r="AA101" s="5">
        <f t="shared" si="24"/>
        <v>0</v>
      </c>
    </row>
    <row r="102" spans="1:27" hidden="1" x14ac:dyDescent="0.3">
      <c r="A102" s="7"/>
      <c r="B102" s="23">
        <f t="shared" si="23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1"/>
        <v>#VALUE!</v>
      </c>
      <c r="M102" s="28">
        <f t="shared" si="22"/>
        <v>0</v>
      </c>
      <c r="N102" s="8"/>
      <c r="Y102" s="5">
        <f t="shared" si="19"/>
        <v>0</v>
      </c>
      <c r="Z102" s="5">
        <f t="shared" si="20"/>
        <v>0</v>
      </c>
      <c r="AA102" s="5">
        <f t="shared" si="24"/>
        <v>0</v>
      </c>
    </row>
    <row r="103" spans="1:27" hidden="1" x14ac:dyDescent="0.3">
      <c r="A103" s="7"/>
      <c r="B103" s="23">
        <f t="shared" si="23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1"/>
        <v>#VALUE!</v>
      </c>
      <c r="M103" s="25">
        <f t="shared" si="22"/>
        <v>0</v>
      </c>
      <c r="N103" s="8"/>
      <c r="Y103" s="5">
        <f t="shared" si="19"/>
        <v>0</v>
      </c>
      <c r="Z103" s="5">
        <f t="shared" si="20"/>
        <v>0</v>
      </c>
      <c r="AA103" s="5">
        <f t="shared" si="24"/>
        <v>0</v>
      </c>
    </row>
    <row r="104" spans="1:27" hidden="1" x14ac:dyDescent="0.3">
      <c r="A104" s="7"/>
      <c r="B104" s="23">
        <f t="shared" si="23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1"/>
        <v>#VALUE!</v>
      </c>
      <c r="M104" s="25">
        <f t="shared" si="22"/>
        <v>0</v>
      </c>
      <c r="N104" s="8"/>
      <c r="Y104" s="5">
        <f t="shared" si="19"/>
        <v>0</v>
      </c>
      <c r="Z104" s="5">
        <f t="shared" si="20"/>
        <v>0</v>
      </c>
      <c r="AA104" s="5">
        <f t="shared" si="24"/>
        <v>0</v>
      </c>
    </row>
    <row r="105" spans="1:27" hidden="1" x14ac:dyDescent="0.3">
      <c r="A105" s="7"/>
      <c r="B105" s="23">
        <f t="shared" si="23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1"/>
        <v>#VALUE!</v>
      </c>
      <c r="M105" s="25">
        <f t="shared" si="22"/>
        <v>0</v>
      </c>
      <c r="N105" s="8"/>
      <c r="Y105" s="5">
        <f t="shared" si="19"/>
        <v>0</v>
      </c>
      <c r="Z105" s="5">
        <f t="shared" si="20"/>
        <v>0</v>
      </c>
      <c r="AA105" s="5">
        <f t="shared" si="24"/>
        <v>0</v>
      </c>
    </row>
    <row r="106" spans="1:27" hidden="1" x14ac:dyDescent="0.3">
      <c r="A106" s="7"/>
      <c r="B106" s="23">
        <f t="shared" si="23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1"/>
        <v>#VALUE!</v>
      </c>
      <c r="M106" s="25">
        <f t="shared" si="22"/>
        <v>0</v>
      </c>
      <c r="N106" s="8"/>
      <c r="Y106" s="5">
        <f t="shared" si="19"/>
        <v>0</v>
      </c>
      <c r="Z106" s="5">
        <f t="shared" si="20"/>
        <v>0</v>
      </c>
      <c r="AA106" s="5">
        <f t="shared" si="24"/>
        <v>0</v>
      </c>
    </row>
    <row r="107" spans="1:27" hidden="1" x14ac:dyDescent="0.3">
      <c r="A107" s="7"/>
      <c r="B107" s="23">
        <f t="shared" si="23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1"/>
        <v>#VALUE!</v>
      </c>
      <c r="M107" s="25">
        <f t="shared" si="22"/>
        <v>0</v>
      </c>
      <c r="N107" s="8"/>
      <c r="Y107" s="5">
        <f t="shared" si="19"/>
        <v>0</v>
      </c>
      <c r="Z107" s="5">
        <f t="shared" si="20"/>
        <v>0</v>
      </c>
      <c r="AA107" s="5">
        <f t="shared" si="24"/>
        <v>0</v>
      </c>
    </row>
    <row r="108" spans="1:27" hidden="1" x14ac:dyDescent="0.3">
      <c r="A108" s="7"/>
      <c r="B108" s="23">
        <f t="shared" si="23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1"/>
        <v>#VALUE!</v>
      </c>
      <c r="M108" s="25">
        <f t="shared" si="22"/>
        <v>0</v>
      </c>
      <c r="N108" s="8"/>
      <c r="Y108" s="5">
        <f t="shared" si="19"/>
        <v>0</v>
      </c>
      <c r="Z108" s="5">
        <f t="shared" si="20"/>
        <v>0</v>
      </c>
      <c r="AA108" s="5">
        <f t="shared" si="24"/>
        <v>0</v>
      </c>
    </row>
    <row r="109" spans="1:27" hidden="1" x14ac:dyDescent="0.3">
      <c r="A109" s="7"/>
      <c r="B109" s="23">
        <f t="shared" si="23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1"/>
        <v>#VALUE!</v>
      </c>
      <c r="M109" s="25">
        <f t="shared" si="22"/>
        <v>0</v>
      </c>
      <c r="N109" s="8"/>
      <c r="Y109" s="5">
        <f t="shared" si="19"/>
        <v>0</v>
      </c>
      <c r="Z109" s="5">
        <f t="shared" si="20"/>
        <v>0</v>
      </c>
      <c r="AA109" s="5">
        <f t="shared" si="24"/>
        <v>0</v>
      </c>
    </row>
    <row r="110" spans="1:27" hidden="1" x14ac:dyDescent="0.3">
      <c r="A110" s="7"/>
      <c r="B110" s="23">
        <f t="shared" si="23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1"/>
        <v>#VALUE!</v>
      </c>
      <c r="M110" s="25">
        <f t="shared" si="22"/>
        <v>0</v>
      </c>
      <c r="N110" s="8"/>
      <c r="Y110" s="5">
        <f t="shared" si="19"/>
        <v>0</v>
      </c>
      <c r="Z110" s="5">
        <f t="shared" si="20"/>
        <v>0</v>
      </c>
      <c r="AA110" s="5">
        <f t="shared" si="24"/>
        <v>0</v>
      </c>
    </row>
    <row r="111" spans="1:27" hidden="1" x14ac:dyDescent="0.3">
      <c r="A111" s="7"/>
      <c r="B111" s="23">
        <f t="shared" si="23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1"/>
        <v>#VALUE!</v>
      </c>
      <c r="M111" s="25">
        <f t="shared" si="22"/>
        <v>0</v>
      </c>
      <c r="N111" s="8"/>
      <c r="Y111" s="5">
        <f t="shared" si="19"/>
        <v>0</v>
      </c>
      <c r="Z111" s="5">
        <f t="shared" si="20"/>
        <v>0</v>
      </c>
      <c r="AA111" s="5">
        <f t="shared" si="24"/>
        <v>0</v>
      </c>
    </row>
    <row r="112" spans="1:27" hidden="1" x14ac:dyDescent="0.3">
      <c r="A112" s="7"/>
      <c r="B112" s="23">
        <f t="shared" si="23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1"/>
        <v>#VALUE!</v>
      </c>
      <c r="M112" s="25">
        <f t="shared" si="22"/>
        <v>0</v>
      </c>
      <c r="N112" s="8"/>
      <c r="Y112" s="5">
        <f t="shared" si="19"/>
        <v>0</v>
      </c>
      <c r="Z112" s="5">
        <f t="shared" si="20"/>
        <v>0</v>
      </c>
      <c r="AA112" s="5">
        <f t="shared" si="24"/>
        <v>0</v>
      </c>
    </row>
    <row r="113" spans="1:27" hidden="1" x14ac:dyDescent="0.3">
      <c r="A113" s="7"/>
      <c r="B113" s="23">
        <f t="shared" si="23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1"/>
        <v>#VALUE!</v>
      </c>
      <c r="M113" s="25">
        <f t="shared" si="22"/>
        <v>0</v>
      </c>
      <c r="N113" s="8"/>
      <c r="Y113" s="5">
        <f t="shared" si="19"/>
        <v>0</v>
      </c>
      <c r="Z113" s="5">
        <f t="shared" si="20"/>
        <v>0</v>
      </c>
      <c r="AA113" s="5">
        <f t="shared" si="24"/>
        <v>0</v>
      </c>
    </row>
    <row r="114" spans="1:27" hidden="1" x14ac:dyDescent="0.3">
      <c r="A114" s="7"/>
      <c r="B114" s="23">
        <f t="shared" si="23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1"/>
        <v>#VALUE!</v>
      </c>
      <c r="M114" s="25">
        <f t="shared" si="22"/>
        <v>0</v>
      </c>
      <c r="N114" s="8"/>
      <c r="Y114" s="5">
        <f t="shared" si="19"/>
        <v>0</v>
      </c>
      <c r="Z114" s="5">
        <f t="shared" si="20"/>
        <v>0</v>
      </c>
      <c r="AA114" s="5">
        <f t="shared" si="24"/>
        <v>0</v>
      </c>
    </row>
    <row r="115" spans="1:27" hidden="1" x14ac:dyDescent="0.3">
      <c r="A115" s="7"/>
      <c r="B115" s="23">
        <f t="shared" si="23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1"/>
        <v>#VALUE!</v>
      </c>
      <c r="M115" s="25">
        <f t="shared" si="22"/>
        <v>0</v>
      </c>
      <c r="N115" s="8"/>
      <c r="Y115" s="5">
        <f t="shared" si="19"/>
        <v>0</v>
      </c>
      <c r="Z115" s="5">
        <f t="shared" si="20"/>
        <v>0</v>
      </c>
      <c r="AA115" s="5">
        <f t="shared" si="24"/>
        <v>0</v>
      </c>
    </row>
    <row r="116" spans="1:27" hidden="1" x14ac:dyDescent="0.3">
      <c r="A116" s="7"/>
      <c r="B116" s="23">
        <f t="shared" si="23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1"/>
        <v>#VALUE!</v>
      </c>
      <c r="M116" s="25">
        <f t="shared" si="22"/>
        <v>0</v>
      </c>
      <c r="N116" s="8"/>
      <c r="Y116" s="5">
        <f t="shared" si="19"/>
        <v>0</v>
      </c>
      <c r="Z116" s="5">
        <f t="shared" si="20"/>
        <v>0</v>
      </c>
      <c r="AA116" s="5">
        <f t="shared" si="24"/>
        <v>0</v>
      </c>
    </row>
    <row r="117" spans="1:27" hidden="1" x14ac:dyDescent="0.3">
      <c r="A117" s="7"/>
      <c r="B117" s="23">
        <f t="shared" si="23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1"/>
        <v>#VALUE!</v>
      </c>
      <c r="M117" s="25">
        <f t="shared" si="22"/>
        <v>0</v>
      </c>
      <c r="N117" s="8"/>
      <c r="Y117" s="5">
        <f t="shared" si="19"/>
        <v>0</v>
      </c>
      <c r="Z117" s="5">
        <f t="shared" si="20"/>
        <v>0</v>
      </c>
      <c r="AA117" s="5">
        <f t="shared" si="24"/>
        <v>0</v>
      </c>
    </row>
    <row r="118" spans="1:27" hidden="1" x14ac:dyDescent="0.3">
      <c r="A118" s="7"/>
      <c r="B118" s="23">
        <f t="shared" si="23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1"/>
        <v>#VALUE!</v>
      </c>
      <c r="M118" s="25">
        <f t="shared" si="22"/>
        <v>0</v>
      </c>
      <c r="N118" s="8"/>
      <c r="Y118" s="5">
        <f t="shared" si="19"/>
        <v>0</v>
      </c>
      <c r="Z118" s="5">
        <f t="shared" si="20"/>
        <v>0</v>
      </c>
      <c r="AA118" s="5">
        <f t="shared" si="24"/>
        <v>0</v>
      </c>
    </row>
    <row r="119" spans="1:27" hidden="1" x14ac:dyDescent="0.3">
      <c r="A119" s="7"/>
      <c r="B119" s="23">
        <f t="shared" si="23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1"/>
        <v>#VALUE!</v>
      </c>
      <c r="M119" s="25">
        <f t="shared" si="22"/>
        <v>0</v>
      </c>
      <c r="N119" s="8"/>
      <c r="Y119" s="5">
        <f t="shared" si="19"/>
        <v>0</v>
      </c>
      <c r="Z119" s="5">
        <f t="shared" si="20"/>
        <v>0</v>
      </c>
      <c r="AA119" s="5">
        <f t="shared" si="24"/>
        <v>0</v>
      </c>
    </row>
    <row r="120" spans="1:27" hidden="1" x14ac:dyDescent="0.3">
      <c r="A120" s="7"/>
      <c r="B120" s="23">
        <f t="shared" si="23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1"/>
        <v>#VALUE!</v>
      </c>
      <c r="M120" s="25">
        <f t="shared" si="22"/>
        <v>0</v>
      </c>
      <c r="N120" s="8"/>
      <c r="Y120" s="5">
        <f t="shared" si="19"/>
        <v>0</v>
      </c>
      <c r="Z120" s="5">
        <f t="shared" si="20"/>
        <v>0</v>
      </c>
      <c r="AA120" s="5">
        <f t="shared" si="24"/>
        <v>0</v>
      </c>
    </row>
    <row r="121" spans="1:27" hidden="1" x14ac:dyDescent="0.3">
      <c r="A121" s="7"/>
      <c r="B121" s="23">
        <f t="shared" si="23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1"/>
        <v>#VALUE!</v>
      </c>
      <c r="M121" s="25">
        <f t="shared" si="22"/>
        <v>0</v>
      </c>
      <c r="N121" s="8"/>
      <c r="Y121" s="5">
        <f t="shared" si="19"/>
        <v>0</v>
      </c>
      <c r="Z121" s="5">
        <f t="shared" si="20"/>
        <v>0</v>
      </c>
      <c r="AA121" s="5">
        <f t="shared" si="24"/>
        <v>0</v>
      </c>
    </row>
    <row r="122" spans="1:27" hidden="1" x14ac:dyDescent="0.3">
      <c r="A122" s="7"/>
      <c r="B122" s="23">
        <f t="shared" si="23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1"/>
        <v>#VALUE!</v>
      </c>
      <c r="M122" s="25">
        <f t="shared" si="22"/>
        <v>0</v>
      </c>
      <c r="N122" s="8"/>
      <c r="Y122" s="5">
        <f t="shared" si="19"/>
        <v>0</v>
      </c>
      <c r="Z122" s="5">
        <f t="shared" si="20"/>
        <v>0</v>
      </c>
      <c r="AA122" s="5">
        <f t="shared" si="24"/>
        <v>0</v>
      </c>
    </row>
    <row r="123" spans="1:27" hidden="1" x14ac:dyDescent="0.3">
      <c r="A123" s="7"/>
      <c r="B123" s="23">
        <f t="shared" si="23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1"/>
        <v>#VALUE!</v>
      </c>
      <c r="M123" s="25">
        <f t="shared" si="22"/>
        <v>0</v>
      </c>
      <c r="N123" s="8"/>
      <c r="Y123" s="5">
        <f t="shared" si="19"/>
        <v>0</v>
      </c>
      <c r="Z123" s="5">
        <f t="shared" si="20"/>
        <v>0</v>
      </c>
      <c r="AA123" s="5">
        <f t="shared" si="24"/>
        <v>0</v>
      </c>
    </row>
    <row r="124" spans="1:27" hidden="1" x14ac:dyDescent="0.3">
      <c r="A124" s="7"/>
      <c r="B124" s="23">
        <f t="shared" si="23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1"/>
        <v>#VALUE!</v>
      </c>
      <c r="M124" s="25">
        <f t="shared" si="22"/>
        <v>0</v>
      </c>
      <c r="N124" s="8"/>
      <c r="Y124" s="5">
        <f t="shared" si="19"/>
        <v>0</v>
      </c>
      <c r="Z124" s="5">
        <f t="shared" si="20"/>
        <v>0</v>
      </c>
      <c r="AA124" s="5">
        <f t="shared" si="24"/>
        <v>0</v>
      </c>
    </row>
    <row r="125" spans="1:27" hidden="1" x14ac:dyDescent="0.3">
      <c r="A125" s="7"/>
      <c r="B125" s="23">
        <f t="shared" si="23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1"/>
        <v>#VALUE!</v>
      </c>
      <c r="M125" s="25">
        <f t="shared" si="22"/>
        <v>0</v>
      </c>
      <c r="N125" s="8"/>
      <c r="Y125" s="5">
        <f t="shared" si="19"/>
        <v>0</v>
      </c>
      <c r="Z125" s="5">
        <f t="shared" si="20"/>
        <v>0</v>
      </c>
      <c r="AA125" s="5">
        <f t="shared" si="24"/>
        <v>0</v>
      </c>
    </row>
    <row r="126" spans="1:27" hidden="1" x14ac:dyDescent="0.3">
      <c r="A126" s="7"/>
      <c r="B126" s="23">
        <f t="shared" si="23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1"/>
        <v>#VALUE!</v>
      </c>
      <c r="M126" s="25">
        <f t="shared" si="22"/>
        <v>0</v>
      </c>
      <c r="N126" s="8"/>
      <c r="Y126" s="5">
        <f t="shared" si="19"/>
        <v>0</v>
      </c>
      <c r="Z126" s="5">
        <f t="shared" si="20"/>
        <v>0</v>
      </c>
      <c r="AA126" s="5">
        <f t="shared" si="24"/>
        <v>0</v>
      </c>
    </row>
    <row r="127" spans="1:27" hidden="1" x14ac:dyDescent="0.3">
      <c r="A127" s="7"/>
      <c r="B127" s="23">
        <f t="shared" si="23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1"/>
        <v>#VALUE!</v>
      </c>
      <c r="M127" s="25">
        <f t="shared" si="22"/>
        <v>0</v>
      </c>
      <c r="N127" s="8"/>
      <c r="Y127" s="5">
        <f t="shared" si="19"/>
        <v>0</v>
      </c>
      <c r="Z127" s="5">
        <f t="shared" si="20"/>
        <v>0</v>
      </c>
      <c r="AA127" s="5">
        <f t="shared" si="24"/>
        <v>0</v>
      </c>
    </row>
    <row r="128" spans="1:27" hidden="1" x14ac:dyDescent="0.3">
      <c r="A128" s="7"/>
      <c r="B128" s="23">
        <f t="shared" si="23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1"/>
        <v>#VALUE!</v>
      </c>
      <c r="M128" s="25">
        <f t="shared" si="22"/>
        <v>0</v>
      </c>
      <c r="N128" s="8"/>
      <c r="Y128" s="5">
        <f t="shared" si="19"/>
        <v>0</v>
      </c>
      <c r="Z128" s="5">
        <f t="shared" si="20"/>
        <v>0</v>
      </c>
      <c r="AA128" s="5">
        <f t="shared" si="24"/>
        <v>0</v>
      </c>
    </row>
    <row r="129" spans="1:27" hidden="1" x14ac:dyDescent="0.3">
      <c r="A129" s="7"/>
      <c r="B129" s="23">
        <f t="shared" si="23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1"/>
        <v>#VALUE!</v>
      </c>
      <c r="M129" s="25">
        <f t="shared" si="22"/>
        <v>0</v>
      </c>
      <c r="N129" s="8"/>
      <c r="Y129" s="5">
        <f t="shared" si="19"/>
        <v>0</v>
      </c>
      <c r="Z129" s="5">
        <f t="shared" si="20"/>
        <v>0</v>
      </c>
      <c r="AA129" s="5">
        <f t="shared" si="24"/>
        <v>0</v>
      </c>
    </row>
    <row r="130" spans="1:27" hidden="1" x14ac:dyDescent="0.3">
      <c r="A130" s="7"/>
      <c r="B130" s="23">
        <f t="shared" si="23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1"/>
        <v>#VALUE!</v>
      </c>
      <c r="M130" s="25">
        <f t="shared" si="22"/>
        <v>0</v>
      </c>
      <c r="N130" s="8"/>
      <c r="Y130" s="5">
        <f t="shared" si="19"/>
        <v>0</v>
      </c>
      <c r="Z130" s="5">
        <f t="shared" si="20"/>
        <v>0</v>
      </c>
      <c r="AA130" s="5">
        <f t="shared" si="24"/>
        <v>0</v>
      </c>
    </row>
    <row r="131" spans="1:27" hidden="1" x14ac:dyDescent="0.3">
      <c r="A131" s="7"/>
      <c r="B131" s="23">
        <f t="shared" si="23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1"/>
        <v>#VALUE!</v>
      </c>
      <c r="M131" s="25">
        <f t="shared" si="22"/>
        <v>0</v>
      </c>
      <c r="N131" s="8"/>
      <c r="Y131" s="5">
        <f t="shared" si="19"/>
        <v>0</v>
      </c>
      <c r="Z131" s="5">
        <f t="shared" si="20"/>
        <v>0</v>
      </c>
      <c r="AA131" s="5">
        <f t="shared" si="24"/>
        <v>0</v>
      </c>
    </row>
    <row r="132" spans="1:27" hidden="1" x14ac:dyDescent="0.3">
      <c r="A132" s="7"/>
      <c r="B132" s="23">
        <f t="shared" si="23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1"/>
        <v>#VALUE!</v>
      </c>
      <c r="M132" s="25">
        <f t="shared" si="22"/>
        <v>0</v>
      </c>
      <c r="N132" s="8"/>
      <c r="Y132" s="5">
        <f t="shared" si="19"/>
        <v>0</v>
      </c>
      <c r="Z132" s="5">
        <f t="shared" si="20"/>
        <v>0</v>
      </c>
      <c r="AA132" s="5">
        <f t="shared" si="24"/>
        <v>0</v>
      </c>
    </row>
    <row r="133" spans="1:27" hidden="1" x14ac:dyDescent="0.3">
      <c r="A133" s="7"/>
      <c r="B133" s="23">
        <f t="shared" si="23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1"/>
        <v>#VALUE!</v>
      </c>
      <c r="M133" s="25">
        <f t="shared" si="22"/>
        <v>0</v>
      </c>
      <c r="N133" s="8"/>
      <c r="Y133" s="5">
        <f t="shared" ref="Y133:Y190" si="25">IF($M133&gt;0,1,0)</f>
        <v>0</v>
      </c>
      <c r="Z133" s="5">
        <f t="shared" ref="Z133:Z190" si="26">IF($M133&lt;0,1,0)</f>
        <v>0</v>
      </c>
      <c r="AA133" s="5">
        <f t="shared" si="24"/>
        <v>0</v>
      </c>
    </row>
    <row r="134" spans="1:27" hidden="1" x14ac:dyDescent="0.3">
      <c r="A134" s="7"/>
      <c r="B134" s="23">
        <f t="shared" si="23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ref="L134:L190" si="27">(I134*1/F134)-100%</f>
        <v>#VALUE!</v>
      </c>
      <c r="M134" s="25">
        <f t="shared" ref="M134:M190" si="28">J134*K134</f>
        <v>0</v>
      </c>
      <c r="N134" s="8"/>
      <c r="Y134" s="5">
        <f t="shared" si="25"/>
        <v>0</v>
      </c>
      <c r="Z134" s="5">
        <f t="shared" si="26"/>
        <v>0</v>
      </c>
      <c r="AA134" s="5">
        <f t="shared" si="24"/>
        <v>0</v>
      </c>
    </row>
    <row r="135" spans="1:27" hidden="1" x14ac:dyDescent="0.3">
      <c r="A135" s="7"/>
      <c r="B135" s="23">
        <f t="shared" si="23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7"/>
        <v>#VALUE!</v>
      </c>
      <c r="M135" s="25">
        <f t="shared" si="28"/>
        <v>0</v>
      </c>
      <c r="N135" s="8"/>
      <c r="Y135" s="5">
        <f t="shared" si="25"/>
        <v>0</v>
      </c>
      <c r="Z135" s="5">
        <f t="shared" si="26"/>
        <v>0</v>
      </c>
      <c r="AA135" s="5">
        <f t="shared" si="24"/>
        <v>0</v>
      </c>
    </row>
    <row r="136" spans="1:27" hidden="1" x14ac:dyDescent="0.3">
      <c r="A136" s="7"/>
      <c r="B136" s="23">
        <f t="shared" ref="B136:B190" si="29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7"/>
        <v>#VALUE!</v>
      </c>
      <c r="M136" s="25">
        <f t="shared" si="28"/>
        <v>0</v>
      </c>
      <c r="N136" s="8"/>
      <c r="Y136" s="5">
        <f t="shared" si="25"/>
        <v>0</v>
      </c>
      <c r="Z136" s="5">
        <f t="shared" si="26"/>
        <v>0</v>
      </c>
      <c r="AA136" s="5">
        <f t="shared" si="24"/>
        <v>0</v>
      </c>
    </row>
    <row r="137" spans="1:27" hidden="1" x14ac:dyDescent="0.3">
      <c r="A137" s="7"/>
      <c r="B137" s="23">
        <f t="shared" si="29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7"/>
        <v>#VALUE!</v>
      </c>
      <c r="M137" s="25">
        <f t="shared" si="28"/>
        <v>0</v>
      </c>
      <c r="N137" s="8"/>
      <c r="Y137" s="5">
        <f t="shared" si="25"/>
        <v>0</v>
      </c>
      <c r="Z137" s="5">
        <f t="shared" si="26"/>
        <v>0</v>
      </c>
      <c r="AA137" s="5">
        <f t="shared" si="24"/>
        <v>0</v>
      </c>
    </row>
    <row r="138" spans="1:27" hidden="1" x14ac:dyDescent="0.3">
      <c r="A138" s="7"/>
      <c r="B138" s="23">
        <f t="shared" si="29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7"/>
        <v>#VALUE!</v>
      </c>
      <c r="M138" s="25">
        <f t="shared" si="28"/>
        <v>0</v>
      </c>
      <c r="N138" s="8"/>
      <c r="Y138" s="5">
        <f t="shared" si="25"/>
        <v>0</v>
      </c>
      <c r="Z138" s="5">
        <f t="shared" si="26"/>
        <v>0</v>
      </c>
      <c r="AA138" s="5">
        <f t="shared" ref="AA138:AA190" si="30">IF($I138=0,1,0)</f>
        <v>0</v>
      </c>
    </row>
    <row r="139" spans="1:27" hidden="1" x14ac:dyDescent="0.3">
      <c r="A139" s="7"/>
      <c r="B139" s="23">
        <f t="shared" si="29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7"/>
        <v>#VALUE!</v>
      </c>
      <c r="M139" s="25">
        <f t="shared" si="28"/>
        <v>0</v>
      </c>
      <c r="N139" s="8"/>
      <c r="Y139" s="5">
        <f t="shared" si="25"/>
        <v>0</v>
      </c>
      <c r="Z139" s="5">
        <f t="shared" si="26"/>
        <v>0</v>
      </c>
      <c r="AA139" s="5">
        <f t="shared" si="30"/>
        <v>0</v>
      </c>
    </row>
    <row r="140" spans="1:27" hidden="1" x14ac:dyDescent="0.3">
      <c r="A140" s="7"/>
      <c r="B140" s="23">
        <f t="shared" si="29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7"/>
        <v>#VALUE!</v>
      </c>
      <c r="M140" s="25">
        <f t="shared" si="28"/>
        <v>0</v>
      </c>
      <c r="N140" s="8"/>
      <c r="Y140" s="5">
        <f t="shared" si="25"/>
        <v>0</v>
      </c>
      <c r="Z140" s="5">
        <f t="shared" si="26"/>
        <v>0</v>
      </c>
      <c r="AA140" s="5">
        <f t="shared" si="30"/>
        <v>0</v>
      </c>
    </row>
    <row r="141" spans="1:27" hidden="1" x14ac:dyDescent="0.3">
      <c r="A141" s="7"/>
      <c r="B141" s="23">
        <f t="shared" si="29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7"/>
        <v>#VALUE!</v>
      </c>
      <c r="M141" s="25">
        <f t="shared" si="28"/>
        <v>0</v>
      </c>
      <c r="N141" s="8"/>
      <c r="Y141" s="5">
        <f t="shared" si="25"/>
        <v>0</v>
      </c>
      <c r="Z141" s="5">
        <f t="shared" si="26"/>
        <v>0</v>
      </c>
      <c r="AA141" s="5">
        <f t="shared" si="30"/>
        <v>0</v>
      </c>
    </row>
    <row r="142" spans="1:27" hidden="1" x14ac:dyDescent="0.3">
      <c r="A142" s="7"/>
      <c r="B142" s="23">
        <f t="shared" si="29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7"/>
        <v>#VALUE!</v>
      </c>
      <c r="M142" s="25">
        <f t="shared" si="28"/>
        <v>0</v>
      </c>
      <c r="N142" s="8"/>
      <c r="Y142" s="5">
        <f t="shared" si="25"/>
        <v>0</v>
      </c>
      <c r="Z142" s="5">
        <f t="shared" si="26"/>
        <v>0</v>
      </c>
      <c r="AA142" s="5">
        <f t="shared" si="30"/>
        <v>0</v>
      </c>
    </row>
    <row r="143" spans="1:27" hidden="1" x14ac:dyDescent="0.3">
      <c r="A143" s="7"/>
      <c r="B143" s="23">
        <f t="shared" si="29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7"/>
        <v>#VALUE!</v>
      </c>
      <c r="M143" s="25">
        <f t="shared" si="28"/>
        <v>0</v>
      </c>
      <c r="N143" s="8"/>
      <c r="Y143" s="5">
        <f t="shared" si="25"/>
        <v>0</v>
      </c>
      <c r="Z143" s="5">
        <f t="shared" si="26"/>
        <v>0</v>
      </c>
      <c r="AA143" s="5">
        <f t="shared" si="30"/>
        <v>0</v>
      </c>
    </row>
    <row r="144" spans="1:27" hidden="1" x14ac:dyDescent="0.3">
      <c r="A144" s="7"/>
      <c r="B144" s="23">
        <f t="shared" si="29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7"/>
        <v>#VALUE!</v>
      </c>
      <c r="M144" s="25">
        <f t="shared" si="28"/>
        <v>0</v>
      </c>
      <c r="N144" s="8"/>
      <c r="Y144" s="5">
        <f t="shared" si="25"/>
        <v>0</v>
      </c>
      <c r="Z144" s="5">
        <f t="shared" si="26"/>
        <v>0</v>
      </c>
      <c r="AA144" s="5">
        <f t="shared" si="30"/>
        <v>0</v>
      </c>
    </row>
    <row r="145" spans="1:27" hidden="1" x14ac:dyDescent="0.3">
      <c r="A145" s="7"/>
      <c r="B145" s="23">
        <f t="shared" si="29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7"/>
        <v>#VALUE!</v>
      </c>
      <c r="M145" s="25">
        <f t="shared" si="28"/>
        <v>0</v>
      </c>
      <c r="N145" s="8"/>
      <c r="Y145" s="5">
        <f t="shared" si="25"/>
        <v>0</v>
      </c>
      <c r="Z145" s="5">
        <f t="shared" si="26"/>
        <v>0</v>
      </c>
      <c r="AA145" s="5">
        <f t="shared" si="30"/>
        <v>0</v>
      </c>
    </row>
    <row r="146" spans="1:27" hidden="1" x14ac:dyDescent="0.3">
      <c r="A146" s="7"/>
      <c r="B146" s="23">
        <f t="shared" si="29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7"/>
        <v>#VALUE!</v>
      </c>
      <c r="M146" s="25">
        <f t="shared" si="28"/>
        <v>0</v>
      </c>
      <c r="N146" s="8"/>
      <c r="Y146" s="5">
        <f t="shared" si="25"/>
        <v>0</v>
      </c>
      <c r="Z146" s="5">
        <f t="shared" si="26"/>
        <v>0</v>
      </c>
      <c r="AA146" s="5">
        <f t="shared" si="30"/>
        <v>0</v>
      </c>
    </row>
    <row r="147" spans="1:27" hidden="1" x14ac:dyDescent="0.3">
      <c r="A147" s="7"/>
      <c r="B147" s="23">
        <f t="shared" si="29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7"/>
        <v>#VALUE!</v>
      </c>
      <c r="M147" s="25">
        <f t="shared" si="28"/>
        <v>0</v>
      </c>
      <c r="N147" s="8"/>
      <c r="Y147" s="5">
        <f t="shared" si="25"/>
        <v>0</v>
      </c>
      <c r="Z147" s="5">
        <f t="shared" si="26"/>
        <v>0</v>
      </c>
      <c r="AA147" s="5">
        <f t="shared" si="30"/>
        <v>0</v>
      </c>
    </row>
    <row r="148" spans="1:27" hidden="1" x14ac:dyDescent="0.3">
      <c r="A148" s="7"/>
      <c r="B148" s="23">
        <f t="shared" si="29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7"/>
        <v>#VALUE!</v>
      </c>
      <c r="M148" s="25">
        <f t="shared" si="28"/>
        <v>0</v>
      </c>
      <c r="N148" s="8"/>
      <c r="Y148" s="5">
        <f t="shared" si="25"/>
        <v>0</v>
      </c>
      <c r="Z148" s="5">
        <f t="shared" si="26"/>
        <v>0</v>
      </c>
      <c r="AA148" s="5">
        <f t="shared" si="30"/>
        <v>0</v>
      </c>
    </row>
    <row r="149" spans="1:27" hidden="1" x14ac:dyDescent="0.3">
      <c r="A149" s="7"/>
      <c r="B149" s="23">
        <f t="shared" si="29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7"/>
        <v>#VALUE!</v>
      </c>
      <c r="M149" s="25">
        <f t="shared" si="28"/>
        <v>0</v>
      </c>
      <c r="N149" s="8"/>
      <c r="Y149" s="5">
        <f t="shared" si="25"/>
        <v>0</v>
      </c>
      <c r="Z149" s="5">
        <f t="shared" si="26"/>
        <v>0</v>
      </c>
      <c r="AA149" s="5">
        <f t="shared" si="30"/>
        <v>0</v>
      </c>
    </row>
    <row r="150" spans="1:27" hidden="1" x14ac:dyDescent="0.3">
      <c r="A150" s="7"/>
      <c r="B150" s="23">
        <f t="shared" si="29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7"/>
        <v>#VALUE!</v>
      </c>
      <c r="M150" s="25">
        <f t="shared" si="28"/>
        <v>0</v>
      </c>
      <c r="N150" s="8"/>
      <c r="Y150" s="5">
        <f t="shared" si="25"/>
        <v>0</v>
      </c>
      <c r="Z150" s="5">
        <f t="shared" si="26"/>
        <v>0</v>
      </c>
      <c r="AA150" s="5">
        <f t="shared" si="30"/>
        <v>0</v>
      </c>
    </row>
    <row r="151" spans="1:27" hidden="1" x14ac:dyDescent="0.3">
      <c r="A151" s="7"/>
      <c r="B151" s="23">
        <f t="shared" si="29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7"/>
        <v>#VALUE!</v>
      </c>
      <c r="M151" s="25">
        <f t="shared" si="28"/>
        <v>0</v>
      </c>
      <c r="N151" s="8"/>
      <c r="Y151" s="5">
        <f t="shared" si="25"/>
        <v>0</v>
      </c>
      <c r="Z151" s="5">
        <f t="shared" si="26"/>
        <v>0</v>
      </c>
      <c r="AA151" s="5">
        <f t="shared" si="30"/>
        <v>0</v>
      </c>
    </row>
    <row r="152" spans="1:27" hidden="1" x14ac:dyDescent="0.3">
      <c r="A152" s="7"/>
      <c r="B152" s="23">
        <f t="shared" si="29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7"/>
        <v>#VALUE!</v>
      </c>
      <c r="M152" s="25">
        <f t="shared" si="28"/>
        <v>0</v>
      </c>
      <c r="N152" s="8"/>
      <c r="Y152" s="5">
        <f t="shared" si="25"/>
        <v>0</v>
      </c>
      <c r="Z152" s="5">
        <f t="shared" si="26"/>
        <v>0</v>
      </c>
      <c r="AA152" s="5">
        <f t="shared" si="30"/>
        <v>0</v>
      </c>
    </row>
    <row r="153" spans="1:27" hidden="1" x14ac:dyDescent="0.3">
      <c r="A153" s="7"/>
      <c r="B153" s="23">
        <f t="shared" si="29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7"/>
        <v>#VALUE!</v>
      </c>
      <c r="M153" s="25">
        <f t="shared" si="28"/>
        <v>0</v>
      </c>
      <c r="N153" s="8"/>
      <c r="Y153" s="5">
        <f t="shared" si="25"/>
        <v>0</v>
      </c>
      <c r="Z153" s="5">
        <f t="shared" si="26"/>
        <v>0</v>
      </c>
      <c r="AA153" s="5">
        <f t="shared" si="30"/>
        <v>0</v>
      </c>
    </row>
    <row r="154" spans="1:27" hidden="1" x14ac:dyDescent="0.3">
      <c r="A154" s="7"/>
      <c r="B154" s="23">
        <f t="shared" si="29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7"/>
        <v>#VALUE!</v>
      </c>
      <c r="M154" s="25">
        <f t="shared" si="28"/>
        <v>0</v>
      </c>
      <c r="N154" s="8"/>
      <c r="Y154" s="5">
        <f t="shared" si="25"/>
        <v>0</v>
      </c>
      <c r="Z154" s="5">
        <f t="shared" si="26"/>
        <v>0</v>
      </c>
      <c r="AA154" s="5">
        <f t="shared" si="30"/>
        <v>0</v>
      </c>
    </row>
    <row r="155" spans="1:27" hidden="1" x14ac:dyDescent="0.3">
      <c r="A155" s="7"/>
      <c r="B155" s="23">
        <f t="shared" si="29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7"/>
        <v>#VALUE!</v>
      </c>
      <c r="M155" s="25">
        <f t="shared" si="28"/>
        <v>0</v>
      </c>
      <c r="N155" s="8"/>
      <c r="Y155" s="5">
        <f t="shared" si="25"/>
        <v>0</v>
      </c>
      <c r="Z155" s="5">
        <f t="shared" si="26"/>
        <v>0</v>
      </c>
      <c r="AA155" s="5">
        <f t="shared" si="30"/>
        <v>0</v>
      </c>
    </row>
    <row r="156" spans="1:27" hidden="1" x14ac:dyDescent="0.3">
      <c r="A156" s="7"/>
      <c r="B156" s="23">
        <f t="shared" si="29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7"/>
        <v>#VALUE!</v>
      </c>
      <c r="M156" s="25">
        <f t="shared" si="28"/>
        <v>0</v>
      </c>
      <c r="N156" s="8"/>
      <c r="Y156" s="5">
        <f t="shared" si="25"/>
        <v>0</v>
      </c>
      <c r="Z156" s="5">
        <f t="shared" si="26"/>
        <v>0</v>
      </c>
      <c r="AA156" s="5">
        <f t="shared" si="30"/>
        <v>0</v>
      </c>
    </row>
    <row r="157" spans="1:27" hidden="1" x14ac:dyDescent="0.3">
      <c r="A157" s="7"/>
      <c r="B157" s="23">
        <f t="shared" si="29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7"/>
        <v>#VALUE!</v>
      </c>
      <c r="M157" s="25">
        <f t="shared" si="28"/>
        <v>0</v>
      </c>
      <c r="N157" s="8"/>
      <c r="Y157" s="5">
        <f t="shared" si="25"/>
        <v>0</v>
      </c>
      <c r="Z157" s="5">
        <f t="shared" si="26"/>
        <v>0</v>
      </c>
      <c r="AA157" s="5">
        <f t="shared" si="30"/>
        <v>0</v>
      </c>
    </row>
    <row r="158" spans="1:27" hidden="1" x14ac:dyDescent="0.3">
      <c r="A158" s="7"/>
      <c r="B158" s="23">
        <f t="shared" si="29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7"/>
        <v>#VALUE!</v>
      </c>
      <c r="M158" s="25">
        <f t="shared" si="28"/>
        <v>0</v>
      </c>
      <c r="N158" s="8"/>
      <c r="Y158" s="5">
        <f t="shared" si="25"/>
        <v>0</v>
      </c>
      <c r="Z158" s="5">
        <f t="shared" si="26"/>
        <v>0</v>
      </c>
      <c r="AA158" s="5">
        <f t="shared" si="30"/>
        <v>0</v>
      </c>
    </row>
    <row r="159" spans="1:27" hidden="1" x14ac:dyDescent="0.3">
      <c r="A159" s="7"/>
      <c r="B159" s="23">
        <f t="shared" si="29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7"/>
        <v>#VALUE!</v>
      </c>
      <c r="M159" s="25">
        <f t="shared" si="28"/>
        <v>0</v>
      </c>
      <c r="N159" s="8"/>
      <c r="Y159" s="5">
        <f t="shared" si="25"/>
        <v>0</v>
      </c>
      <c r="Z159" s="5">
        <f t="shared" si="26"/>
        <v>0</v>
      </c>
      <c r="AA159" s="5">
        <f t="shared" si="30"/>
        <v>0</v>
      </c>
    </row>
    <row r="160" spans="1:27" hidden="1" x14ac:dyDescent="0.3">
      <c r="A160" s="7"/>
      <c r="B160" s="23">
        <f t="shared" si="29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7"/>
        <v>#VALUE!</v>
      </c>
      <c r="M160" s="25">
        <f t="shared" si="28"/>
        <v>0</v>
      </c>
      <c r="N160" s="8"/>
      <c r="Y160" s="5">
        <f t="shared" si="25"/>
        <v>0</v>
      </c>
      <c r="Z160" s="5">
        <f t="shared" si="26"/>
        <v>0</v>
      </c>
      <c r="AA160" s="5">
        <f t="shared" si="30"/>
        <v>0</v>
      </c>
    </row>
    <row r="161" spans="1:27" hidden="1" x14ac:dyDescent="0.3">
      <c r="A161" s="7"/>
      <c r="B161" s="23">
        <f t="shared" si="29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7"/>
        <v>#VALUE!</v>
      </c>
      <c r="M161" s="25">
        <f t="shared" si="28"/>
        <v>0</v>
      </c>
      <c r="N161" s="8"/>
      <c r="Y161" s="5">
        <f t="shared" si="25"/>
        <v>0</v>
      </c>
      <c r="Z161" s="5">
        <f t="shared" si="26"/>
        <v>0</v>
      </c>
      <c r="AA161" s="5">
        <f t="shared" si="30"/>
        <v>0</v>
      </c>
    </row>
    <row r="162" spans="1:27" hidden="1" x14ac:dyDescent="0.3">
      <c r="A162" s="7"/>
      <c r="B162" s="23">
        <f t="shared" si="29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7"/>
        <v>#VALUE!</v>
      </c>
      <c r="M162" s="25">
        <f t="shared" si="28"/>
        <v>0</v>
      </c>
      <c r="N162" s="8"/>
      <c r="Y162" s="5">
        <f t="shared" si="25"/>
        <v>0</v>
      </c>
      <c r="Z162" s="5">
        <f t="shared" si="26"/>
        <v>0</v>
      </c>
      <c r="AA162" s="5">
        <f t="shared" si="30"/>
        <v>0</v>
      </c>
    </row>
    <row r="163" spans="1:27" hidden="1" x14ac:dyDescent="0.3">
      <c r="A163" s="7"/>
      <c r="B163" s="23">
        <f t="shared" si="29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7"/>
        <v>#VALUE!</v>
      </c>
      <c r="M163" s="25">
        <f t="shared" si="28"/>
        <v>0</v>
      </c>
      <c r="N163" s="8"/>
      <c r="Y163" s="5">
        <f t="shared" si="25"/>
        <v>0</v>
      </c>
      <c r="Z163" s="5">
        <f t="shared" si="26"/>
        <v>0</v>
      </c>
      <c r="AA163" s="5">
        <f t="shared" si="30"/>
        <v>0</v>
      </c>
    </row>
    <row r="164" spans="1:27" hidden="1" x14ac:dyDescent="0.3">
      <c r="A164" s="7"/>
      <c r="B164" s="23">
        <f t="shared" si="29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7"/>
        <v>#VALUE!</v>
      </c>
      <c r="M164" s="25">
        <f t="shared" si="28"/>
        <v>0</v>
      </c>
      <c r="N164" s="8"/>
      <c r="Y164" s="5">
        <f t="shared" si="25"/>
        <v>0</v>
      </c>
      <c r="Z164" s="5">
        <f t="shared" si="26"/>
        <v>0</v>
      </c>
      <c r="AA164" s="5">
        <f t="shared" si="30"/>
        <v>0</v>
      </c>
    </row>
    <row r="165" spans="1:27" hidden="1" x14ac:dyDescent="0.3">
      <c r="A165" s="7"/>
      <c r="B165" s="23">
        <f t="shared" si="29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7"/>
        <v>#VALUE!</v>
      </c>
      <c r="M165" s="25">
        <f t="shared" si="28"/>
        <v>0</v>
      </c>
      <c r="N165" s="8"/>
      <c r="Y165" s="5">
        <f t="shared" si="25"/>
        <v>0</v>
      </c>
      <c r="Z165" s="5">
        <f t="shared" si="26"/>
        <v>0</v>
      </c>
      <c r="AA165" s="5">
        <f t="shared" si="30"/>
        <v>0</v>
      </c>
    </row>
    <row r="166" spans="1:27" hidden="1" x14ac:dyDescent="0.3">
      <c r="A166" s="7"/>
      <c r="B166" s="23">
        <f t="shared" si="29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7"/>
        <v>#VALUE!</v>
      </c>
      <c r="M166" s="25">
        <f t="shared" si="28"/>
        <v>0</v>
      </c>
      <c r="N166" s="8"/>
      <c r="Y166" s="5">
        <f t="shared" si="25"/>
        <v>0</v>
      </c>
      <c r="Z166" s="5">
        <f t="shared" si="26"/>
        <v>0</v>
      </c>
      <c r="AA166" s="5">
        <f t="shared" si="30"/>
        <v>0</v>
      </c>
    </row>
    <row r="167" spans="1:27" hidden="1" x14ac:dyDescent="0.3">
      <c r="A167" s="7"/>
      <c r="B167" s="23">
        <f t="shared" si="29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7"/>
        <v>#VALUE!</v>
      </c>
      <c r="M167" s="25">
        <f t="shared" si="28"/>
        <v>0</v>
      </c>
      <c r="N167" s="8"/>
      <c r="Y167" s="5">
        <f t="shared" si="25"/>
        <v>0</v>
      </c>
      <c r="Z167" s="5">
        <f t="shared" si="26"/>
        <v>0</v>
      </c>
      <c r="AA167" s="5">
        <f t="shared" si="30"/>
        <v>0</v>
      </c>
    </row>
    <row r="168" spans="1:27" hidden="1" x14ac:dyDescent="0.3">
      <c r="A168" s="7"/>
      <c r="B168" s="23">
        <f t="shared" si="29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7"/>
        <v>#VALUE!</v>
      </c>
      <c r="M168" s="25">
        <f t="shared" si="28"/>
        <v>0</v>
      </c>
      <c r="N168" s="8"/>
      <c r="Y168" s="5">
        <f t="shared" si="25"/>
        <v>0</v>
      </c>
      <c r="Z168" s="5">
        <f t="shared" si="26"/>
        <v>0</v>
      </c>
      <c r="AA168" s="5">
        <f t="shared" si="30"/>
        <v>0</v>
      </c>
    </row>
    <row r="169" spans="1:27" hidden="1" x14ac:dyDescent="0.3">
      <c r="A169" s="7"/>
      <c r="B169" s="23">
        <f t="shared" si="29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7"/>
        <v>#VALUE!</v>
      </c>
      <c r="M169" s="25">
        <f t="shared" si="28"/>
        <v>0</v>
      </c>
      <c r="N169" s="8"/>
      <c r="Y169" s="5">
        <f t="shared" si="25"/>
        <v>0</v>
      </c>
      <c r="Z169" s="5">
        <f t="shared" si="26"/>
        <v>0</v>
      </c>
      <c r="AA169" s="5">
        <f t="shared" si="30"/>
        <v>0</v>
      </c>
    </row>
    <row r="170" spans="1:27" hidden="1" x14ac:dyDescent="0.3">
      <c r="A170" s="7"/>
      <c r="B170" s="23">
        <f t="shared" si="29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7"/>
        <v>#VALUE!</v>
      </c>
      <c r="M170" s="25">
        <f t="shared" si="28"/>
        <v>0</v>
      </c>
      <c r="N170" s="8"/>
      <c r="Y170" s="5">
        <f t="shared" si="25"/>
        <v>0</v>
      </c>
      <c r="Z170" s="5">
        <f t="shared" si="26"/>
        <v>0</v>
      </c>
      <c r="AA170" s="5">
        <f t="shared" si="30"/>
        <v>0</v>
      </c>
    </row>
    <row r="171" spans="1:27" hidden="1" x14ac:dyDescent="0.3">
      <c r="A171" s="7"/>
      <c r="B171" s="23">
        <f t="shared" si="29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7"/>
        <v>#VALUE!</v>
      </c>
      <c r="M171" s="25">
        <f t="shared" si="28"/>
        <v>0</v>
      </c>
      <c r="N171" s="8"/>
      <c r="Y171" s="5">
        <f t="shared" si="25"/>
        <v>0</v>
      </c>
      <c r="Z171" s="5">
        <f t="shared" si="26"/>
        <v>0</v>
      </c>
      <c r="AA171" s="5">
        <f t="shared" si="30"/>
        <v>0</v>
      </c>
    </row>
    <row r="172" spans="1:27" hidden="1" x14ac:dyDescent="0.3">
      <c r="A172" s="7"/>
      <c r="B172" s="23">
        <f t="shared" si="29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7"/>
        <v>#VALUE!</v>
      </c>
      <c r="M172" s="25">
        <f t="shared" si="28"/>
        <v>0</v>
      </c>
      <c r="N172" s="8"/>
      <c r="Y172" s="5">
        <f t="shared" si="25"/>
        <v>0</v>
      </c>
      <c r="Z172" s="5">
        <f t="shared" si="26"/>
        <v>0</v>
      </c>
      <c r="AA172" s="5">
        <f t="shared" si="30"/>
        <v>0</v>
      </c>
    </row>
    <row r="173" spans="1:27" hidden="1" x14ac:dyDescent="0.3">
      <c r="A173" s="7"/>
      <c r="B173" s="23">
        <f t="shared" si="29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7"/>
        <v>#VALUE!</v>
      </c>
      <c r="M173" s="25">
        <f t="shared" si="28"/>
        <v>0</v>
      </c>
      <c r="N173" s="8"/>
      <c r="Y173" s="5">
        <f t="shared" si="25"/>
        <v>0</v>
      </c>
      <c r="Z173" s="5">
        <f t="shared" si="26"/>
        <v>0</v>
      </c>
      <c r="AA173" s="5">
        <f t="shared" si="30"/>
        <v>0</v>
      </c>
    </row>
    <row r="174" spans="1:27" hidden="1" x14ac:dyDescent="0.3">
      <c r="A174" s="7"/>
      <c r="B174" s="23">
        <f t="shared" si="29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7"/>
        <v>#VALUE!</v>
      </c>
      <c r="M174" s="25">
        <f t="shared" si="28"/>
        <v>0</v>
      </c>
      <c r="N174" s="8"/>
      <c r="Y174" s="5">
        <f t="shared" si="25"/>
        <v>0</v>
      </c>
      <c r="Z174" s="5">
        <f t="shared" si="26"/>
        <v>0</v>
      </c>
      <c r="AA174" s="5">
        <f t="shared" si="30"/>
        <v>0</v>
      </c>
    </row>
    <row r="175" spans="1:27" hidden="1" x14ac:dyDescent="0.3">
      <c r="A175" s="7"/>
      <c r="B175" s="23">
        <f t="shared" si="29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7"/>
        <v>#VALUE!</v>
      </c>
      <c r="M175" s="25">
        <f t="shared" si="28"/>
        <v>0</v>
      </c>
      <c r="N175" s="8"/>
      <c r="Y175" s="5">
        <f t="shared" si="25"/>
        <v>0</v>
      </c>
      <c r="Z175" s="5">
        <f t="shared" si="26"/>
        <v>0</v>
      </c>
      <c r="AA175" s="5">
        <f t="shared" si="30"/>
        <v>0</v>
      </c>
    </row>
    <row r="176" spans="1:27" hidden="1" x14ac:dyDescent="0.3">
      <c r="A176" s="7"/>
      <c r="B176" s="23">
        <f t="shared" si="29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7"/>
        <v>#VALUE!</v>
      </c>
      <c r="M176" s="25">
        <f t="shared" si="28"/>
        <v>0</v>
      </c>
      <c r="N176" s="8"/>
      <c r="Y176" s="5">
        <f t="shared" si="25"/>
        <v>0</v>
      </c>
      <c r="Z176" s="5">
        <f t="shared" si="26"/>
        <v>0</v>
      </c>
      <c r="AA176" s="5">
        <f t="shared" si="30"/>
        <v>0</v>
      </c>
    </row>
    <row r="177" spans="1:27" hidden="1" x14ac:dyDescent="0.3">
      <c r="A177" s="7"/>
      <c r="B177" s="23">
        <f t="shared" si="29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7"/>
        <v>#VALUE!</v>
      </c>
      <c r="M177" s="25">
        <f t="shared" si="28"/>
        <v>0</v>
      </c>
      <c r="N177" s="8"/>
      <c r="Y177" s="5">
        <f t="shared" si="25"/>
        <v>0</v>
      </c>
      <c r="Z177" s="5">
        <f t="shared" si="26"/>
        <v>0</v>
      </c>
      <c r="AA177" s="5">
        <f t="shared" si="30"/>
        <v>0</v>
      </c>
    </row>
    <row r="178" spans="1:27" hidden="1" x14ac:dyDescent="0.3">
      <c r="A178" s="7"/>
      <c r="B178" s="23">
        <f t="shared" si="29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7"/>
        <v>#VALUE!</v>
      </c>
      <c r="M178" s="25">
        <f t="shared" si="28"/>
        <v>0</v>
      </c>
      <c r="N178" s="8"/>
      <c r="Y178" s="5">
        <f t="shared" si="25"/>
        <v>0</v>
      </c>
      <c r="Z178" s="5">
        <f t="shared" si="26"/>
        <v>0</v>
      </c>
      <c r="AA178" s="5">
        <f t="shared" si="30"/>
        <v>0</v>
      </c>
    </row>
    <row r="179" spans="1:27" hidden="1" x14ac:dyDescent="0.3">
      <c r="A179" s="7"/>
      <c r="B179" s="23">
        <f t="shared" si="29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7"/>
        <v>#VALUE!</v>
      </c>
      <c r="M179" s="25">
        <f t="shared" si="28"/>
        <v>0</v>
      </c>
      <c r="N179" s="8"/>
      <c r="Y179" s="5">
        <f t="shared" si="25"/>
        <v>0</v>
      </c>
      <c r="Z179" s="5">
        <f t="shared" si="26"/>
        <v>0</v>
      </c>
      <c r="AA179" s="5">
        <f t="shared" si="30"/>
        <v>0</v>
      </c>
    </row>
    <row r="180" spans="1:27" hidden="1" x14ac:dyDescent="0.3">
      <c r="A180" s="7"/>
      <c r="B180" s="23">
        <f t="shared" si="29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7"/>
        <v>#VALUE!</v>
      </c>
      <c r="M180" s="25">
        <f t="shared" si="28"/>
        <v>0</v>
      </c>
      <c r="N180" s="8"/>
      <c r="Y180" s="5">
        <f t="shared" si="25"/>
        <v>0</v>
      </c>
      <c r="Z180" s="5">
        <f t="shared" si="26"/>
        <v>0</v>
      </c>
      <c r="AA180" s="5">
        <f t="shared" si="30"/>
        <v>0</v>
      </c>
    </row>
    <row r="181" spans="1:27" hidden="1" x14ac:dyDescent="0.3">
      <c r="A181" s="7"/>
      <c r="B181" s="23">
        <f t="shared" si="29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7"/>
        <v>#VALUE!</v>
      </c>
      <c r="M181" s="25">
        <f t="shared" si="28"/>
        <v>0</v>
      </c>
      <c r="N181" s="8"/>
      <c r="Y181" s="5">
        <f t="shared" si="25"/>
        <v>0</v>
      </c>
      <c r="Z181" s="5">
        <f t="shared" si="26"/>
        <v>0</v>
      </c>
      <c r="AA181" s="5">
        <f t="shared" si="30"/>
        <v>0</v>
      </c>
    </row>
    <row r="182" spans="1:27" hidden="1" x14ac:dyDescent="0.3">
      <c r="A182" s="7"/>
      <c r="B182" s="23">
        <f t="shared" si="29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7"/>
        <v>#VALUE!</v>
      </c>
      <c r="M182" s="25">
        <f t="shared" si="28"/>
        <v>0</v>
      </c>
      <c r="N182" s="8"/>
      <c r="Y182" s="5">
        <f t="shared" si="25"/>
        <v>0</v>
      </c>
      <c r="Z182" s="5">
        <f t="shared" si="26"/>
        <v>0</v>
      </c>
      <c r="AA182" s="5">
        <f t="shared" si="30"/>
        <v>0</v>
      </c>
    </row>
    <row r="183" spans="1:27" hidden="1" x14ac:dyDescent="0.3">
      <c r="A183" s="7"/>
      <c r="B183" s="23">
        <f t="shared" si="29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7"/>
        <v>#VALUE!</v>
      </c>
      <c r="M183" s="25">
        <f t="shared" si="28"/>
        <v>0</v>
      </c>
      <c r="N183" s="8"/>
      <c r="Y183" s="5">
        <f t="shared" si="25"/>
        <v>0</v>
      </c>
      <c r="Z183" s="5">
        <f t="shared" si="26"/>
        <v>0</v>
      </c>
      <c r="AA183" s="5">
        <f t="shared" si="30"/>
        <v>0</v>
      </c>
    </row>
    <row r="184" spans="1:27" hidden="1" x14ac:dyDescent="0.3">
      <c r="A184" s="7"/>
      <c r="B184" s="23">
        <f t="shared" si="29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7"/>
        <v>#VALUE!</v>
      </c>
      <c r="M184" s="25">
        <f t="shared" si="28"/>
        <v>0</v>
      </c>
      <c r="N184" s="8"/>
      <c r="Y184" s="5">
        <f t="shared" si="25"/>
        <v>0</v>
      </c>
      <c r="Z184" s="5">
        <f t="shared" si="26"/>
        <v>0</v>
      </c>
      <c r="AA184" s="5">
        <f t="shared" si="30"/>
        <v>0</v>
      </c>
    </row>
    <row r="185" spans="1:27" hidden="1" x14ac:dyDescent="0.3">
      <c r="A185" s="7"/>
      <c r="B185" s="23">
        <f t="shared" si="29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7"/>
        <v>#VALUE!</v>
      </c>
      <c r="M185" s="25">
        <f t="shared" si="28"/>
        <v>0</v>
      </c>
      <c r="N185" s="8"/>
      <c r="Y185" s="5">
        <f t="shared" si="25"/>
        <v>0</v>
      </c>
      <c r="Z185" s="5">
        <f t="shared" si="26"/>
        <v>0</v>
      </c>
      <c r="AA185" s="5">
        <f t="shared" si="30"/>
        <v>0</v>
      </c>
    </row>
    <row r="186" spans="1:27" hidden="1" x14ac:dyDescent="0.3">
      <c r="A186" s="7"/>
      <c r="B186" s="23">
        <f t="shared" si="29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7"/>
        <v>#VALUE!</v>
      </c>
      <c r="M186" s="25">
        <f t="shared" si="28"/>
        <v>0</v>
      </c>
      <c r="N186" s="8"/>
      <c r="Y186" s="5">
        <f t="shared" si="25"/>
        <v>0</v>
      </c>
      <c r="Z186" s="5">
        <f t="shared" si="26"/>
        <v>0</v>
      </c>
      <c r="AA186" s="5">
        <f t="shared" si="30"/>
        <v>0</v>
      </c>
    </row>
    <row r="187" spans="1:27" hidden="1" x14ac:dyDescent="0.3">
      <c r="A187" s="7"/>
      <c r="B187" s="23">
        <f t="shared" si="29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7"/>
        <v>#VALUE!</v>
      </c>
      <c r="M187" s="25">
        <f t="shared" si="28"/>
        <v>0</v>
      </c>
      <c r="N187" s="8"/>
      <c r="Y187" s="5">
        <f t="shared" si="25"/>
        <v>0</v>
      </c>
      <c r="Z187" s="5">
        <f t="shared" si="26"/>
        <v>0</v>
      </c>
      <c r="AA187" s="5">
        <f t="shared" si="30"/>
        <v>0</v>
      </c>
    </row>
    <row r="188" spans="1:27" hidden="1" x14ac:dyDescent="0.3">
      <c r="A188" s="7"/>
      <c r="B188" s="23">
        <f t="shared" si="29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7"/>
        <v>#VALUE!</v>
      </c>
      <c r="M188" s="25">
        <f t="shared" si="28"/>
        <v>0</v>
      </c>
      <c r="N188" s="8"/>
      <c r="Y188" s="5">
        <f t="shared" si="25"/>
        <v>0</v>
      </c>
      <c r="Z188" s="5">
        <f t="shared" si="26"/>
        <v>0</v>
      </c>
      <c r="AA188" s="5">
        <f t="shared" si="30"/>
        <v>0</v>
      </c>
    </row>
    <row r="189" spans="1:27" hidden="1" x14ac:dyDescent="0.3">
      <c r="A189" s="7"/>
      <c r="B189" s="23">
        <f t="shared" si="29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7"/>
        <v>#VALUE!</v>
      </c>
      <c r="M189" s="25">
        <f t="shared" si="28"/>
        <v>0</v>
      </c>
      <c r="N189" s="8"/>
      <c r="Y189" s="5">
        <f t="shared" si="25"/>
        <v>0</v>
      </c>
      <c r="Z189" s="5">
        <f t="shared" si="26"/>
        <v>0</v>
      </c>
      <c r="AA189" s="5">
        <f t="shared" si="30"/>
        <v>0</v>
      </c>
    </row>
    <row r="190" spans="1:27" ht="15" thickBot="1" x14ac:dyDescent="0.35">
      <c r="A190" s="7"/>
      <c r="B190" s="23">
        <f t="shared" si="29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7"/>
        <v>#VALUE!</v>
      </c>
      <c r="M190" s="25">
        <f t="shared" si="28"/>
        <v>0</v>
      </c>
      <c r="N190" s="8"/>
      <c r="Y190" s="5">
        <f t="shared" si="25"/>
        <v>0</v>
      </c>
      <c r="Z190" s="5">
        <f t="shared" si="26"/>
        <v>0</v>
      </c>
      <c r="AA190" s="5">
        <f t="shared" si="30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223751.92814132056</v>
      </c>
      <c r="N191" s="8"/>
      <c r="Y191" s="5">
        <f>SUM(Y6:Y190)</f>
        <v>44</v>
      </c>
      <c r="Z191" s="5">
        <f>SUM(Z6:Z190)</f>
        <v>1</v>
      </c>
      <c r="AA191" s="5">
        <f>SUM(AA6:AA190)</f>
        <v>4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57" priority="1">
      <formula>LEN(TRIM(I6))=0</formula>
    </cfRule>
  </conditionalFormatting>
  <hyperlinks>
    <hyperlink ref="B191" r:id="rId1" xr:uid="{00000000-0004-0000-0E00-000000000000}"/>
    <hyperlink ref="P1" location="'MASTER '!A1" display="Back" xr:uid="{00000000-0004-0000-0E00-000001000000}"/>
    <hyperlink ref="P12:P13" location="'APRIL-2018'!A1" display="CASH" xr:uid="{00000000-0004-0000-0E00-000002000000}"/>
  </hyperlink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192"/>
  <sheetViews>
    <sheetView topLeftCell="H1" workbookViewId="0">
      <selection activeCell="T12" sqref="T12:T1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9.6640625" style="41" customWidth="1"/>
    <col min="11" max="11" width="10.4414062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915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43647</v>
      </c>
      <c r="D6" s="19" t="s">
        <v>19</v>
      </c>
      <c r="E6" s="19" t="s">
        <v>916</v>
      </c>
      <c r="F6" s="21">
        <v>717</v>
      </c>
      <c r="G6" s="79">
        <v>744</v>
      </c>
      <c r="H6" s="79">
        <v>705</v>
      </c>
      <c r="I6" s="26"/>
      <c r="J6" s="25"/>
      <c r="K6" s="27">
        <f t="shared" ref="K6:K7" si="0">150000/F6</f>
        <v>209.20502092050208</v>
      </c>
      <c r="L6" s="74"/>
      <c r="M6" s="22">
        <f>J6*K6</f>
        <v>0</v>
      </c>
      <c r="N6" s="8"/>
      <c r="Y6" s="5">
        <f t="shared" ref="Y6:Y69" si="1">IF($M6&gt;0,1,0)</f>
        <v>0</v>
      </c>
      <c r="Z6" s="5">
        <f t="shared" ref="Z6:Z69" si="2">IF($M6&lt;0,1,0)</f>
        <v>0</v>
      </c>
      <c r="AA6" s="5">
        <f>IF($I6=0,1,0)</f>
        <v>1</v>
      </c>
    </row>
    <row r="7" spans="1:27" x14ac:dyDescent="0.3">
      <c r="A7" s="7"/>
      <c r="B7" s="23">
        <f>B6+1</f>
        <v>2</v>
      </c>
      <c r="C7" s="24">
        <v>43647</v>
      </c>
      <c r="D7" s="25" t="s">
        <v>19</v>
      </c>
      <c r="E7" s="25" t="s">
        <v>520</v>
      </c>
      <c r="F7" s="26">
        <v>766</v>
      </c>
      <c r="G7" s="26">
        <v>790</v>
      </c>
      <c r="H7" s="26">
        <v>762</v>
      </c>
      <c r="I7" s="26">
        <v>775</v>
      </c>
      <c r="J7" s="25">
        <f t="shared" ref="J7" si="3">I7-F7</f>
        <v>9</v>
      </c>
      <c r="K7" s="27">
        <f t="shared" si="0"/>
        <v>195.822454308094</v>
      </c>
      <c r="L7" s="63">
        <f t="shared" ref="L7:L70" si="4">(I7*1/F7)-100%</f>
        <v>1.1749347258485532E-2</v>
      </c>
      <c r="M7" s="28">
        <f t="shared" ref="M7:M70" si="5">J7*K7</f>
        <v>1762.4020887728459</v>
      </c>
      <c r="N7" s="8"/>
      <c r="Y7" s="5">
        <f t="shared" si="1"/>
        <v>1</v>
      </c>
      <c r="Z7" s="5">
        <f t="shared" si="2"/>
        <v>0</v>
      </c>
      <c r="AA7" s="5">
        <f t="shared" ref="AA7:AA73" si="6">IF($I7=0,1,0)</f>
        <v>0</v>
      </c>
    </row>
    <row r="8" spans="1:27" x14ac:dyDescent="0.3">
      <c r="A8" s="7"/>
      <c r="B8" s="23">
        <f>B7+1</f>
        <v>3</v>
      </c>
      <c r="C8" s="24">
        <v>43647</v>
      </c>
      <c r="D8" s="25" t="s">
        <v>19</v>
      </c>
      <c r="E8" s="25" t="s">
        <v>917</v>
      </c>
      <c r="F8" s="26">
        <v>774</v>
      </c>
      <c r="G8" s="26">
        <v>788</v>
      </c>
      <c r="H8" s="26">
        <v>770</v>
      </c>
      <c r="I8" s="26">
        <v>780</v>
      </c>
      <c r="J8" s="25">
        <f t="shared" ref="J8" si="7">I8-F8</f>
        <v>6</v>
      </c>
      <c r="K8" s="27">
        <f t="shared" ref="K8" si="8">150000/F8</f>
        <v>193.79844961240309</v>
      </c>
      <c r="L8" s="63">
        <f t="shared" si="4"/>
        <v>7.7519379844961378E-3</v>
      </c>
      <c r="M8" s="28">
        <f t="shared" si="5"/>
        <v>1162.7906976744184</v>
      </c>
      <c r="N8" s="8"/>
      <c r="Y8" s="5">
        <f t="shared" si="1"/>
        <v>1</v>
      </c>
      <c r="Z8" s="5">
        <f t="shared" si="2"/>
        <v>0</v>
      </c>
      <c r="AA8" s="5">
        <f t="shared" si="6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43647</v>
      </c>
      <c r="D9" s="25" t="s">
        <v>19</v>
      </c>
      <c r="E9" s="25" t="s">
        <v>78</v>
      </c>
      <c r="F9" s="26">
        <v>112</v>
      </c>
      <c r="G9" s="26">
        <v>119</v>
      </c>
      <c r="H9" s="26">
        <v>106</v>
      </c>
      <c r="I9" s="26">
        <v>117</v>
      </c>
      <c r="J9" s="25">
        <f t="shared" ref="J9:J10" si="10">I9-F9</f>
        <v>5</v>
      </c>
      <c r="K9" s="27">
        <f t="shared" ref="K9:K10" si="11">150000/F9</f>
        <v>1339.2857142857142</v>
      </c>
      <c r="L9" s="63">
        <f t="shared" si="4"/>
        <v>4.4642857142857206E-2</v>
      </c>
      <c r="M9" s="28">
        <f t="shared" si="5"/>
        <v>6696.4285714285706</v>
      </c>
      <c r="N9" s="8"/>
      <c r="Y9" s="5">
        <f t="shared" si="1"/>
        <v>1</v>
      </c>
      <c r="Z9" s="5">
        <f t="shared" si="2"/>
        <v>0</v>
      </c>
      <c r="AA9" s="5">
        <f t="shared" si="6"/>
        <v>0</v>
      </c>
    </row>
    <row r="10" spans="1:27" x14ac:dyDescent="0.3">
      <c r="A10" s="7"/>
      <c r="B10" s="23">
        <f t="shared" si="9"/>
        <v>5</v>
      </c>
      <c r="C10" s="24">
        <v>43648</v>
      </c>
      <c r="D10" s="25" t="s">
        <v>19</v>
      </c>
      <c r="E10" s="25" t="s">
        <v>919</v>
      </c>
      <c r="F10" s="26">
        <v>131</v>
      </c>
      <c r="G10" s="26">
        <v>135</v>
      </c>
      <c r="H10" s="26">
        <v>130</v>
      </c>
      <c r="I10" s="26">
        <v>132.69999999999999</v>
      </c>
      <c r="J10" s="25">
        <f t="shared" si="10"/>
        <v>1.6999999999999886</v>
      </c>
      <c r="K10" s="27">
        <f t="shared" si="11"/>
        <v>1145.0381679389313</v>
      </c>
      <c r="L10" s="63">
        <f t="shared" si="4"/>
        <v>1.2977099236641143E-2</v>
      </c>
      <c r="M10" s="28">
        <f t="shared" si="5"/>
        <v>1946.5648854961703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1"/>
        <v>1</v>
      </c>
      <c r="Z10" s="5">
        <f t="shared" si="2"/>
        <v>0</v>
      </c>
      <c r="AA10" s="5">
        <f t="shared" si="6"/>
        <v>0</v>
      </c>
    </row>
    <row r="11" spans="1:27" ht="15" thickBot="1" x14ac:dyDescent="0.35">
      <c r="A11" s="7"/>
      <c r="B11" s="23">
        <f t="shared" si="9"/>
        <v>6</v>
      </c>
      <c r="C11" s="24">
        <v>43648</v>
      </c>
      <c r="D11" s="25" t="s">
        <v>19</v>
      </c>
      <c r="E11" s="25" t="s">
        <v>920</v>
      </c>
      <c r="F11" s="26">
        <v>1764</v>
      </c>
      <c r="G11" s="26">
        <v>1794</v>
      </c>
      <c r="H11" s="26">
        <v>1750</v>
      </c>
      <c r="I11" s="26"/>
      <c r="J11" s="25"/>
      <c r="K11" s="27"/>
      <c r="L11" s="63">
        <f t="shared" si="4"/>
        <v>-1</v>
      </c>
      <c r="M11" s="28">
        <f t="shared" si="5"/>
        <v>0</v>
      </c>
      <c r="N11" s="8"/>
      <c r="P11" s="132"/>
      <c r="Q11" s="96"/>
      <c r="R11" s="96"/>
      <c r="S11" s="96"/>
      <c r="T11" s="96"/>
      <c r="U11" s="119"/>
      <c r="Y11" s="5">
        <f t="shared" si="1"/>
        <v>0</v>
      </c>
      <c r="Z11" s="5">
        <f t="shared" si="2"/>
        <v>0</v>
      </c>
      <c r="AA11" s="5">
        <f>IF($I11=0,1,0)</f>
        <v>1</v>
      </c>
    </row>
    <row r="12" spans="1:27" x14ac:dyDescent="0.3">
      <c r="A12" s="7"/>
      <c r="B12" s="23">
        <f t="shared" si="9"/>
        <v>7</v>
      </c>
      <c r="C12" s="24">
        <v>43648</v>
      </c>
      <c r="D12" s="25" t="s">
        <v>19</v>
      </c>
      <c r="E12" s="25" t="s">
        <v>921</v>
      </c>
      <c r="F12" s="26">
        <v>832</v>
      </c>
      <c r="G12" s="26">
        <v>853</v>
      </c>
      <c r="H12" s="26">
        <v>824</v>
      </c>
      <c r="I12" s="26">
        <v>844</v>
      </c>
      <c r="J12" s="25">
        <f t="shared" ref="J12:J14" si="12">I12-F12</f>
        <v>12</v>
      </c>
      <c r="K12" s="27">
        <f t="shared" ref="K12:K14" si="13">150000/F12</f>
        <v>180.28846153846155</v>
      </c>
      <c r="L12" s="63">
        <f t="shared" si="4"/>
        <v>1.4423076923076872E-2</v>
      </c>
      <c r="M12" s="28">
        <f t="shared" si="5"/>
        <v>2163.4615384615386</v>
      </c>
      <c r="N12" s="8"/>
      <c r="P12" s="144" t="s">
        <v>10</v>
      </c>
      <c r="Q12" s="122">
        <f>COUNT(C6:C190)</f>
        <v>52</v>
      </c>
      <c r="R12" s="124">
        <f>Y191</f>
        <v>44</v>
      </c>
      <c r="S12" s="124">
        <f>Z191</f>
        <v>0</v>
      </c>
      <c r="T12" s="126">
        <f>AA191</f>
        <v>5</v>
      </c>
      <c r="U12" s="139">
        <f>R12/(Q12-T12)</f>
        <v>0.93617021276595747</v>
      </c>
      <c r="Y12" s="5">
        <f t="shared" si="1"/>
        <v>1</v>
      </c>
      <c r="Z12" s="5">
        <f t="shared" si="2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43648</v>
      </c>
      <c r="D13" s="25" t="s">
        <v>19</v>
      </c>
      <c r="E13" s="25" t="s">
        <v>228</v>
      </c>
      <c r="F13" s="26">
        <v>20.7</v>
      </c>
      <c r="G13" s="26">
        <v>25</v>
      </c>
      <c r="H13" s="26">
        <v>20</v>
      </c>
      <c r="I13" s="26">
        <v>23</v>
      </c>
      <c r="J13" s="25">
        <f t="shared" si="12"/>
        <v>2.3000000000000007</v>
      </c>
      <c r="K13" s="27">
        <f t="shared" si="13"/>
        <v>7246.376811594203</v>
      </c>
      <c r="L13" s="63">
        <f t="shared" si="4"/>
        <v>0.11111111111111116</v>
      </c>
      <c r="M13" s="28">
        <f t="shared" si="5"/>
        <v>16666.666666666672</v>
      </c>
      <c r="N13" s="8"/>
      <c r="P13" s="145"/>
      <c r="Q13" s="123"/>
      <c r="R13" s="125"/>
      <c r="S13" s="125"/>
      <c r="T13" s="127"/>
      <c r="U13" s="140"/>
      <c r="Y13" s="5">
        <f t="shared" si="1"/>
        <v>1</v>
      </c>
      <c r="Z13" s="5">
        <f t="shared" si="2"/>
        <v>0</v>
      </c>
      <c r="AA13" s="5">
        <f t="shared" si="6"/>
        <v>0</v>
      </c>
    </row>
    <row r="14" spans="1:27" x14ac:dyDescent="0.3">
      <c r="A14" s="7"/>
      <c r="B14" s="23">
        <f t="shared" si="9"/>
        <v>9</v>
      </c>
      <c r="C14" s="24">
        <v>43648</v>
      </c>
      <c r="D14" s="25" t="s">
        <v>19</v>
      </c>
      <c r="E14" s="25" t="s">
        <v>922</v>
      </c>
      <c r="F14" s="26">
        <v>380</v>
      </c>
      <c r="G14" s="26">
        <v>394</v>
      </c>
      <c r="H14" s="26">
        <v>375</v>
      </c>
      <c r="I14" s="26">
        <v>384</v>
      </c>
      <c r="J14" s="25">
        <f t="shared" si="12"/>
        <v>4</v>
      </c>
      <c r="K14" s="27">
        <f t="shared" si="13"/>
        <v>394.73684210526318</v>
      </c>
      <c r="L14" s="63">
        <f t="shared" si="4"/>
        <v>1.0526315789473717E-2</v>
      </c>
      <c r="M14" s="28">
        <f t="shared" si="5"/>
        <v>1578.9473684210527</v>
      </c>
      <c r="N14" s="8"/>
      <c r="O14" s="29"/>
      <c r="P14" s="97" t="s">
        <v>21</v>
      </c>
      <c r="Q14" s="98"/>
      <c r="R14" s="99"/>
      <c r="S14" s="106">
        <f>U12</f>
        <v>0.93617021276595747</v>
      </c>
      <c r="T14" s="107"/>
      <c r="U14" s="108"/>
      <c r="Y14" s="5">
        <f t="shared" si="1"/>
        <v>1</v>
      </c>
      <c r="Z14" s="5">
        <f t="shared" si="2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43649</v>
      </c>
      <c r="D15" s="25" t="s">
        <v>19</v>
      </c>
      <c r="E15" s="25" t="s">
        <v>255</v>
      </c>
      <c r="F15" s="26">
        <v>276</v>
      </c>
      <c r="G15" s="26">
        <v>281</v>
      </c>
      <c r="H15" s="26">
        <v>274</v>
      </c>
      <c r="I15" s="26">
        <v>279</v>
      </c>
      <c r="J15" s="25">
        <f t="shared" ref="J15:J19" si="14">I15-F15</f>
        <v>3</v>
      </c>
      <c r="K15" s="27">
        <f t="shared" ref="K15:K19" si="15">150000/F15</f>
        <v>543.47826086956525</v>
      </c>
      <c r="L15" s="63">
        <f t="shared" si="4"/>
        <v>1.0869565217391353E-2</v>
      </c>
      <c r="M15" s="28">
        <f t="shared" si="5"/>
        <v>1630.4347826086957</v>
      </c>
      <c r="N15" s="8"/>
      <c r="P15" s="100"/>
      <c r="Q15" s="101"/>
      <c r="R15" s="102"/>
      <c r="S15" s="109"/>
      <c r="T15" s="110"/>
      <c r="U15" s="111"/>
      <c r="Y15" s="5">
        <f t="shared" si="1"/>
        <v>1</v>
      </c>
      <c r="Z15" s="5">
        <f t="shared" si="2"/>
        <v>0</v>
      </c>
      <c r="AA15" s="5">
        <f t="shared" si="6"/>
        <v>0</v>
      </c>
    </row>
    <row r="16" spans="1:27" ht="15" thickBot="1" x14ac:dyDescent="0.35">
      <c r="A16" s="7"/>
      <c r="B16" s="23">
        <f t="shared" si="9"/>
        <v>11</v>
      </c>
      <c r="C16" s="24">
        <v>43649</v>
      </c>
      <c r="D16" s="25" t="s">
        <v>19</v>
      </c>
      <c r="E16" s="25" t="s">
        <v>923</v>
      </c>
      <c r="F16" s="26">
        <v>411</v>
      </c>
      <c r="G16" s="26">
        <v>420</v>
      </c>
      <c r="H16" s="26">
        <v>409</v>
      </c>
      <c r="I16" s="26">
        <v>420</v>
      </c>
      <c r="J16" s="25">
        <f t="shared" si="14"/>
        <v>9</v>
      </c>
      <c r="K16" s="27">
        <f t="shared" si="15"/>
        <v>364.96350364963502</v>
      </c>
      <c r="L16" s="63">
        <f t="shared" si="4"/>
        <v>2.1897810218978186E-2</v>
      </c>
      <c r="M16" s="28">
        <f t="shared" si="5"/>
        <v>3284.6715328467153</v>
      </c>
      <c r="N16" s="8"/>
      <c r="P16" s="103"/>
      <c r="Q16" s="104"/>
      <c r="R16" s="105"/>
      <c r="S16" s="112"/>
      <c r="T16" s="113"/>
      <c r="U16" s="114"/>
      <c r="Y16" s="5">
        <f t="shared" si="1"/>
        <v>1</v>
      </c>
      <c r="Z16" s="5">
        <f t="shared" si="2"/>
        <v>0</v>
      </c>
      <c r="AA16" s="5">
        <f t="shared" si="6"/>
        <v>0</v>
      </c>
    </row>
    <row r="17" spans="1:27" x14ac:dyDescent="0.3">
      <c r="A17" s="7"/>
      <c r="B17" s="23">
        <f t="shared" si="9"/>
        <v>12</v>
      </c>
      <c r="C17" s="24">
        <v>43649</v>
      </c>
      <c r="D17" s="25" t="s">
        <v>19</v>
      </c>
      <c r="E17" s="25" t="s">
        <v>858</v>
      </c>
      <c r="F17" s="26">
        <v>990</v>
      </c>
      <c r="G17" s="26">
        <v>1017</v>
      </c>
      <c r="H17" s="26">
        <v>984</v>
      </c>
      <c r="I17" s="26">
        <v>1000</v>
      </c>
      <c r="J17" s="25">
        <f t="shared" si="14"/>
        <v>10</v>
      </c>
      <c r="K17" s="27">
        <f t="shared" si="15"/>
        <v>151.5151515151515</v>
      </c>
      <c r="L17" s="63">
        <f t="shared" si="4"/>
        <v>1.0101010101010166E-2</v>
      </c>
      <c r="M17" s="28">
        <f t="shared" si="5"/>
        <v>1515.151515151515</v>
      </c>
      <c r="N17" s="8"/>
      <c r="Y17" s="5">
        <f t="shared" si="1"/>
        <v>1</v>
      </c>
      <c r="Z17" s="5">
        <f t="shared" si="2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43650</v>
      </c>
      <c r="D18" s="25" t="s">
        <v>19</v>
      </c>
      <c r="E18" s="25" t="s">
        <v>924</v>
      </c>
      <c r="F18" s="26">
        <v>918</v>
      </c>
      <c r="G18" s="26">
        <v>951</v>
      </c>
      <c r="H18" s="26">
        <v>903</v>
      </c>
      <c r="I18" s="26">
        <v>924</v>
      </c>
      <c r="J18" s="25">
        <f t="shared" si="14"/>
        <v>6</v>
      </c>
      <c r="K18" s="27">
        <f t="shared" si="15"/>
        <v>163.3986928104575</v>
      </c>
      <c r="L18" s="63">
        <f t="shared" si="4"/>
        <v>6.5359477124182774E-3</v>
      </c>
      <c r="M18" s="28">
        <f t="shared" si="5"/>
        <v>980.39215686274497</v>
      </c>
      <c r="N18" s="8"/>
      <c r="Y18" s="5">
        <f t="shared" si="1"/>
        <v>1</v>
      </c>
      <c r="Z18" s="5">
        <f t="shared" si="2"/>
        <v>0</v>
      </c>
      <c r="AA18" s="5">
        <f t="shared" si="6"/>
        <v>0</v>
      </c>
    </row>
    <row r="19" spans="1:27" x14ac:dyDescent="0.3">
      <c r="A19" s="7"/>
      <c r="B19" s="23">
        <f t="shared" si="9"/>
        <v>14</v>
      </c>
      <c r="C19" s="62">
        <v>43650</v>
      </c>
      <c r="D19" s="25" t="s">
        <v>19</v>
      </c>
      <c r="E19" s="25" t="s">
        <v>925</v>
      </c>
      <c r="F19" s="26">
        <v>1444</v>
      </c>
      <c r="G19" s="26">
        <v>1495</v>
      </c>
      <c r="H19" s="26">
        <v>1430</v>
      </c>
      <c r="I19" s="26">
        <v>1488</v>
      </c>
      <c r="J19" s="25">
        <f t="shared" si="14"/>
        <v>44</v>
      </c>
      <c r="K19" s="27">
        <f t="shared" si="15"/>
        <v>103.8781163434903</v>
      </c>
      <c r="L19" s="63">
        <f t="shared" si="4"/>
        <v>3.0470914127423754E-2</v>
      </c>
      <c r="M19" s="28">
        <f t="shared" si="5"/>
        <v>4570.6371191135731</v>
      </c>
      <c r="N19" s="8"/>
      <c r="Y19" s="5">
        <f t="shared" si="1"/>
        <v>1</v>
      </c>
      <c r="Z19" s="5">
        <f t="shared" si="2"/>
        <v>0</v>
      </c>
      <c r="AA19" s="5">
        <f t="shared" si="6"/>
        <v>0</v>
      </c>
    </row>
    <row r="20" spans="1:27" x14ac:dyDescent="0.3">
      <c r="A20" s="7"/>
      <c r="B20" s="23">
        <f t="shared" si="9"/>
        <v>15</v>
      </c>
      <c r="C20" s="62">
        <v>43651</v>
      </c>
      <c r="D20" s="25" t="s">
        <v>19</v>
      </c>
      <c r="E20" s="25" t="s">
        <v>370</v>
      </c>
      <c r="F20" s="26">
        <v>46.8</v>
      </c>
      <c r="G20" s="26">
        <v>50</v>
      </c>
      <c r="H20" s="26">
        <v>45</v>
      </c>
      <c r="I20" s="26"/>
      <c r="J20" s="25"/>
      <c r="K20" s="27"/>
      <c r="L20" s="63">
        <f t="shared" si="4"/>
        <v>-1</v>
      </c>
      <c r="M20" s="28">
        <f t="shared" si="5"/>
        <v>0</v>
      </c>
      <c r="N20" s="8"/>
      <c r="Q20" s="5" t="s">
        <v>20</v>
      </c>
      <c r="Y20" s="5">
        <f t="shared" si="1"/>
        <v>0</v>
      </c>
      <c r="Z20" s="5">
        <f t="shared" si="2"/>
        <v>0</v>
      </c>
      <c r="AA20" s="5">
        <f t="shared" si="6"/>
        <v>1</v>
      </c>
    </row>
    <row r="21" spans="1:27" x14ac:dyDescent="0.3">
      <c r="A21" s="7"/>
      <c r="B21" s="23">
        <f t="shared" si="9"/>
        <v>16</v>
      </c>
      <c r="C21" s="62">
        <v>43655</v>
      </c>
      <c r="D21" s="25" t="s">
        <v>19</v>
      </c>
      <c r="E21" s="25" t="s">
        <v>341</v>
      </c>
      <c r="F21" s="26">
        <v>55</v>
      </c>
      <c r="G21" s="26">
        <v>59</v>
      </c>
      <c r="H21" s="26">
        <v>54</v>
      </c>
      <c r="I21" s="26">
        <v>56.9</v>
      </c>
      <c r="J21" s="25">
        <f t="shared" ref="J21" si="16">I21-F21</f>
        <v>1.8999999999999986</v>
      </c>
      <c r="K21" s="27">
        <f t="shared" ref="K21" si="17">150000/F21</f>
        <v>2727.2727272727275</v>
      </c>
      <c r="L21" s="63">
        <f t="shared" si="4"/>
        <v>3.4545454545454435E-2</v>
      </c>
      <c r="M21" s="28">
        <f t="shared" si="5"/>
        <v>5181.8181818181783</v>
      </c>
      <c r="N21" s="8"/>
      <c r="Y21" s="5">
        <f t="shared" si="1"/>
        <v>1</v>
      </c>
      <c r="Z21" s="5">
        <f t="shared" si="2"/>
        <v>0</v>
      </c>
      <c r="AA21" s="5">
        <f t="shared" si="6"/>
        <v>0</v>
      </c>
    </row>
    <row r="22" spans="1:27" x14ac:dyDescent="0.3">
      <c r="A22" s="7"/>
      <c r="B22" s="23">
        <f t="shared" si="9"/>
        <v>17</v>
      </c>
      <c r="C22" s="62">
        <v>43655</v>
      </c>
      <c r="D22" s="25" t="s">
        <v>19</v>
      </c>
      <c r="E22" s="25" t="s">
        <v>637</v>
      </c>
      <c r="F22" s="26">
        <v>415</v>
      </c>
      <c r="G22" s="26">
        <v>428</v>
      </c>
      <c r="H22" s="26">
        <v>404</v>
      </c>
      <c r="I22" s="26">
        <v>428</v>
      </c>
      <c r="J22" s="25">
        <f t="shared" ref="J22:J24" si="18">I22-F22</f>
        <v>13</v>
      </c>
      <c r="K22" s="27">
        <f t="shared" ref="K22:K24" si="19">150000/F22</f>
        <v>361.4457831325301</v>
      </c>
      <c r="L22" s="63">
        <f t="shared" si="4"/>
        <v>3.1325301204819356E-2</v>
      </c>
      <c r="M22" s="28">
        <f t="shared" si="5"/>
        <v>4698.795180722891</v>
      </c>
      <c r="N22" s="8"/>
      <c r="Y22" s="5">
        <f t="shared" si="1"/>
        <v>1</v>
      </c>
      <c r="Z22" s="5">
        <f t="shared" si="2"/>
        <v>0</v>
      </c>
      <c r="AA22" s="5">
        <f t="shared" si="6"/>
        <v>0</v>
      </c>
    </row>
    <row r="23" spans="1:27" x14ac:dyDescent="0.3">
      <c r="A23" s="7"/>
      <c r="B23" s="23">
        <f t="shared" si="9"/>
        <v>18</v>
      </c>
      <c r="C23" s="62">
        <v>43655</v>
      </c>
      <c r="D23" s="25" t="s">
        <v>19</v>
      </c>
      <c r="E23" s="25" t="s">
        <v>926</v>
      </c>
      <c r="F23" s="26">
        <v>104</v>
      </c>
      <c r="G23" s="26">
        <v>109</v>
      </c>
      <c r="H23" s="26">
        <v>100</v>
      </c>
      <c r="I23" s="26">
        <v>108</v>
      </c>
      <c r="J23" s="25">
        <f t="shared" si="18"/>
        <v>4</v>
      </c>
      <c r="K23" s="27">
        <f t="shared" si="19"/>
        <v>1442.3076923076924</v>
      </c>
      <c r="L23" s="63">
        <f t="shared" si="4"/>
        <v>3.8461538461538547E-2</v>
      </c>
      <c r="M23" s="28">
        <f t="shared" si="5"/>
        <v>5769.2307692307695</v>
      </c>
      <c r="N23" s="8"/>
      <c r="Y23" s="5">
        <f t="shared" si="1"/>
        <v>1</v>
      </c>
      <c r="Z23" s="5">
        <f t="shared" si="2"/>
        <v>0</v>
      </c>
      <c r="AA23" s="5">
        <f t="shared" si="6"/>
        <v>0</v>
      </c>
    </row>
    <row r="24" spans="1:27" x14ac:dyDescent="0.3">
      <c r="A24" s="7"/>
      <c r="B24" s="23">
        <f t="shared" si="9"/>
        <v>19</v>
      </c>
      <c r="C24" s="62">
        <v>43655</v>
      </c>
      <c r="D24" s="25" t="s">
        <v>19</v>
      </c>
      <c r="E24" s="25" t="s">
        <v>909</v>
      </c>
      <c r="F24" s="26">
        <v>915</v>
      </c>
      <c r="G24" s="26">
        <v>942</v>
      </c>
      <c r="H24" s="26">
        <v>888</v>
      </c>
      <c r="I24" s="26">
        <v>942</v>
      </c>
      <c r="J24" s="25">
        <f t="shared" si="18"/>
        <v>27</v>
      </c>
      <c r="K24" s="27">
        <f t="shared" si="19"/>
        <v>163.9344262295082</v>
      </c>
      <c r="L24" s="63">
        <f t="shared" si="4"/>
        <v>2.9508196721311553E-2</v>
      </c>
      <c r="M24" s="28">
        <f t="shared" si="5"/>
        <v>4426.2295081967213</v>
      </c>
      <c r="N24" s="8"/>
      <c r="Y24" s="5">
        <f t="shared" si="1"/>
        <v>1</v>
      </c>
      <c r="Z24" s="5">
        <f t="shared" si="2"/>
        <v>0</v>
      </c>
      <c r="AA24" s="5">
        <f t="shared" si="6"/>
        <v>0</v>
      </c>
    </row>
    <row r="25" spans="1:27" x14ac:dyDescent="0.3">
      <c r="A25" s="7"/>
      <c r="B25" s="23">
        <f t="shared" si="9"/>
        <v>20</v>
      </c>
      <c r="C25" s="24">
        <v>43655</v>
      </c>
      <c r="D25" s="25" t="s">
        <v>19</v>
      </c>
      <c r="E25" s="25" t="s">
        <v>489</v>
      </c>
      <c r="F25" s="26">
        <v>2410</v>
      </c>
      <c r="G25" s="26">
        <v>2570</v>
      </c>
      <c r="H25" s="26">
        <v>2370</v>
      </c>
      <c r="I25" s="26">
        <v>2570</v>
      </c>
      <c r="J25" s="25">
        <f t="shared" ref="J25:J28" si="20">I25-F25</f>
        <v>160</v>
      </c>
      <c r="K25" s="27">
        <f t="shared" ref="K25:K28" si="21">150000/F25</f>
        <v>62.240663900414937</v>
      </c>
      <c r="L25" s="63">
        <f>(I25*1/F25)-100%</f>
        <v>6.639004149377592E-2</v>
      </c>
      <c r="M25" s="28">
        <f t="shared" si="5"/>
        <v>9958.5062240663901</v>
      </c>
      <c r="N25" s="8"/>
      <c r="Y25" s="5">
        <f t="shared" si="1"/>
        <v>1</v>
      </c>
      <c r="Z25" s="5">
        <f t="shared" si="2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43655</v>
      </c>
      <c r="D26" s="25" t="s">
        <v>19</v>
      </c>
      <c r="E26" s="25" t="s">
        <v>240</v>
      </c>
      <c r="F26" s="26">
        <v>141.5</v>
      </c>
      <c r="G26" s="26">
        <v>153</v>
      </c>
      <c r="H26" s="26">
        <v>134</v>
      </c>
      <c r="I26" s="26">
        <v>143.1</v>
      </c>
      <c r="J26" s="25">
        <f t="shared" si="20"/>
        <v>1.5999999999999943</v>
      </c>
      <c r="K26" s="27">
        <f t="shared" si="21"/>
        <v>1060.0706713780919</v>
      </c>
      <c r="L26" s="63">
        <f t="shared" si="4"/>
        <v>1.1307420494699683E-2</v>
      </c>
      <c r="M26" s="28">
        <f t="shared" si="5"/>
        <v>1696.1130742049411</v>
      </c>
      <c r="N26" s="8"/>
      <c r="Y26" s="5">
        <f t="shared" si="1"/>
        <v>1</v>
      </c>
      <c r="Z26" s="5">
        <f t="shared" si="2"/>
        <v>0</v>
      </c>
      <c r="AA26" s="5">
        <f t="shared" si="6"/>
        <v>0</v>
      </c>
    </row>
    <row r="27" spans="1:27" x14ac:dyDescent="0.3">
      <c r="A27" s="7"/>
      <c r="B27" s="23">
        <f t="shared" si="9"/>
        <v>22</v>
      </c>
      <c r="C27" s="24">
        <v>43656</v>
      </c>
      <c r="D27" s="25" t="s">
        <v>19</v>
      </c>
      <c r="E27" s="25" t="s">
        <v>695</v>
      </c>
      <c r="F27" s="26">
        <v>596</v>
      </c>
      <c r="G27" s="26">
        <v>616</v>
      </c>
      <c r="H27" s="26">
        <v>588</v>
      </c>
      <c r="I27" s="26">
        <v>605</v>
      </c>
      <c r="J27" s="25">
        <f t="shared" si="20"/>
        <v>9</v>
      </c>
      <c r="K27" s="27">
        <f t="shared" si="21"/>
        <v>251.6778523489933</v>
      </c>
      <c r="L27" s="63">
        <f t="shared" si="4"/>
        <v>1.5100671140939603E-2</v>
      </c>
      <c r="M27" s="28">
        <f t="shared" si="5"/>
        <v>2265.1006711409395</v>
      </c>
      <c r="N27" s="8"/>
      <c r="Y27" s="5">
        <f t="shared" si="1"/>
        <v>1</v>
      </c>
      <c r="Z27" s="5">
        <f t="shared" si="2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9"/>
        <v>23</v>
      </c>
      <c r="C28" s="24">
        <v>43657</v>
      </c>
      <c r="D28" s="25" t="s">
        <v>19</v>
      </c>
      <c r="E28" s="25" t="s">
        <v>821</v>
      </c>
      <c r="F28" s="26">
        <v>130</v>
      </c>
      <c r="G28" s="26">
        <v>139</v>
      </c>
      <c r="H28" s="26">
        <v>128</v>
      </c>
      <c r="I28" s="26">
        <v>132.19999999999999</v>
      </c>
      <c r="J28" s="25">
        <f t="shared" si="20"/>
        <v>2.1999999999999886</v>
      </c>
      <c r="K28" s="27">
        <f t="shared" si="21"/>
        <v>1153.8461538461538</v>
      </c>
      <c r="L28" s="63">
        <f t="shared" si="4"/>
        <v>1.6923076923076819E-2</v>
      </c>
      <c r="M28" s="28">
        <f t="shared" si="5"/>
        <v>2538.4615384615254</v>
      </c>
      <c r="N28" s="8"/>
      <c r="Y28" s="5">
        <f t="shared" si="1"/>
        <v>1</v>
      </c>
      <c r="Z28" s="5">
        <f t="shared" si="2"/>
        <v>0</v>
      </c>
      <c r="AA28" s="5">
        <f t="shared" si="6"/>
        <v>0</v>
      </c>
    </row>
    <row r="29" spans="1:27" ht="15" customHeight="1" x14ac:dyDescent="0.3">
      <c r="A29" s="7"/>
      <c r="B29" s="23">
        <f t="shared" si="9"/>
        <v>24</v>
      </c>
      <c r="C29" s="24">
        <v>43657</v>
      </c>
      <c r="D29" s="25" t="s">
        <v>19</v>
      </c>
      <c r="E29" s="25" t="s">
        <v>487</v>
      </c>
      <c r="F29" s="26">
        <v>1511</v>
      </c>
      <c r="G29" s="26">
        <v>1544</v>
      </c>
      <c r="H29" s="26">
        <v>1492</v>
      </c>
      <c r="I29" s="26">
        <v>1544</v>
      </c>
      <c r="J29" s="25">
        <f t="shared" ref="J29:J31" si="22">I29-F29</f>
        <v>33</v>
      </c>
      <c r="K29" s="27">
        <f t="shared" ref="K29:K31" si="23">150000/F29</f>
        <v>99.272005294506954</v>
      </c>
      <c r="L29" s="63">
        <f t="shared" si="4"/>
        <v>2.183984116479154E-2</v>
      </c>
      <c r="M29" s="28">
        <f t="shared" si="5"/>
        <v>3275.9761747187295</v>
      </c>
      <c r="N29" s="8"/>
      <c r="Y29" s="5">
        <f t="shared" si="1"/>
        <v>1</v>
      </c>
      <c r="Z29" s="5">
        <f t="shared" si="2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9"/>
        <v>25</v>
      </c>
      <c r="C30" s="24">
        <v>43657</v>
      </c>
      <c r="D30" s="25" t="s">
        <v>19</v>
      </c>
      <c r="E30" s="25" t="s">
        <v>927</v>
      </c>
      <c r="F30" s="26">
        <v>2400</v>
      </c>
      <c r="G30" s="26">
        <v>2436</v>
      </c>
      <c r="H30" s="26">
        <v>2375</v>
      </c>
      <c r="I30" s="26">
        <v>2418</v>
      </c>
      <c r="J30" s="25">
        <f t="shared" si="22"/>
        <v>18</v>
      </c>
      <c r="K30" s="27">
        <f t="shared" si="23"/>
        <v>62.5</v>
      </c>
      <c r="L30" s="63">
        <f t="shared" si="4"/>
        <v>7.5000000000000622E-3</v>
      </c>
      <c r="M30" s="28">
        <f t="shared" si="5"/>
        <v>1125</v>
      </c>
      <c r="N30" s="8"/>
      <c r="Y30" s="5">
        <f t="shared" si="1"/>
        <v>1</v>
      </c>
      <c r="Z30" s="5">
        <f t="shared" si="2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9"/>
        <v>26</v>
      </c>
      <c r="C31" s="24">
        <v>43658</v>
      </c>
      <c r="D31" s="25" t="s">
        <v>19</v>
      </c>
      <c r="E31" s="25" t="s">
        <v>580</v>
      </c>
      <c r="F31" s="26">
        <v>57</v>
      </c>
      <c r="G31" s="26">
        <v>62</v>
      </c>
      <c r="H31" s="26">
        <v>55.6</v>
      </c>
      <c r="I31" s="26">
        <v>58</v>
      </c>
      <c r="J31" s="25">
        <f t="shared" si="22"/>
        <v>1</v>
      </c>
      <c r="K31" s="27">
        <f t="shared" si="23"/>
        <v>2631.5789473684213</v>
      </c>
      <c r="L31" s="63">
        <f t="shared" si="4"/>
        <v>1.7543859649122862E-2</v>
      </c>
      <c r="M31" s="28">
        <f t="shared" si="5"/>
        <v>2631.5789473684213</v>
      </c>
      <c r="N31" s="8"/>
      <c r="Y31" s="5">
        <f t="shared" si="1"/>
        <v>1</v>
      </c>
      <c r="Z31" s="5">
        <f t="shared" si="2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9"/>
        <v>27</v>
      </c>
      <c r="C32" s="24">
        <v>43658</v>
      </c>
      <c r="D32" s="25" t="s">
        <v>19</v>
      </c>
      <c r="E32" s="25" t="s">
        <v>676</v>
      </c>
      <c r="F32" s="26">
        <v>94</v>
      </c>
      <c r="G32" s="26">
        <v>100</v>
      </c>
      <c r="H32" s="26">
        <v>93</v>
      </c>
      <c r="I32" s="26">
        <v>100</v>
      </c>
      <c r="J32" s="25">
        <f t="shared" ref="J32:J39" si="24">I32-F32</f>
        <v>6</v>
      </c>
      <c r="K32" s="27">
        <f t="shared" ref="K32:K39" si="25">150000/F32</f>
        <v>1595.7446808510638</v>
      </c>
      <c r="L32" s="63">
        <f t="shared" si="4"/>
        <v>6.3829787234042534E-2</v>
      </c>
      <c r="M32" s="28">
        <f t="shared" si="5"/>
        <v>9574.4680851063822</v>
      </c>
      <c r="N32" s="8"/>
      <c r="Q32" s="5" t="s">
        <v>20</v>
      </c>
      <c r="Y32" s="5">
        <f t="shared" si="1"/>
        <v>1</v>
      </c>
      <c r="Z32" s="5">
        <f t="shared" si="2"/>
        <v>0</v>
      </c>
      <c r="AA32" s="5">
        <f t="shared" si="6"/>
        <v>0</v>
      </c>
    </row>
    <row r="33" spans="1:27" x14ac:dyDescent="0.3">
      <c r="A33" s="7"/>
      <c r="B33" s="23">
        <f t="shared" si="9"/>
        <v>28</v>
      </c>
      <c r="C33" s="24">
        <v>43661</v>
      </c>
      <c r="D33" s="43" t="s">
        <v>19</v>
      </c>
      <c r="E33" s="43" t="s">
        <v>930</v>
      </c>
      <c r="F33" s="43">
        <v>241</v>
      </c>
      <c r="G33" s="43">
        <v>256</v>
      </c>
      <c r="H33" s="43">
        <v>232</v>
      </c>
      <c r="I33" s="26">
        <v>246.8</v>
      </c>
      <c r="J33" s="25">
        <f t="shared" si="24"/>
        <v>5.8000000000000114</v>
      </c>
      <c r="K33" s="27">
        <f t="shared" si="25"/>
        <v>622.40663900414938</v>
      </c>
      <c r="L33" s="63">
        <f t="shared" si="4"/>
        <v>2.4066390041493912E-2</v>
      </c>
      <c r="M33" s="28">
        <f t="shared" si="5"/>
        <v>3609.9585062240735</v>
      </c>
      <c r="N33" s="8"/>
      <c r="Y33" s="5">
        <f t="shared" si="1"/>
        <v>1</v>
      </c>
      <c r="Z33" s="5">
        <f t="shared" si="2"/>
        <v>0</v>
      </c>
      <c r="AA33" s="5">
        <f t="shared" si="6"/>
        <v>0</v>
      </c>
    </row>
    <row r="34" spans="1:27" x14ac:dyDescent="0.3">
      <c r="A34" s="7"/>
      <c r="B34" s="23">
        <f t="shared" si="9"/>
        <v>29</v>
      </c>
      <c r="C34" s="24">
        <v>43662</v>
      </c>
      <c r="D34" s="25" t="s">
        <v>19</v>
      </c>
      <c r="E34" s="25" t="s">
        <v>928</v>
      </c>
      <c r="F34" s="26">
        <v>757</v>
      </c>
      <c r="G34" s="26">
        <v>779</v>
      </c>
      <c r="H34" s="26">
        <v>750</v>
      </c>
      <c r="I34" s="26">
        <v>765.5</v>
      </c>
      <c r="J34" s="25">
        <f t="shared" si="24"/>
        <v>8.5</v>
      </c>
      <c r="K34" s="27">
        <f t="shared" si="25"/>
        <v>198.15059445178335</v>
      </c>
      <c r="L34" s="63">
        <f t="shared" si="4"/>
        <v>1.1228533685601061E-2</v>
      </c>
      <c r="M34" s="28">
        <f t="shared" si="5"/>
        <v>1684.2800528401585</v>
      </c>
      <c r="N34" s="8"/>
      <c r="Q34" s="5" t="s">
        <v>20</v>
      </c>
      <c r="Y34" s="5">
        <f t="shared" si="1"/>
        <v>1</v>
      </c>
      <c r="Z34" s="5">
        <f t="shared" si="2"/>
        <v>0</v>
      </c>
      <c r="AA34" s="5">
        <f t="shared" si="6"/>
        <v>0</v>
      </c>
    </row>
    <row r="35" spans="1:27" x14ac:dyDescent="0.3">
      <c r="A35" s="7"/>
      <c r="B35" s="23">
        <f t="shared" si="9"/>
        <v>30</v>
      </c>
      <c r="C35" s="24">
        <v>43662</v>
      </c>
      <c r="D35" s="25" t="s">
        <v>19</v>
      </c>
      <c r="E35" s="25" t="s">
        <v>929</v>
      </c>
      <c r="F35" s="26">
        <v>1725</v>
      </c>
      <c r="G35" s="26">
        <v>1755</v>
      </c>
      <c r="H35" s="26">
        <v>1714</v>
      </c>
      <c r="I35" s="26">
        <v>1769</v>
      </c>
      <c r="J35" s="25">
        <f t="shared" si="24"/>
        <v>44</v>
      </c>
      <c r="K35" s="27">
        <f t="shared" si="25"/>
        <v>86.956521739130437</v>
      </c>
      <c r="L35" s="63">
        <f t="shared" si="4"/>
        <v>2.5507246376811565E-2</v>
      </c>
      <c r="M35" s="28">
        <f t="shared" si="5"/>
        <v>3826.086956521739</v>
      </c>
      <c r="N35" s="8"/>
      <c r="Y35" s="5">
        <f t="shared" si="1"/>
        <v>1</v>
      </c>
      <c r="Z35" s="5">
        <f t="shared" si="2"/>
        <v>0</v>
      </c>
      <c r="AA35" s="5">
        <f t="shared" si="6"/>
        <v>0</v>
      </c>
    </row>
    <row r="36" spans="1:27" x14ac:dyDescent="0.3">
      <c r="A36" s="7"/>
      <c r="B36" s="23">
        <f t="shared" si="9"/>
        <v>31</v>
      </c>
      <c r="C36" s="24">
        <v>43662</v>
      </c>
      <c r="D36" s="25" t="s">
        <v>19</v>
      </c>
      <c r="E36" s="25" t="s">
        <v>888</v>
      </c>
      <c r="F36" s="26">
        <v>1450</v>
      </c>
      <c r="G36" s="26">
        <v>1473</v>
      </c>
      <c r="H36" s="26">
        <v>1426</v>
      </c>
      <c r="I36" s="26">
        <v>1464</v>
      </c>
      <c r="J36" s="25">
        <f t="shared" si="24"/>
        <v>14</v>
      </c>
      <c r="K36" s="27">
        <f t="shared" si="25"/>
        <v>103.44827586206897</v>
      </c>
      <c r="L36" s="63">
        <f t="shared" si="4"/>
        <v>9.6551724137932116E-3</v>
      </c>
      <c r="M36" s="28">
        <f t="shared" si="5"/>
        <v>1448.2758620689656</v>
      </c>
      <c r="N36" s="8"/>
      <c r="Y36" s="5">
        <f t="shared" si="1"/>
        <v>1</v>
      </c>
      <c r="Z36" s="5">
        <f t="shared" si="2"/>
        <v>0</v>
      </c>
      <c r="AA36" s="5">
        <f t="shared" si="6"/>
        <v>0</v>
      </c>
    </row>
    <row r="37" spans="1:27" ht="14.25" customHeight="1" x14ac:dyDescent="0.3">
      <c r="A37" s="7"/>
      <c r="B37" s="23">
        <f t="shared" si="9"/>
        <v>32</v>
      </c>
      <c r="C37" s="24">
        <v>43662</v>
      </c>
      <c r="D37" s="45" t="s">
        <v>19</v>
      </c>
      <c r="E37" s="45" t="s">
        <v>190</v>
      </c>
      <c r="F37" s="46">
        <v>50</v>
      </c>
      <c r="G37" s="46">
        <v>68</v>
      </c>
      <c r="H37" s="46">
        <v>45</v>
      </c>
      <c r="I37" s="26">
        <v>63</v>
      </c>
      <c r="J37" s="25">
        <f t="shared" si="24"/>
        <v>13</v>
      </c>
      <c r="K37" s="27">
        <f t="shared" si="25"/>
        <v>3000</v>
      </c>
      <c r="L37" s="63">
        <f t="shared" si="4"/>
        <v>0.26</v>
      </c>
      <c r="M37" s="28">
        <f t="shared" si="5"/>
        <v>39000</v>
      </c>
      <c r="N37" s="8"/>
      <c r="Y37" s="5">
        <f t="shared" si="1"/>
        <v>1</v>
      </c>
      <c r="Z37" s="5">
        <f t="shared" si="2"/>
        <v>0</v>
      </c>
      <c r="AA37" s="5">
        <f t="shared" si="6"/>
        <v>0</v>
      </c>
    </row>
    <row r="38" spans="1:27" x14ac:dyDescent="0.3">
      <c r="A38" s="7"/>
      <c r="B38" s="23">
        <f t="shared" si="9"/>
        <v>33</v>
      </c>
      <c r="C38" s="24">
        <v>43663</v>
      </c>
      <c r="D38" s="43" t="s">
        <v>19</v>
      </c>
      <c r="E38" s="43" t="s">
        <v>491</v>
      </c>
      <c r="F38" s="43">
        <v>586</v>
      </c>
      <c r="G38" s="43">
        <v>607</v>
      </c>
      <c r="H38" s="43">
        <v>576</v>
      </c>
      <c r="I38" s="26">
        <v>595</v>
      </c>
      <c r="J38" s="25">
        <f t="shared" si="24"/>
        <v>9</v>
      </c>
      <c r="K38" s="27">
        <f t="shared" si="25"/>
        <v>255.9726962457338</v>
      </c>
      <c r="L38" s="63">
        <f t="shared" si="4"/>
        <v>1.5358361774743923E-2</v>
      </c>
      <c r="M38" s="28">
        <f t="shared" si="5"/>
        <v>2303.7542662116043</v>
      </c>
      <c r="N38" s="8"/>
      <c r="Y38" s="5">
        <f t="shared" si="1"/>
        <v>1</v>
      </c>
      <c r="Z38" s="5">
        <f t="shared" si="2"/>
        <v>0</v>
      </c>
      <c r="AA38" s="5">
        <f t="shared" si="6"/>
        <v>0</v>
      </c>
    </row>
    <row r="39" spans="1:27" ht="15.6" x14ac:dyDescent="0.3">
      <c r="A39" s="7"/>
      <c r="B39" s="23">
        <f t="shared" si="9"/>
        <v>34</v>
      </c>
      <c r="C39" s="24">
        <v>43663</v>
      </c>
      <c r="D39" s="43" t="s">
        <v>19</v>
      </c>
      <c r="E39" s="61" t="s">
        <v>335</v>
      </c>
      <c r="F39" s="43">
        <v>383</v>
      </c>
      <c r="G39" s="43">
        <v>397</v>
      </c>
      <c r="H39" s="43">
        <v>378</v>
      </c>
      <c r="I39" s="26">
        <v>397</v>
      </c>
      <c r="J39" s="25">
        <f t="shared" si="24"/>
        <v>14</v>
      </c>
      <c r="K39" s="27">
        <f t="shared" si="25"/>
        <v>391.64490861618799</v>
      </c>
      <c r="L39" s="63">
        <f t="shared" si="4"/>
        <v>3.6553524804177506E-2</v>
      </c>
      <c r="M39" s="28">
        <f t="shared" si="5"/>
        <v>5483.0287206266321</v>
      </c>
      <c r="N39" s="8"/>
      <c r="Q39" s="5" t="s">
        <v>20</v>
      </c>
      <c r="Y39" s="5">
        <f t="shared" si="1"/>
        <v>1</v>
      </c>
      <c r="Z39" s="5">
        <f t="shared" si="2"/>
        <v>0</v>
      </c>
      <c r="AA39" s="5">
        <f t="shared" si="6"/>
        <v>0</v>
      </c>
    </row>
    <row r="40" spans="1:27" x14ac:dyDescent="0.3">
      <c r="A40" s="7"/>
      <c r="B40" s="23">
        <f t="shared" si="9"/>
        <v>35</v>
      </c>
      <c r="C40" s="42">
        <v>43664</v>
      </c>
      <c r="D40" s="43" t="s">
        <v>19</v>
      </c>
      <c r="E40" s="43" t="s">
        <v>489</v>
      </c>
      <c r="F40" s="43">
        <v>2550</v>
      </c>
      <c r="G40" s="43">
        <v>2544</v>
      </c>
      <c r="H40" s="43">
        <v>2580</v>
      </c>
      <c r="I40" s="26" t="s">
        <v>20</v>
      </c>
      <c r="J40" s="25"/>
      <c r="K40" s="27"/>
      <c r="L40" s="63" t="e">
        <f t="shared" si="4"/>
        <v>#VALUE!</v>
      </c>
      <c r="M40" s="28">
        <f t="shared" si="5"/>
        <v>0</v>
      </c>
      <c r="N40" s="8"/>
      <c r="Y40" s="5">
        <f t="shared" si="1"/>
        <v>0</v>
      </c>
      <c r="Z40" s="5">
        <f t="shared" si="2"/>
        <v>0</v>
      </c>
      <c r="AA40" s="5">
        <f t="shared" si="6"/>
        <v>0</v>
      </c>
    </row>
    <row r="41" spans="1:27" x14ac:dyDescent="0.3">
      <c r="A41" s="7"/>
      <c r="B41" s="23">
        <f t="shared" si="9"/>
        <v>36</v>
      </c>
      <c r="C41" s="42">
        <v>43668</v>
      </c>
      <c r="D41" s="43" t="s">
        <v>19</v>
      </c>
      <c r="E41" s="43" t="s">
        <v>931</v>
      </c>
      <c r="F41" s="43">
        <v>54</v>
      </c>
      <c r="G41" s="43">
        <v>57</v>
      </c>
      <c r="H41" s="43">
        <v>52</v>
      </c>
      <c r="I41" s="26">
        <v>56.3</v>
      </c>
      <c r="J41" s="25">
        <f t="shared" ref="J41" si="26">I41-F41</f>
        <v>2.2999999999999972</v>
      </c>
      <c r="K41" s="27">
        <f t="shared" ref="K41" si="27">150000/F41</f>
        <v>2777.7777777777778</v>
      </c>
      <c r="L41" s="63">
        <f t="shared" si="4"/>
        <v>4.2592592592592515E-2</v>
      </c>
      <c r="M41" s="28">
        <f t="shared" si="5"/>
        <v>6388.8888888888814</v>
      </c>
      <c r="N41" s="8"/>
      <c r="R41" s="25"/>
      <c r="Y41" s="5">
        <f t="shared" si="1"/>
        <v>1</v>
      </c>
      <c r="Z41" s="5">
        <f t="shared" si="2"/>
        <v>0</v>
      </c>
      <c r="AA41" s="5">
        <f t="shared" si="6"/>
        <v>0</v>
      </c>
    </row>
    <row r="42" spans="1:27" x14ac:dyDescent="0.3">
      <c r="A42" s="7"/>
      <c r="B42" s="23">
        <f t="shared" si="9"/>
        <v>37</v>
      </c>
      <c r="C42" s="44">
        <v>43668</v>
      </c>
      <c r="D42" s="45" t="s">
        <v>19</v>
      </c>
      <c r="E42" s="45" t="s">
        <v>676</v>
      </c>
      <c r="F42" s="46">
        <v>90</v>
      </c>
      <c r="G42" s="46">
        <v>99</v>
      </c>
      <c r="H42" s="46">
        <v>85</v>
      </c>
      <c r="I42" s="26">
        <v>92.2</v>
      </c>
      <c r="J42" s="25">
        <f t="shared" ref="J42:J43" si="28">I42-F42</f>
        <v>2.2000000000000028</v>
      </c>
      <c r="K42" s="27">
        <f t="shared" ref="K42:K43" si="29">150000/F42</f>
        <v>1666.6666666666667</v>
      </c>
      <c r="L42" s="63">
        <f t="shared" si="4"/>
        <v>2.4444444444444491E-2</v>
      </c>
      <c r="M42" s="28">
        <f t="shared" si="5"/>
        <v>3666.6666666666715</v>
      </c>
      <c r="N42" s="8"/>
      <c r="P42" s="5" t="s">
        <v>20</v>
      </c>
      <c r="Y42" s="5">
        <f t="shared" si="1"/>
        <v>1</v>
      </c>
      <c r="Z42" s="5">
        <f t="shared" si="2"/>
        <v>0</v>
      </c>
      <c r="AA42" s="5">
        <f t="shared" si="6"/>
        <v>0</v>
      </c>
    </row>
    <row r="43" spans="1:27" x14ac:dyDescent="0.3">
      <c r="A43" s="7"/>
      <c r="B43" s="23">
        <f t="shared" si="9"/>
        <v>38</v>
      </c>
      <c r="C43" s="44">
        <v>43668</v>
      </c>
      <c r="D43" s="25" t="s">
        <v>19</v>
      </c>
      <c r="E43" s="25" t="s">
        <v>870</v>
      </c>
      <c r="F43" s="26">
        <v>271</v>
      </c>
      <c r="G43" s="26">
        <v>290</v>
      </c>
      <c r="H43" s="26">
        <v>262</v>
      </c>
      <c r="I43" s="26">
        <v>283</v>
      </c>
      <c r="J43" s="25">
        <f t="shared" si="28"/>
        <v>12</v>
      </c>
      <c r="K43" s="27">
        <f t="shared" si="29"/>
        <v>553.50553505535061</v>
      </c>
      <c r="L43" s="63">
        <f t="shared" si="4"/>
        <v>4.4280442804428111E-2</v>
      </c>
      <c r="M43" s="28">
        <f t="shared" si="5"/>
        <v>6642.0664206642068</v>
      </c>
      <c r="N43" s="8"/>
      <c r="Y43" s="5">
        <f t="shared" si="1"/>
        <v>1</v>
      </c>
      <c r="Z43" s="5">
        <f t="shared" si="2"/>
        <v>0</v>
      </c>
      <c r="AA43" s="5">
        <f t="shared" si="6"/>
        <v>0</v>
      </c>
    </row>
    <row r="44" spans="1:27" x14ac:dyDescent="0.3">
      <c r="A44" s="7"/>
      <c r="B44" s="23">
        <f t="shared" si="9"/>
        <v>39</v>
      </c>
      <c r="C44" s="44">
        <v>43668</v>
      </c>
      <c r="D44" s="25" t="s">
        <v>19</v>
      </c>
      <c r="E44" s="25" t="s">
        <v>766</v>
      </c>
      <c r="F44" s="26">
        <v>988</v>
      </c>
      <c r="G44" s="26">
        <v>1168</v>
      </c>
      <c r="H44" s="26">
        <v>970</v>
      </c>
      <c r="I44" s="26" t="s">
        <v>20</v>
      </c>
      <c r="J44" s="25"/>
      <c r="K44" s="27"/>
      <c r="L44" s="63" t="e">
        <f t="shared" si="4"/>
        <v>#VALUE!</v>
      </c>
      <c r="M44" s="28">
        <f t="shared" si="5"/>
        <v>0</v>
      </c>
      <c r="N44" s="8"/>
      <c r="Y44" s="5">
        <f t="shared" si="1"/>
        <v>0</v>
      </c>
      <c r="Z44" s="5">
        <f t="shared" si="2"/>
        <v>0</v>
      </c>
      <c r="AA44" s="5">
        <f t="shared" si="6"/>
        <v>0</v>
      </c>
    </row>
    <row r="45" spans="1:27" x14ac:dyDescent="0.3">
      <c r="A45" s="7"/>
      <c r="B45" s="23">
        <f t="shared" si="9"/>
        <v>40</v>
      </c>
      <c r="C45" s="24">
        <v>43669</v>
      </c>
      <c r="D45" s="25" t="s">
        <v>19</v>
      </c>
      <c r="E45" s="25" t="s">
        <v>932</v>
      </c>
      <c r="F45" s="26">
        <v>614</v>
      </c>
      <c r="G45" s="26">
        <v>642</v>
      </c>
      <c r="H45" s="26">
        <v>602</v>
      </c>
      <c r="I45" s="26">
        <v>624</v>
      </c>
      <c r="J45" s="25">
        <f t="shared" ref="J45" si="30">I45-F45</f>
        <v>10</v>
      </c>
      <c r="K45" s="27">
        <f t="shared" ref="K45" si="31">150000/F45</f>
        <v>244.29967426710098</v>
      </c>
      <c r="L45" s="63">
        <f t="shared" si="4"/>
        <v>1.6286644951140072E-2</v>
      </c>
      <c r="M45" s="28">
        <f t="shared" si="5"/>
        <v>2442.99674267101</v>
      </c>
      <c r="N45" s="8"/>
      <c r="Y45" s="5">
        <f t="shared" si="1"/>
        <v>1</v>
      </c>
      <c r="Z45" s="5">
        <f t="shared" si="2"/>
        <v>0</v>
      </c>
      <c r="AA45" s="5">
        <f t="shared" si="6"/>
        <v>0</v>
      </c>
    </row>
    <row r="46" spans="1:27" x14ac:dyDescent="0.3">
      <c r="A46" s="7"/>
      <c r="B46" s="23">
        <f t="shared" si="9"/>
        <v>41</v>
      </c>
      <c r="C46" s="24">
        <v>43669</v>
      </c>
      <c r="D46" s="25" t="s">
        <v>19</v>
      </c>
      <c r="E46" s="25" t="s">
        <v>293</v>
      </c>
      <c r="F46" s="26">
        <v>1363</v>
      </c>
      <c r="G46" s="26">
        <v>1438</v>
      </c>
      <c r="H46" s="26">
        <v>1358</v>
      </c>
      <c r="I46" s="26">
        <v>1438</v>
      </c>
      <c r="J46" s="25">
        <f t="shared" ref="J46:J47" si="32">I46-F46</f>
        <v>75</v>
      </c>
      <c r="K46" s="27">
        <f t="shared" ref="K46:K47" si="33">150000/F46</f>
        <v>110.05135730007336</v>
      </c>
      <c r="L46" s="63">
        <f t="shared" si="4"/>
        <v>5.5025678650036713E-2</v>
      </c>
      <c r="M46" s="28">
        <f t="shared" si="5"/>
        <v>8253.851797505502</v>
      </c>
      <c r="N46" s="8"/>
      <c r="Y46" s="5">
        <f t="shared" si="1"/>
        <v>1</v>
      </c>
      <c r="Z46" s="5">
        <f t="shared" si="2"/>
        <v>0</v>
      </c>
      <c r="AA46" s="5">
        <f t="shared" si="6"/>
        <v>0</v>
      </c>
    </row>
    <row r="47" spans="1:27" x14ac:dyDescent="0.3">
      <c r="A47" s="7"/>
      <c r="B47" s="23">
        <f t="shared" si="9"/>
        <v>42</v>
      </c>
      <c r="C47" s="24">
        <v>43669</v>
      </c>
      <c r="D47" s="25" t="s">
        <v>19</v>
      </c>
      <c r="E47" s="25" t="s">
        <v>268</v>
      </c>
      <c r="F47" s="26">
        <v>460</v>
      </c>
      <c r="G47" s="26">
        <v>485</v>
      </c>
      <c r="H47" s="26">
        <v>450</v>
      </c>
      <c r="I47" s="26">
        <v>467</v>
      </c>
      <c r="J47" s="25">
        <f t="shared" si="32"/>
        <v>7</v>
      </c>
      <c r="K47" s="27">
        <f t="shared" si="33"/>
        <v>326.08695652173913</v>
      </c>
      <c r="L47" s="63">
        <f t="shared" si="4"/>
        <v>1.5217391304347849E-2</v>
      </c>
      <c r="M47" s="28">
        <f t="shared" si="5"/>
        <v>2282.608695652174</v>
      </c>
      <c r="N47" s="8"/>
      <c r="Y47" s="5">
        <f t="shared" si="1"/>
        <v>1</v>
      </c>
      <c r="Z47" s="5">
        <f t="shared" si="2"/>
        <v>0</v>
      </c>
      <c r="AA47" s="5">
        <f t="shared" si="6"/>
        <v>0</v>
      </c>
    </row>
    <row r="48" spans="1:27" x14ac:dyDescent="0.3">
      <c r="A48" s="7"/>
      <c r="B48" s="23">
        <f t="shared" si="9"/>
        <v>43</v>
      </c>
      <c r="C48" s="24">
        <v>43669</v>
      </c>
      <c r="D48" s="25" t="s">
        <v>19</v>
      </c>
      <c r="E48" s="25" t="s">
        <v>176</v>
      </c>
      <c r="F48" s="26">
        <v>86</v>
      </c>
      <c r="G48" s="26">
        <v>91</v>
      </c>
      <c r="H48" s="26">
        <v>85</v>
      </c>
      <c r="I48" s="26" t="s">
        <v>20</v>
      </c>
      <c r="J48" s="25"/>
      <c r="K48" s="27"/>
      <c r="L48" s="63" t="e">
        <f t="shared" si="4"/>
        <v>#VALUE!</v>
      </c>
      <c r="M48" s="28">
        <f t="shared" si="5"/>
        <v>0</v>
      </c>
      <c r="N48" s="8"/>
      <c r="Y48" s="5">
        <f t="shared" si="1"/>
        <v>0</v>
      </c>
      <c r="Z48" s="5">
        <f t="shared" si="2"/>
        <v>0</v>
      </c>
      <c r="AA48" s="5">
        <f t="shared" si="6"/>
        <v>0</v>
      </c>
    </row>
    <row r="49" spans="1:27" x14ac:dyDescent="0.3">
      <c r="A49" s="7"/>
      <c r="B49" s="23">
        <f t="shared" si="9"/>
        <v>44</v>
      </c>
      <c r="C49" s="24">
        <v>43669</v>
      </c>
      <c r="D49" s="25" t="s">
        <v>19</v>
      </c>
      <c r="E49" s="25" t="s">
        <v>78</v>
      </c>
      <c r="F49" s="26">
        <v>89</v>
      </c>
      <c r="G49" s="26">
        <v>93</v>
      </c>
      <c r="H49" s="26">
        <v>87</v>
      </c>
      <c r="I49" s="26">
        <v>91.5</v>
      </c>
      <c r="J49" s="25">
        <f t="shared" ref="J49" si="34">I49-F49</f>
        <v>2.5</v>
      </c>
      <c r="K49" s="27">
        <f t="shared" ref="K49" si="35">150000/F49</f>
        <v>1685.3932584269662</v>
      </c>
      <c r="L49" s="63">
        <f t="shared" si="4"/>
        <v>2.8089887640449396E-2</v>
      </c>
      <c r="M49" s="28">
        <f t="shared" si="5"/>
        <v>4213.4831460674159</v>
      </c>
      <c r="N49" s="8"/>
      <c r="Y49" s="5">
        <f t="shared" si="1"/>
        <v>1</v>
      </c>
      <c r="Z49" s="5">
        <f t="shared" si="2"/>
        <v>0</v>
      </c>
      <c r="AA49" s="5">
        <f t="shared" si="6"/>
        <v>0</v>
      </c>
    </row>
    <row r="50" spans="1:27" x14ac:dyDescent="0.3">
      <c r="A50" s="7"/>
      <c r="B50" s="23">
        <f t="shared" si="9"/>
        <v>45</v>
      </c>
      <c r="C50" s="24">
        <v>43670</v>
      </c>
      <c r="D50" s="25" t="s">
        <v>19</v>
      </c>
      <c r="E50" s="25" t="s">
        <v>933</v>
      </c>
      <c r="F50" s="26">
        <v>555</v>
      </c>
      <c r="G50" s="26">
        <v>605</v>
      </c>
      <c r="H50" s="26">
        <v>530</v>
      </c>
      <c r="I50" s="26">
        <v>576</v>
      </c>
      <c r="J50" s="25">
        <f t="shared" ref="J50:J56" si="36">I50-F50</f>
        <v>21</v>
      </c>
      <c r="K50" s="27">
        <f t="shared" ref="K50:K57" si="37">150000/F50</f>
        <v>270.27027027027026</v>
      </c>
      <c r="L50" s="63">
        <f t="shared" si="4"/>
        <v>3.7837837837837895E-2</v>
      </c>
      <c r="M50" s="28">
        <f t="shared" si="5"/>
        <v>5675.6756756756758</v>
      </c>
      <c r="N50" s="8"/>
      <c r="Y50" s="5">
        <f t="shared" si="1"/>
        <v>1</v>
      </c>
      <c r="Z50" s="5">
        <f t="shared" si="2"/>
        <v>0</v>
      </c>
      <c r="AA50" s="5">
        <f t="shared" si="6"/>
        <v>0</v>
      </c>
    </row>
    <row r="51" spans="1:27" x14ac:dyDescent="0.3">
      <c r="A51" s="7"/>
      <c r="B51" s="23">
        <f t="shared" si="9"/>
        <v>46</v>
      </c>
      <c r="C51" s="24">
        <v>43671</v>
      </c>
      <c r="D51" s="25" t="s">
        <v>19</v>
      </c>
      <c r="E51" s="25" t="s">
        <v>934</v>
      </c>
      <c r="F51" s="26">
        <v>410</v>
      </c>
      <c r="G51" s="26">
        <v>440</v>
      </c>
      <c r="H51" s="26">
        <v>400</v>
      </c>
      <c r="I51" s="26"/>
      <c r="J51" s="25"/>
      <c r="K51" s="27">
        <f t="shared" si="37"/>
        <v>365.85365853658539</v>
      </c>
      <c r="L51" s="63">
        <f t="shared" si="4"/>
        <v>-1</v>
      </c>
      <c r="M51" s="28">
        <f t="shared" si="5"/>
        <v>0</v>
      </c>
      <c r="N51" s="8"/>
      <c r="Y51" s="5">
        <f t="shared" si="1"/>
        <v>0</v>
      </c>
      <c r="Z51" s="5">
        <f t="shared" si="2"/>
        <v>0</v>
      </c>
      <c r="AA51" s="5">
        <f t="shared" si="6"/>
        <v>1</v>
      </c>
    </row>
    <row r="52" spans="1:27" x14ac:dyDescent="0.3">
      <c r="A52" s="7"/>
      <c r="B52" s="23">
        <f t="shared" si="9"/>
        <v>47</v>
      </c>
      <c r="C52" s="24">
        <v>43671</v>
      </c>
      <c r="D52" s="25" t="s">
        <v>19</v>
      </c>
      <c r="E52" s="25" t="s">
        <v>96</v>
      </c>
      <c r="F52" s="26">
        <v>97.5</v>
      </c>
      <c r="G52" s="26">
        <v>102</v>
      </c>
      <c r="H52" s="26">
        <v>96</v>
      </c>
      <c r="I52" s="26">
        <v>102</v>
      </c>
      <c r="J52" s="25">
        <f t="shared" si="36"/>
        <v>4.5</v>
      </c>
      <c r="K52" s="27">
        <f t="shared" si="37"/>
        <v>1538.4615384615386</v>
      </c>
      <c r="L52" s="63">
        <f t="shared" si="4"/>
        <v>4.6153846153846212E-2</v>
      </c>
      <c r="M52" s="28">
        <f t="shared" si="5"/>
        <v>6923.0769230769238</v>
      </c>
      <c r="N52" s="8"/>
      <c r="Y52" s="5">
        <f t="shared" si="1"/>
        <v>1</v>
      </c>
      <c r="Z52" s="5">
        <f t="shared" si="2"/>
        <v>0</v>
      </c>
      <c r="AA52" s="5">
        <f t="shared" si="6"/>
        <v>0</v>
      </c>
    </row>
    <row r="53" spans="1:27" x14ac:dyDescent="0.3">
      <c r="A53" s="7"/>
      <c r="B53" s="23">
        <f t="shared" si="9"/>
        <v>48</v>
      </c>
      <c r="C53" s="24">
        <v>43672</v>
      </c>
      <c r="D53" s="25" t="s">
        <v>19</v>
      </c>
      <c r="E53" s="25" t="s">
        <v>766</v>
      </c>
      <c r="F53" s="26">
        <v>990</v>
      </c>
      <c r="G53" s="26">
        <v>1168</v>
      </c>
      <c r="H53" s="26">
        <v>970</v>
      </c>
      <c r="I53" s="26">
        <v>1075</v>
      </c>
      <c r="J53" s="25">
        <f t="shared" si="36"/>
        <v>85</v>
      </c>
      <c r="K53" s="27">
        <f t="shared" si="37"/>
        <v>151.5151515151515</v>
      </c>
      <c r="L53" s="63">
        <f t="shared" si="4"/>
        <v>8.5858585858585856E-2</v>
      </c>
      <c r="M53" s="28">
        <f t="shared" si="5"/>
        <v>12878.787878787878</v>
      </c>
      <c r="N53" s="8"/>
      <c r="Y53" s="5">
        <f t="shared" si="1"/>
        <v>1</v>
      </c>
      <c r="Z53" s="5">
        <f t="shared" si="2"/>
        <v>0</v>
      </c>
      <c r="AA53" s="5">
        <f t="shared" si="6"/>
        <v>0</v>
      </c>
    </row>
    <row r="54" spans="1:27" x14ac:dyDescent="0.3">
      <c r="A54" s="7"/>
      <c r="B54" s="23">
        <f t="shared" si="9"/>
        <v>49</v>
      </c>
      <c r="C54" s="44">
        <v>43675</v>
      </c>
      <c r="D54" s="43" t="s">
        <v>19</v>
      </c>
      <c r="E54" s="43" t="s">
        <v>682</v>
      </c>
      <c r="F54" s="43">
        <v>1505</v>
      </c>
      <c r="G54" s="43">
        <v>1604</v>
      </c>
      <c r="H54" s="43">
        <v>1465</v>
      </c>
      <c r="I54" s="26">
        <v>1558</v>
      </c>
      <c r="J54" s="25">
        <f t="shared" si="36"/>
        <v>53</v>
      </c>
      <c r="K54" s="27">
        <f t="shared" si="37"/>
        <v>99.667774086378742</v>
      </c>
      <c r="L54" s="63">
        <f t="shared" si="4"/>
        <v>3.5215946843853763E-2</v>
      </c>
      <c r="M54" s="28">
        <f t="shared" si="5"/>
        <v>5282.3920265780735</v>
      </c>
      <c r="N54" s="8"/>
      <c r="Y54" s="5">
        <f t="shared" si="1"/>
        <v>1</v>
      </c>
      <c r="Z54" s="5">
        <f t="shared" si="2"/>
        <v>0</v>
      </c>
      <c r="AA54" s="5">
        <f t="shared" si="6"/>
        <v>0</v>
      </c>
    </row>
    <row r="55" spans="1:27" x14ac:dyDescent="0.3">
      <c r="A55" s="7"/>
      <c r="B55" s="23">
        <f t="shared" si="9"/>
        <v>50</v>
      </c>
      <c r="C55" s="44">
        <v>43676</v>
      </c>
      <c r="D55" s="43" t="s">
        <v>19</v>
      </c>
      <c r="E55" s="43" t="s">
        <v>935</v>
      </c>
      <c r="F55" s="43">
        <v>592</v>
      </c>
      <c r="G55" s="43">
        <v>586</v>
      </c>
      <c r="H55" s="43">
        <v>609</v>
      </c>
      <c r="I55" s="26">
        <v>598</v>
      </c>
      <c r="J55" s="25">
        <f t="shared" si="36"/>
        <v>6</v>
      </c>
      <c r="K55" s="27">
        <f t="shared" si="37"/>
        <v>253.37837837837839</v>
      </c>
      <c r="L55" s="63">
        <f t="shared" si="4"/>
        <v>1.0135135135135087E-2</v>
      </c>
      <c r="M55" s="28">
        <f t="shared" si="5"/>
        <v>1520.2702702702704</v>
      </c>
      <c r="N55" s="8"/>
      <c r="Y55" s="5">
        <f t="shared" si="1"/>
        <v>1</v>
      </c>
      <c r="Z55" s="5">
        <f t="shared" si="2"/>
        <v>0</v>
      </c>
      <c r="AA55" s="5">
        <f t="shared" si="6"/>
        <v>0</v>
      </c>
    </row>
    <row r="56" spans="1:27" x14ac:dyDescent="0.3">
      <c r="A56" s="7"/>
      <c r="B56" s="23">
        <f t="shared" si="9"/>
        <v>51</v>
      </c>
      <c r="C56" s="44">
        <v>43677</v>
      </c>
      <c r="D56" s="43" t="s">
        <v>19</v>
      </c>
      <c r="E56" s="43" t="s">
        <v>224</v>
      </c>
      <c r="F56" s="43">
        <v>224</v>
      </c>
      <c r="G56" s="43">
        <v>217</v>
      </c>
      <c r="H56" s="43">
        <v>233</v>
      </c>
      <c r="I56" s="26">
        <v>232.8</v>
      </c>
      <c r="J56" s="25">
        <f t="shared" si="36"/>
        <v>8.8000000000000114</v>
      </c>
      <c r="K56" s="27">
        <f t="shared" si="37"/>
        <v>669.64285714285711</v>
      </c>
      <c r="L56" s="63">
        <f t="shared" si="4"/>
        <v>3.9285714285714368E-2</v>
      </c>
      <c r="M56" s="28">
        <f t="shared" si="5"/>
        <v>5892.8571428571504</v>
      </c>
      <c r="N56" s="8"/>
      <c r="Y56" s="5">
        <f t="shared" si="1"/>
        <v>1</v>
      </c>
      <c r="Z56" s="5">
        <f t="shared" si="2"/>
        <v>0</v>
      </c>
      <c r="AA56" s="5">
        <f t="shared" si="6"/>
        <v>0</v>
      </c>
    </row>
    <row r="57" spans="1:27" x14ac:dyDescent="0.3">
      <c r="A57" s="7"/>
      <c r="B57" s="23">
        <f t="shared" si="9"/>
        <v>52</v>
      </c>
      <c r="C57" s="44">
        <v>43677</v>
      </c>
      <c r="D57" s="43" t="s">
        <v>19</v>
      </c>
      <c r="E57" s="43" t="s">
        <v>491</v>
      </c>
      <c r="F57" s="43">
        <v>406</v>
      </c>
      <c r="G57" s="43">
        <v>447</v>
      </c>
      <c r="H57" s="43">
        <v>395</v>
      </c>
      <c r="I57" s="26" t="s">
        <v>20</v>
      </c>
      <c r="J57" s="25"/>
      <c r="K57" s="27">
        <f t="shared" si="37"/>
        <v>369.45812807881771</v>
      </c>
      <c r="L57" s="63" t="e">
        <f t="shared" si="4"/>
        <v>#VALUE!</v>
      </c>
      <c r="M57" s="28">
        <f t="shared" si="5"/>
        <v>0</v>
      </c>
      <c r="N57" s="8"/>
      <c r="Y57" s="5">
        <f t="shared" si="1"/>
        <v>0</v>
      </c>
      <c r="Z57" s="5">
        <f t="shared" si="2"/>
        <v>0</v>
      </c>
      <c r="AA57" s="5">
        <f t="shared" si="6"/>
        <v>0</v>
      </c>
    </row>
    <row r="58" spans="1:27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4"/>
        <v>#VALUE!</v>
      </c>
      <c r="M58" s="28">
        <f t="shared" si="5"/>
        <v>0</v>
      </c>
      <c r="N58" s="8"/>
      <c r="Y58" s="5">
        <f t="shared" si="1"/>
        <v>0</v>
      </c>
      <c r="Z58" s="5">
        <f t="shared" si="2"/>
        <v>0</v>
      </c>
      <c r="AA58" s="5">
        <f t="shared" si="6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4"/>
        <v>#VALUE!</v>
      </c>
      <c r="M59" s="28">
        <f t="shared" si="5"/>
        <v>0</v>
      </c>
      <c r="N59" s="8"/>
      <c r="Y59" s="5">
        <f t="shared" si="1"/>
        <v>0</v>
      </c>
      <c r="Z59" s="5">
        <f t="shared" si="2"/>
        <v>0</v>
      </c>
      <c r="AA59" s="5">
        <f t="shared" si="6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4"/>
        <v>#VALUE!</v>
      </c>
      <c r="M60" s="28">
        <f t="shared" si="5"/>
        <v>0</v>
      </c>
      <c r="N60" s="8"/>
      <c r="Y60" s="5">
        <f t="shared" si="1"/>
        <v>0</v>
      </c>
      <c r="Z60" s="5">
        <f t="shared" si="2"/>
        <v>0</v>
      </c>
      <c r="AA60" s="5">
        <f t="shared" si="6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4"/>
        <v>#VALUE!</v>
      </c>
      <c r="M61" s="28">
        <f t="shared" si="5"/>
        <v>0</v>
      </c>
      <c r="N61" s="8"/>
      <c r="Y61" s="5">
        <f t="shared" si="1"/>
        <v>0</v>
      </c>
      <c r="Z61" s="5">
        <f t="shared" si="2"/>
        <v>0</v>
      </c>
      <c r="AA61" s="5">
        <f t="shared" si="6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4"/>
        <v>#VALUE!</v>
      </c>
      <c r="M62" s="28">
        <f t="shared" si="5"/>
        <v>0</v>
      </c>
      <c r="N62" s="8"/>
      <c r="Y62" s="5">
        <f t="shared" si="1"/>
        <v>0</v>
      </c>
      <c r="Z62" s="5">
        <f t="shared" si="2"/>
        <v>0</v>
      </c>
      <c r="AA62" s="5">
        <f t="shared" si="6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4"/>
        <v>#DIV/0!</v>
      </c>
      <c r="M63" s="28">
        <f t="shared" si="5"/>
        <v>0</v>
      </c>
      <c r="N63" s="8"/>
      <c r="Y63" s="5">
        <f t="shared" si="1"/>
        <v>0</v>
      </c>
      <c r="Z63" s="5">
        <f t="shared" si="2"/>
        <v>0</v>
      </c>
      <c r="AA63" s="5">
        <f t="shared" si="6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4"/>
        <v>#VALUE!</v>
      </c>
      <c r="M64" s="28">
        <f t="shared" si="5"/>
        <v>0</v>
      </c>
      <c r="N64" s="8"/>
      <c r="Y64" s="5">
        <f t="shared" si="1"/>
        <v>0</v>
      </c>
      <c r="Z64" s="5">
        <f t="shared" si="2"/>
        <v>0</v>
      </c>
      <c r="AA64" s="5">
        <f t="shared" si="6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4"/>
        <v>#VALUE!</v>
      </c>
      <c r="M65" s="28">
        <f t="shared" si="5"/>
        <v>0</v>
      </c>
      <c r="N65" s="8"/>
      <c r="Y65" s="5">
        <f t="shared" si="1"/>
        <v>0</v>
      </c>
      <c r="Z65" s="5">
        <f t="shared" si="2"/>
        <v>0</v>
      </c>
      <c r="AA65" s="5">
        <f t="shared" si="6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4"/>
        <v>#VALUE!</v>
      </c>
      <c r="M66" s="28">
        <f t="shared" si="5"/>
        <v>0</v>
      </c>
      <c r="N66" s="8"/>
      <c r="Y66" s="5">
        <f t="shared" si="1"/>
        <v>0</v>
      </c>
      <c r="Z66" s="5">
        <f t="shared" si="2"/>
        <v>0</v>
      </c>
      <c r="AA66" s="5">
        <f t="shared" si="6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4"/>
        <v>#VALUE!</v>
      </c>
      <c r="M67" s="28">
        <f t="shared" si="5"/>
        <v>0</v>
      </c>
      <c r="N67" s="8"/>
      <c r="Y67" s="5">
        <f t="shared" si="1"/>
        <v>0</v>
      </c>
      <c r="Z67" s="5">
        <f t="shared" si="2"/>
        <v>0</v>
      </c>
      <c r="AA67" s="5">
        <f t="shared" si="6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4"/>
        <v>#VALUE!</v>
      </c>
      <c r="M68" s="28">
        <f t="shared" si="5"/>
        <v>0</v>
      </c>
      <c r="N68" s="8"/>
      <c r="P68" s="64"/>
      <c r="Q68" s="5" t="s">
        <v>20</v>
      </c>
      <c r="Y68" s="5">
        <f t="shared" si="1"/>
        <v>0</v>
      </c>
      <c r="Z68" s="5">
        <f t="shared" si="2"/>
        <v>0</v>
      </c>
      <c r="AA68" s="5">
        <f t="shared" si="6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4"/>
        <v>#VALUE!</v>
      </c>
      <c r="M69" s="28">
        <f t="shared" si="5"/>
        <v>0</v>
      </c>
      <c r="N69" s="8"/>
      <c r="P69" s="64"/>
      <c r="Y69" s="5">
        <f t="shared" si="1"/>
        <v>0</v>
      </c>
      <c r="Z69" s="5">
        <f t="shared" si="2"/>
        <v>0</v>
      </c>
      <c r="AA69" s="5">
        <f t="shared" si="6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4"/>
        <v>#VALUE!</v>
      </c>
      <c r="M70" s="28">
        <f t="shared" si="5"/>
        <v>0</v>
      </c>
      <c r="N70" s="8"/>
      <c r="P70" s="64"/>
      <c r="Y70" s="5">
        <f t="shared" ref="Y70:Y133" si="38">IF($M70&gt;0,1,0)</f>
        <v>0</v>
      </c>
      <c r="Z70" s="5">
        <f t="shared" ref="Z70:Z133" si="39">IF($M70&lt;0,1,0)</f>
        <v>0</v>
      </c>
      <c r="AA70" s="5">
        <f t="shared" si="6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40">(I71*1/F71)-100%</f>
        <v>#VALUE!</v>
      </c>
      <c r="M71" s="28">
        <f t="shared" ref="M71:M134" si="41">J71*K71</f>
        <v>0</v>
      </c>
      <c r="N71" s="8"/>
      <c r="Y71" s="5">
        <f t="shared" si="38"/>
        <v>0</v>
      </c>
      <c r="Z71" s="5">
        <f t="shared" si="39"/>
        <v>0</v>
      </c>
      <c r="AA71" s="5">
        <f t="shared" si="6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40"/>
        <v>#VALUE!</v>
      </c>
      <c r="M72" s="28">
        <f t="shared" si="41"/>
        <v>0</v>
      </c>
      <c r="N72" s="8"/>
      <c r="Y72" s="5">
        <f t="shared" si="38"/>
        <v>0</v>
      </c>
      <c r="Z72" s="5">
        <f t="shared" si="39"/>
        <v>0</v>
      </c>
      <c r="AA72" s="5">
        <f t="shared" si="6"/>
        <v>0</v>
      </c>
    </row>
    <row r="73" spans="1:27" hidden="1" x14ac:dyDescent="0.3">
      <c r="A73" s="7"/>
      <c r="B73" s="23">
        <f t="shared" ref="B73:B136" si="42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0"/>
        <v>#VALUE!</v>
      </c>
      <c r="M73" s="28">
        <f t="shared" si="41"/>
        <v>0</v>
      </c>
      <c r="N73" s="8"/>
      <c r="Y73" s="5">
        <f t="shared" si="38"/>
        <v>0</v>
      </c>
      <c r="Z73" s="5">
        <f t="shared" si="39"/>
        <v>0</v>
      </c>
      <c r="AA73" s="5">
        <f t="shared" si="6"/>
        <v>0</v>
      </c>
    </row>
    <row r="74" spans="1:27" hidden="1" x14ac:dyDescent="0.3">
      <c r="A74" s="7"/>
      <c r="B74" s="23">
        <f t="shared" si="4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0"/>
        <v>#VALUE!</v>
      </c>
      <c r="M74" s="28">
        <f t="shared" si="41"/>
        <v>0</v>
      </c>
      <c r="N74" s="8"/>
      <c r="Y74" s="5">
        <f t="shared" si="38"/>
        <v>0</v>
      </c>
      <c r="Z74" s="5">
        <f t="shared" si="39"/>
        <v>0</v>
      </c>
      <c r="AA74" s="5">
        <f t="shared" ref="AA74:AA137" si="43">IF($I74=0,1,0)</f>
        <v>0</v>
      </c>
    </row>
    <row r="75" spans="1:27" hidden="1" x14ac:dyDescent="0.3">
      <c r="A75" s="7"/>
      <c r="B75" s="23">
        <f t="shared" si="4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0"/>
        <v>#VALUE!</v>
      </c>
      <c r="M75" s="28">
        <f t="shared" si="41"/>
        <v>0</v>
      </c>
      <c r="N75" s="8"/>
      <c r="Y75" s="5">
        <f t="shared" si="38"/>
        <v>0</v>
      </c>
      <c r="Z75" s="5">
        <f t="shared" si="39"/>
        <v>0</v>
      </c>
      <c r="AA75" s="5">
        <f t="shared" si="43"/>
        <v>0</v>
      </c>
    </row>
    <row r="76" spans="1:27" hidden="1" x14ac:dyDescent="0.3">
      <c r="A76" s="7"/>
      <c r="B76" s="23">
        <f t="shared" si="4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0"/>
        <v>#VALUE!</v>
      </c>
      <c r="M76" s="28">
        <f t="shared" si="41"/>
        <v>0</v>
      </c>
      <c r="N76" s="8"/>
      <c r="Y76" s="5">
        <f t="shared" si="38"/>
        <v>0</v>
      </c>
      <c r="Z76" s="5">
        <f t="shared" si="39"/>
        <v>0</v>
      </c>
      <c r="AA76" s="5">
        <f t="shared" si="43"/>
        <v>0</v>
      </c>
    </row>
    <row r="77" spans="1:27" hidden="1" x14ac:dyDescent="0.3">
      <c r="A77" s="7"/>
      <c r="B77" s="23">
        <f t="shared" si="4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0"/>
        <v>#VALUE!</v>
      </c>
      <c r="M77" s="28">
        <f t="shared" si="41"/>
        <v>0</v>
      </c>
      <c r="N77" s="8"/>
      <c r="Y77" s="5">
        <f t="shared" si="38"/>
        <v>0</v>
      </c>
      <c r="Z77" s="5">
        <f t="shared" si="39"/>
        <v>0</v>
      </c>
      <c r="AA77" s="5">
        <f t="shared" si="43"/>
        <v>0</v>
      </c>
    </row>
    <row r="78" spans="1:27" hidden="1" x14ac:dyDescent="0.3">
      <c r="A78" s="7"/>
      <c r="B78" s="23">
        <f t="shared" si="4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0"/>
        <v>#VALUE!</v>
      </c>
      <c r="M78" s="28">
        <f t="shared" si="41"/>
        <v>0</v>
      </c>
      <c r="N78" s="8"/>
      <c r="Y78" s="5">
        <f t="shared" si="38"/>
        <v>0</v>
      </c>
      <c r="Z78" s="5">
        <f t="shared" si="39"/>
        <v>0</v>
      </c>
      <c r="AA78" s="5">
        <f t="shared" si="43"/>
        <v>0</v>
      </c>
    </row>
    <row r="79" spans="1:27" hidden="1" x14ac:dyDescent="0.3">
      <c r="A79" s="7"/>
      <c r="B79" s="23">
        <f t="shared" si="4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0"/>
        <v>#VALUE!</v>
      </c>
      <c r="M79" s="28">
        <f t="shared" si="41"/>
        <v>0</v>
      </c>
      <c r="N79" s="8"/>
      <c r="Q79" s="5" t="s">
        <v>20</v>
      </c>
      <c r="Y79" s="5">
        <f t="shared" si="38"/>
        <v>0</v>
      </c>
      <c r="Z79" s="5">
        <f t="shared" si="39"/>
        <v>0</v>
      </c>
      <c r="AA79" s="5">
        <f t="shared" si="43"/>
        <v>0</v>
      </c>
    </row>
    <row r="80" spans="1:27" hidden="1" x14ac:dyDescent="0.3">
      <c r="A80" s="7"/>
      <c r="B80" s="23">
        <f t="shared" si="4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0"/>
        <v>#VALUE!</v>
      </c>
      <c r="M80" s="28">
        <f t="shared" si="41"/>
        <v>0</v>
      </c>
      <c r="N80" s="8"/>
      <c r="P80" s="5" t="s">
        <v>20</v>
      </c>
      <c r="Y80" s="5">
        <f t="shared" si="38"/>
        <v>0</v>
      </c>
      <c r="Z80" s="5">
        <f t="shared" si="39"/>
        <v>0</v>
      </c>
      <c r="AA80" s="5">
        <f t="shared" si="43"/>
        <v>0</v>
      </c>
    </row>
    <row r="81" spans="1:27" hidden="1" x14ac:dyDescent="0.3">
      <c r="A81" s="7"/>
      <c r="B81" s="23">
        <f t="shared" si="4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0"/>
        <v>#VALUE!</v>
      </c>
      <c r="M81" s="28">
        <f t="shared" si="41"/>
        <v>0</v>
      </c>
      <c r="N81" s="8"/>
      <c r="Y81" s="5">
        <f t="shared" si="38"/>
        <v>0</v>
      </c>
      <c r="Z81" s="5">
        <f t="shared" si="39"/>
        <v>0</v>
      </c>
      <c r="AA81" s="5">
        <f t="shared" si="43"/>
        <v>0</v>
      </c>
    </row>
    <row r="82" spans="1:27" hidden="1" x14ac:dyDescent="0.3">
      <c r="A82" s="7"/>
      <c r="B82" s="23">
        <f t="shared" si="4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0"/>
        <v>#VALUE!</v>
      </c>
      <c r="M82" s="28">
        <f t="shared" si="41"/>
        <v>0</v>
      </c>
      <c r="N82" s="8"/>
      <c r="R82" s="5" t="s">
        <v>20</v>
      </c>
      <c r="Y82" s="5">
        <f t="shared" si="38"/>
        <v>0</v>
      </c>
      <c r="Z82" s="5">
        <f t="shared" si="39"/>
        <v>0</v>
      </c>
      <c r="AA82" s="5">
        <f t="shared" si="43"/>
        <v>0</v>
      </c>
    </row>
    <row r="83" spans="1:27" hidden="1" x14ac:dyDescent="0.3">
      <c r="A83" s="7"/>
      <c r="B83" s="23">
        <f t="shared" si="4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0"/>
        <v>#VALUE!</v>
      </c>
      <c r="M83" s="28">
        <f t="shared" si="41"/>
        <v>0</v>
      </c>
      <c r="N83" s="8"/>
      <c r="Y83" s="5">
        <f t="shared" si="38"/>
        <v>0</v>
      </c>
      <c r="Z83" s="5">
        <f t="shared" si="39"/>
        <v>0</v>
      </c>
      <c r="AA83" s="5">
        <f t="shared" si="43"/>
        <v>0</v>
      </c>
    </row>
    <row r="84" spans="1:27" hidden="1" x14ac:dyDescent="0.3">
      <c r="A84" s="7"/>
      <c r="B84" s="23">
        <f t="shared" si="4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0"/>
        <v>#VALUE!</v>
      </c>
      <c r="M84" s="28">
        <f t="shared" si="41"/>
        <v>0</v>
      </c>
      <c r="N84" s="8"/>
      <c r="Y84" s="5">
        <f t="shared" si="38"/>
        <v>0</v>
      </c>
      <c r="Z84" s="5">
        <f t="shared" si="39"/>
        <v>0</v>
      </c>
      <c r="AA84" s="5">
        <f t="shared" si="43"/>
        <v>0</v>
      </c>
    </row>
    <row r="85" spans="1:27" hidden="1" x14ac:dyDescent="0.3">
      <c r="A85" s="7"/>
      <c r="B85" s="23">
        <f t="shared" si="4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0"/>
        <v>#VALUE!</v>
      </c>
      <c r="M85" s="28">
        <f t="shared" si="41"/>
        <v>0</v>
      </c>
      <c r="N85" s="8"/>
      <c r="Y85" s="5">
        <f t="shared" si="38"/>
        <v>0</v>
      </c>
      <c r="Z85" s="5">
        <f t="shared" si="39"/>
        <v>0</v>
      </c>
      <c r="AA85" s="5">
        <f t="shared" si="43"/>
        <v>0</v>
      </c>
    </row>
    <row r="86" spans="1:27" hidden="1" x14ac:dyDescent="0.3">
      <c r="A86" s="7"/>
      <c r="B86" s="23">
        <f t="shared" si="4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0"/>
        <v>#VALUE!</v>
      </c>
      <c r="M86" s="28">
        <f t="shared" si="41"/>
        <v>0</v>
      </c>
      <c r="N86" s="8"/>
      <c r="Y86" s="5">
        <f t="shared" si="38"/>
        <v>0</v>
      </c>
      <c r="Z86" s="5">
        <f t="shared" si="39"/>
        <v>0</v>
      </c>
      <c r="AA86" s="5">
        <f t="shared" si="43"/>
        <v>0</v>
      </c>
    </row>
    <row r="87" spans="1:27" hidden="1" x14ac:dyDescent="0.3">
      <c r="A87" s="7"/>
      <c r="B87" s="23">
        <f t="shared" si="4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0"/>
        <v>#VALUE!</v>
      </c>
      <c r="M87" s="28">
        <f t="shared" si="41"/>
        <v>0</v>
      </c>
      <c r="N87" s="8"/>
      <c r="Y87" s="5">
        <f t="shared" si="38"/>
        <v>0</v>
      </c>
      <c r="Z87" s="5">
        <f t="shared" si="39"/>
        <v>0</v>
      </c>
      <c r="AA87" s="5">
        <f t="shared" si="43"/>
        <v>0</v>
      </c>
    </row>
    <row r="88" spans="1:27" hidden="1" x14ac:dyDescent="0.3">
      <c r="A88" s="7"/>
      <c r="B88" s="23">
        <f t="shared" si="4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0"/>
        <v>#VALUE!</v>
      </c>
      <c r="M88" s="28">
        <f t="shared" si="41"/>
        <v>0</v>
      </c>
      <c r="N88" s="8"/>
      <c r="Y88" s="5">
        <f t="shared" si="38"/>
        <v>0</v>
      </c>
      <c r="Z88" s="5">
        <f t="shared" si="39"/>
        <v>0</v>
      </c>
      <c r="AA88" s="5">
        <f t="shared" si="43"/>
        <v>0</v>
      </c>
    </row>
    <row r="89" spans="1:27" hidden="1" x14ac:dyDescent="0.3">
      <c r="A89" s="7"/>
      <c r="B89" s="23">
        <f t="shared" si="4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0"/>
        <v>#VALUE!</v>
      </c>
      <c r="M89" s="28">
        <f t="shared" si="41"/>
        <v>0</v>
      </c>
      <c r="N89" s="8"/>
      <c r="Y89" s="5">
        <f t="shared" si="38"/>
        <v>0</v>
      </c>
      <c r="Z89" s="5">
        <f t="shared" si="39"/>
        <v>0</v>
      </c>
      <c r="AA89" s="5">
        <f t="shared" si="43"/>
        <v>0</v>
      </c>
    </row>
    <row r="90" spans="1:27" hidden="1" x14ac:dyDescent="0.3">
      <c r="A90" s="7"/>
      <c r="B90" s="23">
        <f t="shared" si="4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0"/>
        <v>#VALUE!</v>
      </c>
      <c r="M90" s="28">
        <f t="shared" si="41"/>
        <v>0</v>
      </c>
      <c r="N90" s="8"/>
      <c r="Y90" s="5">
        <f t="shared" si="38"/>
        <v>0</v>
      </c>
      <c r="Z90" s="5">
        <f t="shared" si="39"/>
        <v>0</v>
      </c>
      <c r="AA90" s="5">
        <f t="shared" si="43"/>
        <v>0</v>
      </c>
    </row>
    <row r="91" spans="1:27" hidden="1" x14ac:dyDescent="0.3">
      <c r="A91" s="7"/>
      <c r="B91" s="23">
        <f t="shared" si="4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0"/>
        <v>#VALUE!</v>
      </c>
      <c r="M91" s="28">
        <f t="shared" si="41"/>
        <v>0</v>
      </c>
      <c r="N91" s="8"/>
      <c r="Y91" s="5">
        <f t="shared" si="38"/>
        <v>0</v>
      </c>
      <c r="Z91" s="5">
        <f t="shared" si="39"/>
        <v>0</v>
      </c>
      <c r="AA91" s="5">
        <f t="shared" si="43"/>
        <v>0</v>
      </c>
    </row>
    <row r="92" spans="1:27" hidden="1" x14ac:dyDescent="0.3">
      <c r="A92" s="7"/>
      <c r="B92" s="23">
        <f t="shared" si="42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0"/>
        <v>#VALUE!</v>
      </c>
      <c r="M92" s="28">
        <f t="shared" si="41"/>
        <v>0</v>
      </c>
      <c r="N92" s="8"/>
      <c r="Y92" s="5">
        <f t="shared" si="38"/>
        <v>0</v>
      </c>
      <c r="Z92" s="5">
        <f t="shared" si="39"/>
        <v>0</v>
      </c>
      <c r="AA92" s="5">
        <f t="shared" si="43"/>
        <v>0</v>
      </c>
    </row>
    <row r="93" spans="1:27" hidden="1" x14ac:dyDescent="0.3">
      <c r="A93" s="7"/>
      <c r="B93" s="23">
        <f t="shared" si="4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0"/>
        <v>#VALUE!</v>
      </c>
      <c r="M93" s="28">
        <f t="shared" si="41"/>
        <v>0</v>
      </c>
      <c r="N93" s="8"/>
      <c r="Y93" s="5">
        <f t="shared" si="38"/>
        <v>0</v>
      </c>
      <c r="Z93" s="5">
        <f t="shared" si="39"/>
        <v>0</v>
      </c>
      <c r="AA93" s="5">
        <f t="shared" si="43"/>
        <v>0</v>
      </c>
    </row>
    <row r="94" spans="1:27" hidden="1" x14ac:dyDescent="0.3">
      <c r="A94" s="7"/>
      <c r="B94" s="23">
        <f t="shared" si="4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0"/>
        <v>#VALUE!</v>
      </c>
      <c r="M94" s="28">
        <f t="shared" si="41"/>
        <v>0</v>
      </c>
      <c r="N94" s="8"/>
      <c r="Y94" s="5">
        <f t="shared" si="38"/>
        <v>0</v>
      </c>
      <c r="Z94" s="5">
        <f t="shared" si="39"/>
        <v>0</v>
      </c>
      <c r="AA94" s="5">
        <f t="shared" si="43"/>
        <v>0</v>
      </c>
    </row>
    <row r="95" spans="1:27" hidden="1" x14ac:dyDescent="0.3">
      <c r="A95" s="7"/>
      <c r="B95" s="23">
        <f t="shared" si="4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0"/>
        <v>#VALUE!</v>
      </c>
      <c r="M95" s="28">
        <f t="shared" si="41"/>
        <v>0</v>
      </c>
      <c r="N95" s="8"/>
      <c r="Y95" s="5">
        <f t="shared" si="38"/>
        <v>0</v>
      </c>
      <c r="Z95" s="5">
        <f t="shared" si="39"/>
        <v>0</v>
      </c>
      <c r="AA95" s="5">
        <f t="shared" si="43"/>
        <v>0</v>
      </c>
    </row>
    <row r="96" spans="1:27" hidden="1" x14ac:dyDescent="0.3">
      <c r="A96" s="7"/>
      <c r="B96" s="23">
        <f t="shared" si="4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0"/>
        <v>#VALUE!</v>
      </c>
      <c r="M96" s="28">
        <f t="shared" si="41"/>
        <v>0</v>
      </c>
      <c r="N96" s="8"/>
      <c r="Y96" s="5">
        <f t="shared" si="38"/>
        <v>0</v>
      </c>
      <c r="Z96" s="5">
        <f t="shared" si="39"/>
        <v>0</v>
      </c>
      <c r="AA96" s="5">
        <f t="shared" si="43"/>
        <v>0</v>
      </c>
    </row>
    <row r="97" spans="1:27" hidden="1" x14ac:dyDescent="0.3">
      <c r="A97" s="7"/>
      <c r="B97" s="23">
        <f t="shared" si="4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0"/>
        <v>#VALUE!</v>
      </c>
      <c r="M97" s="28">
        <f t="shared" si="41"/>
        <v>0</v>
      </c>
      <c r="N97" s="8"/>
      <c r="Y97" s="5">
        <f t="shared" si="38"/>
        <v>0</v>
      </c>
      <c r="Z97" s="5">
        <f t="shared" si="39"/>
        <v>0</v>
      </c>
      <c r="AA97" s="5">
        <f t="shared" si="43"/>
        <v>0</v>
      </c>
    </row>
    <row r="98" spans="1:27" hidden="1" x14ac:dyDescent="0.3">
      <c r="A98" s="7"/>
      <c r="B98" s="23">
        <f t="shared" si="4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0"/>
        <v>#VALUE!</v>
      </c>
      <c r="M98" s="28">
        <f t="shared" si="41"/>
        <v>0</v>
      </c>
      <c r="N98" s="8"/>
      <c r="P98" s="5" t="s">
        <v>20</v>
      </c>
      <c r="Y98" s="5">
        <f t="shared" si="38"/>
        <v>0</v>
      </c>
      <c r="Z98" s="5">
        <f t="shared" si="39"/>
        <v>0</v>
      </c>
      <c r="AA98" s="5">
        <f t="shared" si="43"/>
        <v>0</v>
      </c>
    </row>
    <row r="99" spans="1:27" hidden="1" x14ac:dyDescent="0.3">
      <c r="A99" s="7"/>
      <c r="B99" s="23">
        <f t="shared" si="4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0"/>
        <v>#VALUE!</v>
      </c>
      <c r="M99" s="28">
        <f t="shared" si="41"/>
        <v>0</v>
      </c>
      <c r="N99" s="8"/>
      <c r="Q99" s="5" t="s">
        <v>20</v>
      </c>
      <c r="Y99" s="5">
        <f t="shared" si="38"/>
        <v>0</v>
      </c>
      <c r="Z99" s="5">
        <f t="shared" si="39"/>
        <v>0</v>
      </c>
      <c r="AA99" s="5">
        <f t="shared" si="43"/>
        <v>0</v>
      </c>
    </row>
    <row r="100" spans="1:27" hidden="1" x14ac:dyDescent="0.3">
      <c r="A100" s="7"/>
      <c r="B100" s="23">
        <f t="shared" si="4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0"/>
        <v>#VALUE!</v>
      </c>
      <c r="M100" s="28">
        <f t="shared" si="41"/>
        <v>0</v>
      </c>
      <c r="N100" s="8"/>
      <c r="Q100" s="5" t="s">
        <v>20</v>
      </c>
      <c r="Y100" s="5">
        <f t="shared" si="38"/>
        <v>0</v>
      </c>
      <c r="Z100" s="5">
        <f t="shared" si="39"/>
        <v>0</v>
      </c>
      <c r="AA100" s="5">
        <f t="shared" si="43"/>
        <v>0</v>
      </c>
    </row>
    <row r="101" spans="1:27" hidden="1" x14ac:dyDescent="0.3">
      <c r="A101" s="7"/>
      <c r="B101" s="23">
        <f t="shared" si="4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0"/>
        <v>#VALUE!</v>
      </c>
      <c r="M101" s="28">
        <f t="shared" si="41"/>
        <v>0</v>
      </c>
      <c r="N101" s="8"/>
      <c r="Y101" s="5">
        <f t="shared" si="38"/>
        <v>0</v>
      </c>
      <c r="Z101" s="5">
        <f t="shared" si="39"/>
        <v>0</v>
      </c>
      <c r="AA101" s="5">
        <f t="shared" si="43"/>
        <v>0</v>
      </c>
    </row>
    <row r="102" spans="1:27" hidden="1" x14ac:dyDescent="0.3">
      <c r="A102" s="7"/>
      <c r="B102" s="23">
        <f t="shared" si="4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0"/>
        <v>#VALUE!</v>
      </c>
      <c r="M102" s="28">
        <f t="shared" si="41"/>
        <v>0</v>
      </c>
      <c r="N102" s="8"/>
      <c r="Y102" s="5">
        <f t="shared" si="38"/>
        <v>0</v>
      </c>
      <c r="Z102" s="5">
        <f t="shared" si="39"/>
        <v>0</v>
      </c>
      <c r="AA102" s="5">
        <f t="shared" si="43"/>
        <v>0</v>
      </c>
    </row>
    <row r="103" spans="1:27" hidden="1" x14ac:dyDescent="0.3">
      <c r="A103" s="7"/>
      <c r="B103" s="23">
        <f t="shared" si="4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0"/>
        <v>#VALUE!</v>
      </c>
      <c r="M103" s="25">
        <f t="shared" si="41"/>
        <v>0</v>
      </c>
      <c r="N103" s="8"/>
      <c r="Y103" s="5">
        <f t="shared" si="38"/>
        <v>0</v>
      </c>
      <c r="Z103" s="5">
        <f t="shared" si="39"/>
        <v>0</v>
      </c>
      <c r="AA103" s="5">
        <f t="shared" si="43"/>
        <v>0</v>
      </c>
    </row>
    <row r="104" spans="1:27" hidden="1" x14ac:dyDescent="0.3">
      <c r="A104" s="7"/>
      <c r="B104" s="23">
        <f t="shared" si="4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0"/>
        <v>#VALUE!</v>
      </c>
      <c r="M104" s="25">
        <f t="shared" si="41"/>
        <v>0</v>
      </c>
      <c r="N104" s="8"/>
      <c r="Y104" s="5">
        <f t="shared" si="38"/>
        <v>0</v>
      </c>
      <c r="Z104" s="5">
        <f t="shared" si="39"/>
        <v>0</v>
      </c>
      <c r="AA104" s="5">
        <f t="shared" si="43"/>
        <v>0</v>
      </c>
    </row>
    <row r="105" spans="1:27" hidden="1" x14ac:dyDescent="0.3">
      <c r="A105" s="7"/>
      <c r="B105" s="23">
        <f t="shared" si="4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0"/>
        <v>#VALUE!</v>
      </c>
      <c r="M105" s="25">
        <f t="shared" si="41"/>
        <v>0</v>
      </c>
      <c r="N105" s="8"/>
      <c r="Y105" s="5">
        <f t="shared" si="38"/>
        <v>0</v>
      </c>
      <c r="Z105" s="5">
        <f t="shared" si="39"/>
        <v>0</v>
      </c>
      <c r="AA105" s="5">
        <f t="shared" si="43"/>
        <v>0</v>
      </c>
    </row>
    <row r="106" spans="1:27" hidden="1" x14ac:dyDescent="0.3">
      <c r="A106" s="7"/>
      <c r="B106" s="23">
        <f t="shared" si="4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0"/>
        <v>#VALUE!</v>
      </c>
      <c r="M106" s="25">
        <f t="shared" si="41"/>
        <v>0</v>
      </c>
      <c r="N106" s="8"/>
      <c r="Y106" s="5">
        <f t="shared" si="38"/>
        <v>0</v>
      </c>
      <c r="Z106" s="5">
        <f t="shared" si="39"/>
        <v>0</v>
      </c>
      <c r="AA106" s="5">
        <f t="shared" si="43"/>
        <v>0</v>
      </c>
    </row>
    <row r="107" spans="1:27" hidden="1" x14ac:dyDescent="0.3">
      <c r="A107" s="7"/>
      <c r="B107" s="23">
        <f t="shared" si="4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0"/>
        <v>#VALUE!</v>
      </c>
      <c r="M107" s="25">
        <f t="shared" si="41"/>
        <v>0</v>
      </c>
      <c r="N107" s="8"/>
      <c r="Y107" s="5">
        <f t="shared" si="38"/>
        <v>0</v>
      </c>
      <c r="Z107" s="5">
        <f t="shared" si="39"/>
        <v>0</v>
      </c>
      <c r="AA107" s="5">
        <f t="shared" si="43"/>
        <v>0</v>
      </c>
    </row>
    <row r="108" spans="1:27" hidden="1" x14ac:dyDescent="0.3">
      <c r="A108" s="7"/>
      <c r="B108" s="23">
        <f t="shared" si="4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0"/>
        <v>#VALUE!</v>
      </c>
      <c r="M108" s="25">
        <f t="shared" si="41"/>
        <v>0</v>
      </c>
      <c r="N108" s="8"/>
      <c r="Y108" s="5">
        <f t="shared" si="38"/>
        <v>0</v>
      </c>
      <c r="Z108" s="5">
        <f t="shared" si="39"/>
        <v>0</v>
      </c>
      <c r="AA108" s="5">
        <f t="shared" si="43"/>
        <v>0</v>
      </c>
    </row>
    <row r="109" spans="1:27" hidden="1" x14ac:dyDescent="0.3">
      <c r="A109" s="7"/>
      <c r="B109" s="23">
        <f t="shared" si="4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0"/>
        <v>#VALUE!</v>
      </c>
      <c r="M109" s="25">
        <f t="shared" si="41"/>
        <v>0</v>
      </c>
      <c r="N109" s="8"/>
      <c r="Y109" s="5">
        <f t="shared" si="38"/>
        <v>0</v>
      </c>
      <c r="Z109" s="5">
        <f t="shared" si="39"/>
        <v>0</v>
      </c>
      <c r="AA109" s="5">
        <f t="shared" si="43"/>
        <v>0</v>
      </c>
    </row>
    <row r="110" spans="1:27" hidden="1" x14ac:dyDescent="0.3">
      <c r="A110" s="7"/>
      <c r="B110" s="23">
        <f t="shared" si="4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0"/>
        <v>#VALUE!</v>
      </c>
      <c r="M110" s="25">
        <f t="shared" si="41"/>
        <v>0</v>
      </c>
      <c r="N110" s="8"/>
      <c r="Y110" s="5">
        <f t="shared" si="38"/>
        <v>0</v>
      </c>
      <c r="Z110" s="5">
        <f t="shared" si="39"/>
        <v>0</v>
      </c>
      <c r="AA110" s="5">
        <f t="shared" si="43"/>
        <v>0</v>
      </c>
    </row>
    <row r="111" spans="1:27" hidden="1" x14ac:dyDescent="0.3">
      <c r="A111" s="7"/>
      <c r="B111" s="23">
        <f t="shared" si="4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0"/>
        <v>#VALUE!</v>
      </c>
      <c r="M111" s="25">
        <f t="shared" si="41"/>
        <v>0</v>
      </c>
      <c r="N111" s="8"/>
      <c r="Y111" s="5">
        <f t="shared" si="38"/>
        <v>0</v>
      </c>
      <c r="Z111" s="5">
        <f t="shared" si="39"/>
        <v>0</v>
      </c>
      <c r="AA111" s="5">
        <f t="shared" si="43"/>
        <v>0</v>
      </c>
    </row>
    <row r="112" spans="1:27" hidden="1" x14ac:dyDescent="0.3">
      <c r="A112" s="7"/>
      <c r="B112" s="23">
        <f t="shared" si="4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0"/>
        <v>#VALUE!</v>
      </c>
      <c r="M112" s="25">
        <f t="shared" si="41"/>
        <v>0</v>
      </c>
      <c r="N112" s="8"/>
      <c r="Y112" s="5">
        <f t="shared" si="38"/>
        <v>0</v>
      </c>
      <c r="Z112" s="5">
        <f t="shared" si="39"/>
        <v>0</v>
      </c>
      <c r="AA112" s="5">
        <f t="shared" si="43"/>
        <v>0</v>
      </c>
    </row>
    <row r="113" spans="1:27" hidden="1" x14ac:dyDescent="0.3">
      <c r="A113" s="7"/>
      <c r="B113" s="23">
        <f t="shared" si="4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0"/>
        <v>#VALUE!</v>
      </c>
      <c r="M113" s="25">
        <f t="shared" si="41"/>
        <v>0</v>
      </c>
      <c r="N113" s="8"/>
      <c r="Y113" s="5">
        <f t="shared" si="38"/>
        <v>0</v>
      </c>
      <c r="Z113" s="5">
        <f t="shared" si="39"/>
        <v>0</v>
      </c>
      <c r="AA113" s="5">
        <f t="shared" si="43"/>
        <v>0</v>
      </c>
    </row>
    <row r="114" spans="1:27" hidden="1" x14ac:dyDescent="0.3">
      <c r="A114" s="7"/>
      <c r="B114" s="23">
        <f t="shared" si="4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0"/>
        <v>#VALUE!</v>
      </c>
      <c r="M114" s="25">
        <f t="shared" si="41"/>
        <v>0</v>
      </c>
      <c r="N114" s="8"/>
      <c r="Y114" s="5">
        <f t="shared" si="38"/>
        <v>0</v>
      </c>
      <c r="Z114" s="5">
        <f t="shared" si="39"/>
        <v>0</v>
      </c>
      <c r="AA114" s="5">
        <f t="shared" si="43"/>
        <v>0</v>
      </c>
    </row>
    <row r="115" spans="1:27" hidden="1" x14ac:dyDescent="0.3">
      <c r="A115" s="7"/>
      <c r="B115" s="23">
        <f t="shared" si="4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0"/>
        <v>#VALUE!</v>
      </c>
      <c r="M115" s="25">
        <f t="shared" si="41"/>
        <v>0</v>
      </c>
      <c r="N115" s="8"/>
      <c r="Y115" s="5">
        <f t="shared" si="38"/>
        <v>0</v>
      </c>
      <c r="Z115" s="5">
        <f t="shared" si="39"/>
        <v>0</v>
      </c>
      <c r="AA115" s="5">
        <f t="shared" si="43"/>
        <v>0</v>
      </c>
    </row>
    <row r="116" spans="1:27" hidden="1" x14ac:dyDescent="0.3">
      <c r="A116" s="7"/>
      <c r="B116" s="23">
        <f t="shared" si="4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0"/>
        <v>#VALUE!</v>
      </c>
      <c r="M116" s="25">
        <f t="shared" si="41"/>
        <v>0</v>
      </c>
      <c r="N116" s="8"/>
      <c r="Y116" s="5">
        <f t="shared" si="38"/>
        <v>0</v>
      </c>
      <c r="Z116" s="5">
        <f t="shared" si="39"/>
        <v>0</v>
      </c>
      <c r="AA116" s="5">
        <f t="shared" si="43"/>
        <v>0</v>
      </c>
    </row>
    <row r="117" spans="1:27" hidden="1" x14ac:dyDescent="0.3">
      <c r="A117" s="7"/>
      <c r="B117" s="23">
        <f t="shared" si="4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0"/>
        <v>#VALUE!</v>
      </c>
      <c r="M117" s="25">
        <f t="shared" si="41"/>
        <v>0</v>
      </c>
      <c r="N117" s="8"/>
      <c r="Y117" s="5">
        <f t="shared" si="38"/>
        <v>0</v>
      </c>
      <c r="Z117" s="5">
        <f t="shared" si="39"/>
        <v>0</v>
      </c>
      <c r="AA117" s="5">
        <f t="shared" si="43"/>
        <v>0</v>
      </c>
    </row>
    <row r="118" spans="1:27" hidden="1" x14ac:dyDescent="0.3">
      <c r="A118" s="7"/>
      <c r="B118" s="23">
        <f t="shared" si="4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0"/>
        <v>#VALUE!</v>
      </c>
      <c r="M118" s="25">
        <f t="shared" si="41"/>
        <v>0</v>
      </c>
      <c r="N118" s="8"/>
      <c r="Y118" s="5">
        <f t="shared" si="38"/>
        <v>0</v>
      </c>
      <c r="Z118" s="5">
        <f t="shared" si="39"/>
        <v>0</v>
      </c>
      <c r="AA118" s="5">
        <f t="shared" si="43"/>
        <v>0</v>
      </c>
    </row>
    <row r="119" spans="1:27" hidden="1" x14ac:dyDescent="0.3">
      <c r="A119" s="7"/>
      <c r="B119" s="23">
        <f t="shared" si="4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0"/>
        <v>#VALUE!</v>
      </c>
      <c r="M119" s="25">
        <f t="shared" si="41"/>
        <v>0</v>
      </c>
      <c r="N119" s="8"/>
      <c r="Y119" s="5">
        <f t="shared" si="38"/>
        <v>0</v>
      </c>
      <c r="Z119" s="5">
        <f t="shared" si="39"/>
        <v>0</v>
      </c>
      <c r="AA119" s="5">
        <f t="shared" si="43"/>
        <v>0</v>
      </c>
    </row>
    <row r="120" spans="1:27" hidden="1" x14ac:dyDescent="0.3">
      <c r="A120" s="7"/>
      <c r="B120" s="23">
        <f t="shared" si="4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0"/>
        <v>#VALUE!</v>
      </c>
      <c r="M120" s="25">
        <f t="shared" si="41"/>
        <v>0</v>
      </c>
      <c r="N120" s="8"/>
      <c r="Y120" s="5">
        <f t="shared" si="38"/>
        <v>0</v>
      </c>
      <c r="Z120" s="5">
        <f t="shared" si="39"/>
        <v>0</v>
      </c>
      <c r="AA120" s="5">
        <f t="shared" si="43"/>
        <v>0</v>
      </c>
    </row>
    <row r="121" spans="1:27" hidden="1" x14ac:dyDescent="0.3">
      <c r="A121" s="7"/>
      <c r="B121" s="23">
        <f t="shared" si="4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0"/>
        <v>#VALUE!</v>
      </c>
      <c r="M121" s="25">
        <f t="shared" si="41"/>
        <v>0</v>
      </c>
      <c r="N121" s="8"/>
      <c r="Y121" s="5">
        <f t="shared" si="38"/>
        <v>0</v>
      </c>
      <c r="Z121" s="5">
        <f t="shared" si="39"/>
        <v>0</v>
      </c>
      <c r="AA121" s="5">
        <f t="shared" si="43"/>
        <v>0</v>
      </c>
    </row>
    <row r="122" spans="1:27" hidden="1" x14ac:dyDescent="0.3">
      <c r="A122" s="7"/>
      <c r="B122" s="23">
        <f t="shared" si="4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0"/>
        <v>#VALUE!</v>
      </c>
      <c r="M122" s="25">
        <f t="shared" si="41"/>
        <v>0</v>
      </c>
      <c r="N122" s="8"/>
      <c r="Y122" s="5">
        <f t="shared" si="38"/>
        <v>0</v>
      </c>
      <c r="Z122" s="5">
        <f t="shared" si="39"/>
        <v>0</v>
      </c>
      <c r="AA122" s="5">
        <f t="shared" si="43"/>
        <v>0</v>
      </c>
    </row>
    <row r="123" spans="1:27" hidden="1" x14ac:dyDescent="0.3">
      <c r="A123" s="7"/>
      <c r="B123" s="23">
        <f t="shared" si="4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40"/>
        <v>#VALUE!</v>
      </c>
      <c r="M123" s="25">
        <f t="shared" si="41"/>
        <v>0</v>
      </c>
      <c r="N123" s="8"/>
      <c r="Y123" s="5">
        <f t="shared" si="38"/>
        <v>0</v>
      </c>
      <c r="Z123" s="5">
        <f t="shared" si="39"/>
        <v>0</v>
      </c>
      <c r="AA123" s="5">
        <f t="shared" si="43"/>
        <v>0</v>
      </c>
    </row>
    <row r="124" spans="1:27" hidden="1" x14ac:dyDescent="0.3">
      <c r="A124" s="7"/>
      <c r="B124" s="23">
        <f t="shared" si="4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40"/>
        <v>#VALUE!</v>
      </c>
      <c r="M124" s="25">
        <f t="shared" si="41"/>
        <v>0</v>
      </c>
      <c r="N124" s="8"/>
      <c r="Y124" s="5">
        <f t="shared" si="38"/>
        <v>0</v>
      </c>
      <c r="Z124" s="5">
        <f t="shared" si="39"/>
        <v>0</v>
      </c>
      <c r="AA124" s="5">
        <f t="shared" si="43"/>
        <v>0</v>
      </c>
    </row>
    <row r="125" spans="1:27" hidden="1" x14ac:dyDescent="0.3">
      <c r="A125" s="7"/>
      <c r="B125" s="23">
        <f t="shared" si="4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40"/>
        <v>#VALUE!</v>
      </c>
      <c r="M125" s="25">
        <f t="shared" si="41"/>
        <v>0</v>
      </c>
      <c r="N125" s="8"/>
      <c r="Y125" s="5">
        <f t="shared" si="38"/>
        <v>0</v>
      </c>
      <c r="Z125" s="5">
        <f t="shared" si="39"/>
        <v>0</v>
      </c>
      <c r="AA125" s="5">
        <f t="shared" si="43"/>
        <v>0</v>
      </c>
    </row>
    <row r="126" spans="1:27" hidden="1" x14ac:dyDescent="0.3">
      <c r="A126" s="7"/>
      <c r="B126" s="23">
        <f t="shared" si="4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0"/>
        <v>#VALUE!</v>
      </c>
      <c r="M126" s="25">
        <f t="shared" si="41"/>
        <v>0</v>
      </c>
      <c r="N126" s="8"/>
      <c r="Y126" s="5">
        <f t="shared" si="38"/>
        <v>0</v>
      </c>
      <c r="Z126" s="5">
        <f t="shared" si="39"/>
        <v>0</v>
      </c>
      <c r="AA126" s="5">
        <f t="shared" si="43"/>
        <v>0</v>
      </c>
    </row>
    <row r="127" spans="1:27" hidden="1" x14ac:dyDescent="0.3">
      <c r="A127" s="7"/>
      <c r="B127" s="23">
        <f t="shared" si="4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0"/>
        <v>#VALUE!</v>
      </c>
      <c r="M127" s="25">
        <f t="shared" si="41"/>
        <v>0</v>
      </c>
      <c r="N127" s="8"/>
      <c r="Y127" s="5">
        <f t="shared" si="38"/>
        <v>0</v>
      </c>
      <c r="Z127" s="5">
        <f t="shared" si="39"/>
        <v>0</v>
      </c>
      <c r="AA127" s="5">
        <f t="shared" si="43"/>
        <v>0</v>
      </c>
    </row>
    <row r="128" spans="1:27" hidden="1" x14ac:dyDescent="0.3">
      <c r="A128" s="7"/>
      <c r="B128" s="23">
        <f t="shared" si="4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40"/>
        <v>#VALUE!</v>
      </c>
      <c r="M128" s="25">
        <f t="shared" si="41"/>
        <v>0</v>
      </c>
      <c r="N128" s="8"/>
      <c r="Y128" s="5">
        <f t="shared" si="38"/>
        <v>0</v>
      </c>
      <c r="Z128" s="5">
        <f t="shared" si="39"/>
        <v>0</v>
      </c>
      <c r="AA128" s="5">
        <f t="shared" si="43"/>
        <v>0</v>
      </c>
    </row>
    <row r="129" spans="1:27" hidden="1" x14ac:dyDescent="0.3">
      <c r="A129" s="7"/>
      <c r="B129" s="23">
        <f t="shared" si="4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0"/>
        <v>#VALUE!</v>
      </c>
      <c r="M129" s="25">
        <f t="shared" si="41"/>
        <v>0</v>
      </c>
      <c r="N129" s="8"/>
      <c r="Y129" s="5">
        <f t="shared" si="38"/>
        <v>0</v>
      </c>
      <c r="Z129" s="5">
        <f t="shared" si="39"/>
        <v>0</v>
      </c>
      <c r="AA129" s="5">
        <f t="shared" si="43"/>
        <v>0</v>
      </c>
    </row>
    <row r="130" spans="1:27" hidden="1" x14ac:dyDescent="0.3">
      <c r="A130" s="7"/>
      <c r="B130" s="23">
        <f t="shared" si="4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0"/>
        <v>#VALUE!</v>
      </c>
      <c r="M130" s="25">
        <f t="shared" si="41"/>
        <v>0</v>
      </c>
      <c r="N130" s="8"/>
      <c r="Y130" s="5">
        <f t="shared" si="38"/>
        <v>0</v>
      </c>
      <c r="Z130" s="5">
        <f t="shared" si="39"/>
        <v>0</v>
      </c>
      <c r="AA130" s="5">
        <f t="shared" si="43"/>
        <v>0</v>
      </c>
    </row>
    <row r="131" spans="1:27" hidden="1" x14ac:dyDescent="0.3">
      <c r="A131" s="7"/>
      <c r="B131" s="23">
        <f t="shared" si="4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0"/>
        <v>#VALUE!</v>
      </c>
      <c r="M131" s="25">
        <f t="shared" si="41"/>
        <v>0</v>
      </c>
      <c r="N131" s="8"/>
      <c r="Y131" s="5">
        <f t="shared" si="38"/>
        <v>0</v>
      </c>
      <c r="Z131" s="5">
        <f t="shared" si="39"/>
        <v>0</v>
      </c>
      <c r="AA131" s="5">
        <f t="shared" si="43"/>
        <v>0</v>
      </c>
    </row>
    <row r="132" spans="1:27" hidden="1" x14ac:dyDescent="0.3">
      <c r="A132" s="7"/>
      <c r="B132" s="23">
        <f t="shared" si="4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0"/>
        <v>#VALUE!</v>
      </c>
      <c r="M132" s="25">
        <f t="shared" si="41"/>
        <v>0</v>
      </c>
      <c r="N132" s="8"/>
      <c r="Y132" s="5">
        <f t="shared" si="38"/>
        <v>0</v>
      </c>
      <c r="Z132" s="5">
        <f t="shared" si="39"/>
        <v>0</v>
      </c>
      <c r="AA132" s="5">
        <f t="shared" si="43"/>
        <v>0</v>
      </c>
    </row>
    <row r="133" spans="1:27" hidden="1" x14ac:dyDescent="0.3">
      <c r="A133" s="7"/>
      <c r="B133" s="23">
        <f t="shared" si="4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40"/>
        <v>#VALUE!</v>
      </c>
      <c r="M133" s="25">
        <f t="shared" si="41"/>
        <v>0</v>
      </c>
      <c r="N133" s="8"/>
      <c r="Y133" s="5">
        <f t="shared" si="38"/>
        <v>0</v>
      </c>
      <c r="Z133" s="5">
        <f t="shared" si="39"/>
        <v>0</v>
      </c>
      <c r="AA133" s="5">
        <f t="shared" si="43"/>
        <v>0</v>
      </c>
    </row>
    <row r="134" spans="1:27" hidden="1" x14ac:dyDescent="0.3">
      <c r="A134" s="7"/>
      <c r="B134" s="23">
        <f t="shared" si="4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0"/>
        <v>#VALUE!</v>
      </c>
      <c r="M134" s="25">
        <f t="shared" si="41"/>
        <v>0</v>
      </c>
      <c r="N134" s="8"/>
      <c r="Y134" s="5">
        <f t="shared" ref="Y134:Y190" si="44">IF($M134&gt;0,1,0)</f>
        <v>0</v>
      </c>
      <c r="Z134" s="5">
        <f t="shared" ref="Z134:Z190" si="45">IF($M134&lt;0,1,0)</f>
        <v>0</v>
      </c>
      <c r="AA134" s="5">
        <f t="shared" si="43"/>
        <v>0</v>
      </c>
    </row>
    <row r="135" spans="1:27" hidden="1" x14ac:dyDescent="0.3">
      <c r="A135" s="7"/>
      <c r="B135" s="23">
        <f t="shared" si="4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46">(I135*1/F135)-100%</f>
        <v>#VALUE!</v>
      </c>
      <c r="M135" s="25">
        <f t="shared" ref="M135:M190" si="47">J135*K135</f>
        <v>0</v>
      </c>
      <c r="N135" s="8"/>
      <c r="Y135" s="5">
        <f t="shared" si="44"/>
        <v>0</v>
      </c>
      <c r="Z135" s="5">
        <f t="shared" si="45"/>
        <v>0</v>
      </c>
      <c r="AA135" s="5">
        <f t="shared" si="43"/>
        <v>0</v>
      </c>
    </row>
    <row r="136" spans="1:27" hidden="1" x14ac:dyDescent="0.3">
      <c r="A136" s="7"/>
      <c r="B136" s="23">
        <f t="shared" si="42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46"/>
        <v>#VALUE!</v>
      </c>
      <c r="M136" s="25">
        <f t="shared" si="47"/>
        <v>0</v>
      </c>
      <c r="N136" s="8"/>
      <c r="Y136" s="5">
        <f t="shared" si="44"/>
        <v>0</v>
      </c>
      <c r="Z136" s="5">
        <f t="shared" si="45"/>
        <v>0</v>
      </c>
      <c r="AA136" s="5">
        <f t="shared" si="43"/>
        <v>0</v>
      </c>
    </row>
    <row r="137" spans="1:27" hidden="1" x14ac:dyDescent="0.3">
      <c r="A137" s="7"/>
      <c r="B137" s="23">
        <f t="shared" ref="B137:B190" si="48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6"/>
        <v>#VALUE!</v>
      </c>
      <c r="M137" s="25">
        <f t="shared" si="47"/>
        <v>0</v>
      </c>
      <c r="N137" s="8"/>
      <c r="Y137" s="5">
        <f t="shared" si="44"/>
        <v>0</v>
      </c>
      <c r="Z137" s="5">
        <f t="shared" si="45"/>
        <v>0</v>
      </c>
      <c r="AA137" s="5">
        <f t="shared" si="43"/>
        <v>0</v>
      </c>
    </row>
    <row r="138" spans="1:27" hidden="1" x14ac:dyDescent="0.3">
      <c r="A138" s="7"/>
      <c r="B138" s="23">
        <f t="shared" si="4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6"/>
        <v>#VALUE!</v>
      </c>
      <c r="M138" s="25">
        <f t="shared" si="47"/>
        <v>0</v>
      </c>
      <c r="N138" s="8"/>
      <c r="Y138" s="5">
        <f t="shared" si="44"/>
        <v>0</v>
      </c>
      <c r="Z138" s="5">
        <f t="shared" si="45"/>
        <v>0</v>
      </c>
      <c r="AA138" s="5">
        <f t="shared" ref="AA138:AA190" si="49">IF($I138=0,1,0)</f>
        <v>0</v>
      </c>
    </row>
    <row r="139" spans="1:27" hidden="1" x14ac:dyDescent="0.3">
      <c r="A139" s="7"/>
      <c r="B139" s="23">
        <f t="shared" si="4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6"/>
        <v>#VALUE!</v>
      </c>
      <c r="M139" s="25">
        <f t="shared" si="47"/>
        <v>0</v>
      </c>
      <c r="N139" s="8"/>
      <c r="Y139" s="5">
        <f t="shared" si="44"/>
        <v>0</v>
      </c>
      <c r="Z139" s="5">
        <f t="shared" si="45"/>
        <v>0</v>
      </c>
      <c r="AA139" s="5">
        <f t="shared" si="49"/>
        <v>0</v>
      </c>
    </row>
    <row r="140" spans="1:27" hidden="1" x14ac:dyDescent="0.3">
      <c r="A140" s="7"/>
      <c r="B140" s="23">
        <f t="shared" si="4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6"/>
        <v>#VALUE!</v>
      </c>
      <c r="M140" s="25">
        <f t="shared" si="47"/>
        <v>0</v>
      </c>
      <c r="N140" s="8"/>
      <c r="Y140" s="5">
        <f t="shared" si="44"/>
        <v>0</v>
      </c>
      <c r="Z140" s="5">
        <f t="shared" si="45"/>
        <v>0</v>
      </c>
      <c r="AA140" s="5">
        <f t="shared" si="49"/>
        <v>0</v>
      </c>
    </row>
    <row r="141" spans="1:27" hidden="1" x14ac:dyDescent="0.3">
      <c r="A141" s="7"/>
      <c r="B141" s="23">
        <f t="shared" si="4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6"/>
        <v>#VALUE!</v>
      </c>
      <c r="M141" s="25">
        <f t="shared" si="47"/>
        <v>0</v>
      </c>
      <c r="N141" s="8"/>
      <c r="Y141" s="5">
        <f t="shared" si="44"/>
        <v>0</v>
      </c>
      <c r="Z141" s="5">
        <f t="shared" si="45"/>
        <v>0</v>
      </c>
      <c r="AA141" s="5">
        <f t="shared" si="49"/>
        <v>0</v>
      </c>
    </row>
    <row r="142" spans="1:27" hidden="1" x14ac:dyDescent="0.3">
      <c r="A142" s="7"/>
      <c r="B142" s="23">
        <f t="shared" si="4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46"/>
        <v>#VALUE!</v>
      </c>
      <c r="M142" s="25">
        <f t="shared" si="47"/>
        <v>0</v>
      </c>
      <c r="N142" s="8"/>
      <c r="Y142" s="5">
        <f t="shared" si="44"/>
        <v>0</v>
      </c>
      <c r="Z142" s="5">
        <f t="shared" si="45"/>
        <v>0</v>
      </c>
      <c r="AA142" s="5">
        <f t="shared" si="49"/>
        <v>0</v>
      </c>
    </row>
    <row r="143" spans="1:27" hidden="1" x14ac:dyDescent="0.3">
      <c r="A143" s="7"/>
      <c r="B143" s="23">
        <f t="shared" si="4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6"/>
        <v>#VALUE!</v>
      </c>
      <c r="M143" s="25">
        <f t="shared" si="47"/>
        <v>0</v>
      </c>
      <c r="N143" s="8"/>
      <c r="Y143" s="5">
        <f t="shared" si="44"/>
        <v>0</v>
      </c>
      <c r="Z143" s="5">
        <f t="shared" si="45"/>
        <v>0</v>
      </c>
      <c r="AA143" s="5">
        <f t="shared" si="49"/>
        <v>0</v>
      </c>
    </row>
    <row r="144" spans="1:27" hidden="1" x14ac:dyDescent="0.3">
      <c r="A144" s="7"/>
      <c r="B144" s="23">
        <f t="shared" si="4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6"/>
        <v>#VALUE!</v>
      </c>
      <c r="M144" s="25">
        <f t="shared" si="47"/>
        <v>0</v>
      </c>
      <c r="N144" s="8"/>
      <c r="Y144" s="5">
        <f t="shared" si="44"/>
        <v>0</v>
      </c>
      <c r="Z144" s="5">
        <f t="shared" si="45"/>
        <v>0</v>
      </c>
      <c r="AA144" s="5">
        <f t="shared" si="49"/>
        <v>0</v>
      </c>
    </row>
    <row r="145" spans="1:27" hidden="1" x14ac:dyDescent="0.3">
      <c r="A145" s="7"/>
      <c r="B145" s="23">
        <f t="shared" si="4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6"/>
        <v>#VALUE!</v>
      </c>
      <c r="M145" s="25">
        <f t="shared" si="47"/>
        <v>0</v>
      </c>
      <c r="N145" s="8"/>
      <c r="Y145" s="5">
        <f t="shared" si="44"/>
        <v>0</v>
      </c>
      <c r="Z145" s="5">
        <f t="shared" si="45"/>
        <v>0</v>
      </c>
      <c r="AA145" s="5">
        <f t="shared" si="49"/>
        <v>0</v>
      </c>
    </row>
    <row r="146" spans="1:27" hidden="1" x14ac:dyDescent="0.3">
      <c r="A146" s="7"/>
      <c r="B146" s="23">
        <f t="shared" si="4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6"/>
        <v>#VALUE!</v>
      </c>
      <c r="M146" s="25">
        <f t="shared" si="47"/>
        <v>0</v>
      </c>
      <c r="N146" s="8"/>
      <c r="Y146" s="5">
        <f t="shared" si="44"/>
        <v>0</v>
      </c>
      <c r="Z146" s="5">
        <f t="shared" si="45"/>
        <v>0</v>
      </c>
      <c r="AA146" s="5">
        <f t="shared" si="49"/>
        <v>0</v>
      </c>
    </row>
    <row r="147" spans="1:27" hidden="1" x14ac:dyDescent="0.3">
      <c r="A147" s="7"/>
      <c r="B147" s="23">
        <f t="shared" si="4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6"/>
        <v>#VALUE!</v>
      </c>
      <c r="M147" s="25">
        <f t="shared" si="47"/>
        <v>0</v>
      </c>
      <c r="N147" s="8"/>
      <c r="Y147" s="5">
        <f t="shared" si="44"/>
        <v>0</v>
      </c>
      <c r="Z147" s="5">
        <f t="shared" si="45"/>
        <v>0</v>
      </c>
      <c r="AA147" s="5">
        <f t="shared" si="49"/>
        <v>0</v>
      </c>
    </row>
    <row r="148" spans="1:27" hidden="1" x14ac:dyDescent="0.3">
      <c r="A148" s="7"/>
      <c r="B148" s="23">
        <f t="shared" si="4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6"/>
        <v>#VALUE!</v>
      </c>
      <c r="M148" s="25">
        <f t="shared" si="47"/>
        <v>0</v>
      </c>
      <c r="N148" s="8"/>
      <c r="Y148" s="5">
        <f t="shared" si="44"/>
        <v>0</v>
      </c>
      <c r="Z148" s="5">
        <f t="shared" si="45"/>
        <v>0</v>
      </c>
      <c r="AA148" s="5">
        <f t="shared" si="49"/>
        <v>0</v>
      </c>
    </row>
    <row r="149" spans="1:27" hidden="1" x14ac:dyDescent="0.3">
      <c r="A149" s="7"/>
      <c r="B149" s="23">
        <f t="shared" si="4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6"/>
        <v>#VALUE!</v>
      </c>
      <c r="M149" s="25">
        <f t="shared" si="47"/>
        <v>0</v>
      </c>
      <c r="N149" s="8"/>
      <c r="Y149" s="5">
        <f t="shared" si="44"/>
        <v>0</v>
      </c>
      <c r="Z149" s="5">
        <f t="shared" si="45"/>
        <v>0</v>
      </c>
      <c r="AA149" s="5">
        <f t="shared" si="49"/>
        <v>0</v>
      </c>
    </row>
    <row r="150" spans="1:27" hidden="1" x14ac:dyDescent="0.3">
      <c r="A150" s="7"/>
      <c r="B150" s="23">
        <f t="shared" si="4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6"/>
        <v>#VALUE!</v>
      </c>
      <c r="M150" s="25">
        <f t="shared" si="47"/>
        <v>0</v>
      </c>
      <c r="N150" s="8"/>
      <c r="Y150" s="5">
        <f t="shared" si="44"/>
        <v>0</v>
      </c>
      <c r="Z150" s="5">
        <f t="shared" si="45"/>
        <v>0</v>
      </c>
      <c r="AA150" s="5">
        <f t="shared" si="49"/>
        <v>0</v>
      </c>
    </row>
    <row r="151" spans="1:27" hidden="1" x14ac:dyDescent="0.3">
      <c r="A151" s="7"/>
      <c r="B151" s="23">
        <f t="shared" si="4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6"/>
        <v>#VALUE!</v>
      </c>
      <c r="M151" s="25">
        <f t="shared" si="47"/>
        <v>0</v>
      </c>
      <c r="N151" s="8"/>
      <c r="Y151" s="5">
        <f t="shared" si="44"/>
        <v>0</v>
      </c>
      <c r="Z151" s="5">
        <f t="shared" si="45"/>
        <v>0</v>
      </c>
      <c r="AA151" s="5">
        <f t="shared" si="49"/>
        <v>0</v>
      </c>
    </row>
    <row r="152" spans="1:27" hidden="1" x14ac:dyDescent="0.3">
      <c r="A152" s="7"/>
      <c r="B152" s="23">
        <f t="shared" si="4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6"/>
        <v>#VALUE!</v>
      </c>
      <c r="M152" s="25">
        <f t="shared" si="47"/>
        <v>0</v>
      </c>
      <c r="N152" s="8"/>
      <c r="Y152" s="5">
        <f t="shared" si="44"/>
        <v>0</v>
      </c>
      <c r="Z152" s="5">
        <f t="shared" si="45"/>
        <v>0</v>
      </c>
      <c r="AA152" s="5">
        <f t="shared" si="49"/>
        <v>0</v>
      </c>
    </row>
    <row r="153" spans="1:27" hidden="1" x14ac:dyDescent="0.3">
      <c r="A153" s="7"/>
      <c r="B153" s="23">
        <f t="shared" si="4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6"/>
        <v>#VALUE!</v>
      </c>
      <c r="M153" s="25">
        <f t="shared" si="47"/>
        <v>0</v>
      </c>
      <c r="N153" s="8"/>
      <c r="Y153" s="5">
        <f t="shared" si="44"/>
        <v>0</v>
      </c>
      <c r="Z153" s="5">
        <f t="shared" si="45"/>
        <v>0</v>
      </c>
      <c r="AA153" s="5">
        <f t="shared" si="49"/>
        <v>0</v>
      </c>
    </row>
    <row r="154" spans="1:27" hidden="1" x14ac:dyDescent="0.3">
      <c r="A154" s="7"/>
      <c r="B154" s="23">
        <f t="shared" si="4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6"/>
        <v>#VALUE!</v>
      </c>
      <c r="M154" s="25">
        <f t="shared" si="47"/>
        <v>0</v>
      </c>
      <c r="N154" s="8"/>
      <c r="Y154" s="5">
        <f t="shared" si="44"/>
        <v>0</v>
      </c>
      <c r="Z154" s="5">
        <f t="shared" si="45"/>
        <v>0</v>
      </c>
      <c r="AA154" s="5">
        <f t="shared" si="49"/>
        <v>0</v>
      </c>
    </row>
    <row r="155" spans="1:27" hidden="1" x14ac:dyDescent="0.3">
      <c r="A155" s="7"/>
      <c r="B155" s="23">
        <f t="shared" si="4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6"/>
        <v>#VALUE!</v>
      </c>
      <c r="M155" s="25">
        <f t="shared" si="47"/>
        <v>0</v>
      </c>
      <c r="N155" s="8"/>
      <c r="Y155" s="5">
        <f t="shared" si="44"/>
        <v>0</v>
      </c>
      <c r="Z155" s="5">
        <f t="shared" si="45"/>
        <v>0</v>
      </c>
      <c r="AA155" s="5">
        <f t="shared" si="49"/>
        <v>0</v>
      </c>
    </row>
    <row r="156" spans="1:27" hidden="1" x14ac:dyDescent="0.3">
      <c r="A156" s="7"/>
      <c r="B156" s="23">
        <f t="shared" si="4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6"/>
        <v>#VALUE!</v>
      </c>
      <c r="M156" s="25">
        <f t="shared" si="47"/>
        <v>0</v>
      </c>
      <c r="N156" s="8"/>
      <c r="Y156" s="5">
        <f t="shared" si="44"/>
        <v>0</v>
      </c>
      <c r="Z156" s="5">
        <f t="shared" si="45"/>
        <v>0</v>
      </c>
      <c r="AA156" s="5">
        <f t="shared" si="49"/>
        <v>0</v>
      </c>
    </row>
    <row r="157" spans="1:27" hidden="1" x14ac:dyDescent="0.3">
      <c r="A157" s="7"/>
      <c r="B157" s="23">
        <f t="shared" si="4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6"/>
        <v>#VALUE!</v>
      </c>
      <c r="M157" s="25">
        <f t="shared" si="47"/>
        <v>0</v>
      </c>
      <c r="N157" s="8"/>
      <c r="Y157" s="5">
        <f t="shared" si="44"/>
        <v>0</v>
      </c>
      <c r="Z157" s="5">
        <f t="shared" si="45"/>
        <v>0</v>
      </c>
      <c r="AA157" s="5">
        <f t="shared" si="49"/>
        <v>0</v>
      </c>
    </row>
    <row r="158" spans="1:27" hidden="1" x14ac:dyDescent="0.3">
      <c r="A158" s="7"/>
      <c r="B158" s="23">
        <f t="shared" si="4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6"/>
        <v>#VALUE!</v>
      </c>
      <c r="M158" s="25">
        <f t="shared" si="47"/>
        <v>0</v>
      </c>
      <c r="N158" s="8"/>
      <c r="Y158" s="5">
        <f t="shared" si="44"/>
        <v>0</v>
      </c>
      <c r="Z158" s="5">
        <f t="shared" si="45"/>
        <v>0</v>
      </c>
      <c r="AA158" s="5">
        <f t="shared" si="49"/>
        <v>0</v>
      </c>
    </row>
    <row r="159" spans="1:27" hidden="1" x14ac:dyDescent="0.3">
      <c r="A159" s="7"/>
      <c r="B159" s="23">
        <f t="shared" si="4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6"/>
        <v>#VALUE!</v>
      </c>
      <c r="M159" s="25">
        <f t="shared" si="47"/>
        <v>0</v>
      </c>
      <c r="N159" s="8"/>
      <c r="Y159" s="5">
        <f t="shared" si="44"/>
        <v>0</v>
      </c>
      <c r="Z159" s="5">
        <f t="shared" si="45"/>
        <v>0</v>
      </c>
      <c r="AA159" s="5">
        <f t="shared" si="49"/>
        <v>0</v>
      </c>
    </row>
    <row r="160" spans="1:27" hidden="1" x14ac:dyDescent="0.3">
      <c r="A160" s="7"/>
      <c r="B160" s="23">
        <f t="shared" si="4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6"/>
        <v>#VALUE!</v>
      </c>
      <c r="M160" s="25">
        <f t="shared" si="47"/>
        <v>0</v>
      </c>
      <c r="N160" s="8"/>
      <c r="Y160" s="5">
        <f t="shared" si="44"/>
        <v>0</v>
      </c>
      <c r="Z160" s="5">
        <f t="shared" si="45"/>
        <v>0</v>
      </c>
      <c r="AA160" s="5">
        <f t="shared" si="49"/>
        <v>0</v>
      </c>
    </row>
    <row r="161" spans="1:27" hidden="1" x14ac:dyDescent="0.3">
      <c r="A161" s="7"/>
      <c r="B161" s="23">
        <f t="shared" si="4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6"/>
        <v>#VALUE!</v>
      </c>
      <c r="M161" s="25">
        <f t="shared" si="47"/>
        <v>0</v>
      </c>
      <c r="N161" s="8"/>
      <c r="Y161" s="5">
        <f t="shared" si="44"/>
        <v>0</v>
      </c>
      <c r="Z161" s="5">
        <f t="shared" si="45"/>
        <v>0</v>
      </c>
      <c r="AA161" s="5">
        <f t="shared" si="49"/>
        <v>0</v>
      </c>
    </row>
    <row r="162" spans="1:27" hidden="1" x14ac:dyDescent="0.3">
      <c r="A162" s="7"/>
      <c r="B162" s="23">
        <f t="shared" si="4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6"/>
        <v>#VALUE!</v>
      </c>
      <c r="M162" s="25">
        <f t="shared" si="47"/>
        <v>0</v>
      </c>
      <c r="N162" s="8"/>
      <c r="Y162" s="5">
        <f t="shared" si="44"/>
        <v>0</v>
      </c>
      <c r="Z162" s="5">
        <f t="shared" si="45"/>
        <v>0</v>
      </c>
      <c r="AA162" s="5">
        <f t="shared" si="49"/>
        <v>0</v>
      </c>
    </row>
    <row r="163" spans="1:27" hidden="1" x14ac:dyDescent="0.3">
      <c r="A163" s="7"/>
      <c r="B163" s="23">
        <f t="shared" si="4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6"/>
        <v>#VALUE!</v>
      </c>
      <c r="M163" s="25">
        <f t="shared" si="47"/>
        <v>0</v>
      </c>
      <c r="N163" s="8"/>
      <c r="Y163" s="5">
        <f t="shared" si="44"/>
        <v>0</v>
      </c>
      <c r="Z163" s="5">
        <f t="shared" si="45"/>
        <v>0</v>
      </c>
      <c r="AA163" s="5">
        <f t="shared" si="49"/>
        <v>0</v>
      </c>
    </row>
    <row r="164" spans="1:27" hidden="1" x14ac:dyDescent="0.3">
      <c r="A164" s="7"/>
      <c r="B164" s="23">
        <f t="shared" si="4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6"/>
        <v>#VALUE!</v>
      </c>
      <c r="M164" s="25">
        <f t="shared" si="47"/>
        <v>0</v>
      </c>
      <c r="N164" s="8"/>
      <c r="Y164" s="5">
        <f t="shared" si="44"/>
        <v>0</v>
      </c>
      <c r="Z164" s="5">
        <f t="shared" si="45"/>
        <v>0</v>
      </c>
      <c r="AA164" s="5">
        <f t="shared" si="49"/>
        <v>0</v>
      </c>
    </row>
    <row r="165" spans="1:27" hidden="1" x14ac:dyDescent="0.3">
      <c r="A165" s="7"/>
      <c r="B165" s="23">
        <f t="shared" si="4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6"/>
        <v>#VALUE!</v>
      </c>
      <c r="M165" s="25">
        <f t="shared" si="47"/>
        <v>0</v>
      </c>
      <c r="N165" s="8"/>
      <c r="Y165" s="5">
        <f t="shared" si="44"/>
        <v>0</v>
      </c>
      <c r="Z165" s="5">
        <f t="shared" si="45"/>
        <v>0</v>
      </c>
      <c r="AA165" s="5">
        <f t="shared" si="49"/>
        <v>0</v>
      </c>
    </row>
    <row r="166" spans="1:27" hidden="1" x14ac:dyDescent="0.3">
      <c r="A166" s="7"/>
      <c r="B166" s="23">
        <f t="shared" si="4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6"/>
        <v>#VALUE!</v>
      </c>
      <c r="M166" s="25">
        <f t="shared" si="47"/>
        <v>0</v>
      </c>
      <c r="N166" s="8"/>
      <c r="Y166" s="5">
        <f t="shared" si="44"/>
        <v>0</v>
      </c>
      <c r="Z166" s="5">
        <f t="shared" si="45"/>
        <v>0</v>
      </c>
      <c r="AA166" s="5">
        <f t="shared" si="49"/>
        <v>0</v>
      </c>
    </row>
    <row r="167" spans="1:27" hidden="1" x14ac:dyDescent="0.3">
      <c r="A167" s="7"/>
      <c r="B167" s="23">
        <f t="shared" si="4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6"/>
        <v>#VALUE!</v>
      </c>
      <c r="M167" s="25">
        <f t="shared" si="47"/>
        <v>0</v>
      </c>
      <c r="N167" s="8"/>
      <c r="Y167" s="5">
        <f t="shared" si="44"/>
        <v>0</v>
      </c>
      <c r="Z167" s="5">
        <f t="shared" si="45"/>
        <v>0</v>
      </c>
      <c r="AA167" s="5">
        <f t="shared" si="49"/>
        <v>0</v>
      </c>
    </row>
    <row r="168" spans="1:27" hidden="1" x14ac:dyDescent="0.3">
      <c r="A168" s="7"/>
      <c r="B168" s="23">
        <f t="shared" si="4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6"/>
        <v>#VALUE!</v>
      </c>
      <c r="M168" s="25">
        <f t="shared" si="47"/>
        <v>0</v>
      </c>
      <c r="N168" s="8"/>
      <c r="Y168" s="5">
        <f t="shared" si="44"/>
        <v>0</v>
      </c>
      <c r="Z168" s="5">
        <f t="shared" si="45"/>
        <v>0</v>
      </c>
      <c r="AA168" s="5">
        <f t="shared" si="49"/>
        <v>0</v>
      </c>
    </row>
    <row r="169" spans="1:27" hidden="1" x14ac:dyDescent="0.3">
      <c r="A169" s="7"/>
      <c r="B169" s="23">
        <f t="shared" si="4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6"/>
        <v>#VALUE!</v>
      </c>
      <c r="M169" s="25">
        <f t="shared" si="47"/>
        <v>0</v>
      </c>
      <c r="N169" s="8"/>
      <c r="Y169" s="5">
        <f t="shared" si="44"/>
        <v>0</v>
      </c>
      <c r="Z169" s="5">
        <f t="shared" si="45"/>
        <v>0</v>
      </c>
      <c r="AA169" s="5">
        <f t="shared" si="49"/>
        <v>0</v>
      </c>
    </row>
    <row r="170" spans="1:27" hidden="1" x14ac:dyDescent="0.3">
      <c r="A170" s="7"/>
      <c r="B170" s="23">
        <f t="shared" si="4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6"/>
        <v>#VALUE!</v>
      </c>
      <c r="M170" s="25">
        <f t="shared" si="47"/>
        <v>0</v>
      </c>
      <c r="N170" s="8"/>
      <c r="Y170" s="5">
        <f t="shared" si="44"/>
        <v>0</v>
      </c>
      <c r="Z170" s="5">
        <f t="shared" si="45"/>
        <v>0</v>
      </c>
      <c r="AA170" s="5">
        <f t="shared" si="49"/>
        <v>0</v>
      </c>
    </row>
    <row r="171" spans="1:27" hidden="1" x14ac:dyDescent="0.3">
      <c r="A171" s="7"/>
      <c r="B171" s="23">
        <f t="shared" si="4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6"/>
        <v>#VALUE!</v>
      </c>
      <c r="M171" s="25">
        <f t="shared" si="47"/>
        <v>0</v>
      </c>
      <c r="N171" s="8"/>
      <c r="Y171" s="5">
        <f t="shared" si="44"/>
        <v>0</v>
      </c>
      <c r="Z171" s="5">
        <f t="shared" si="45"/>
        <v>0</v>
      </c>
      <c r="AA171" s="5">
        <f t="shared" si="49"/>
        <v>0</v>
      </c>
    </row>
    <row r="172" spans="1:27" hidden="1" x14ac:dyDescent="0.3">
      <c r="A172" s="7"/>
      <c r="B172" s="23">
        <f t="shared" si="4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6"/>
        <v>#VALUE!</v>
      </c>
      <c r="M172" s="25">
        <f t="shared" si="47"/>
        <v>0</v>
      </c>
      <c r="N172" s="8"/>
      <c r="Y172" s="5">
        <f t="shared" si="44"/>
        <v>0</v>
      </c>
      <c r="Z172" s="5">
        <f t="shared" si="45"/>
        <v>0</v>
      </c>
      <c r="AA172" s="5">
        <f t="shared" si="49"/>
        <v>0</v>
      </c>
    </row>
    <row r="173" spans="1:27" hidden="1" x14ac:dyDescent="0.3">
      <c r="A173" s="7"/>
      <c r="B173" s="23">
        <f t="shared" si="4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6"/>
        <v>#VALUE!</v>
      </c>
      <c r="M173" s="25">
        <f t="shared" si="47"/>
        <v>0</v>
      </c>
      <c r="N173" s="8"/>
      <c r="Y173" s="5">
        <f t="shared" si="44"/>
        <v>0</v>
      </c>
      <c r="Z173" s="5">
        <f t="shared" si="45"/>
        <v>0</v>
      </c>
      <c r="AA173" s="5">
        <f t="shared" si="49"/>
        <v>0</v>
      </c>
    </row>
    <row r="174" spans="1:27" hidden="1" x14ac:dyDescent="0.3">
      <c r="A174" s="7"/>
      <c r="B174" s="23">
        <f t="shared" si="4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6"/>
        <v>#VALUE!</v>
      </c>
      <c r="M174" s="25">
        <f t="shared" si="47"/>
        <v>0</v>
      </c>
      <c r="N174" s="8"/>
      <c r="Y174" s="5">
        <f t="shared" si="44"/>
        <v>0</v>
      </c>
      <c r="Z174" s="5">
        <f t="shared" si="45"/>
        <v>0</v>
      </c>
      <c r="AA174" s="5">
        <f t="shared" si="49"/>
        <v>0</v>
      </c>
    </row>
    <row r="175" spans="1:27" hidden="1" x14ac:dyDescent="0.3">
      <c r="A175" s="7"/>
      <c r="B175" s="23">
        <f t="shared" si="4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6"/>
        <v>#VALUE!</v>
      </c>
      <c r="M175" s="25">
        <f t="shared" si="47"/>
        <v>0</v>
      </c>
      <c r="N175" s="8"/>
      <c r="Y175" s="5">
        <f t="shared" si="44"/>
        <v>0</v>
      </c>
      <c r="Z175" s="5">
        <f t="shared" si="45"/>
        <v>0</v>
      </c>
      <c r="AA175" s="5">
        <f t="shared" si="49"/>
        <v>0</v>
      </c>
    </row>
    <row r="176" spans="1:27" hidden="1" x14ac:dyDescent="0.3">
      <c r="A176" s="7"/>
      <c r="B176" s="23">
        <f t="shared" si="4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6"/>
        <v>#VALUE!</v>
      </c>
      <c r="M176" s="25">
        <f t="shared" si="47"/>
        <v>0</v>
      </c>
      <c r="N176" s="8"/>
      <c r="Y176" s="5">
        <f t="shared" si="44"/>
        <v>0</v>
      </c>
      <c r="Z176" s="5">
        <f t="shared" si="45"/>
        <v>0</v>
      </c>
      <c r="AA176" s="5">
        <f t="shared" si="49"/>
        <v>0</v>
      </c>
    </row>
    <row r="177" spans="1:27" hidden="1" x14ac:dyDescent="0.3">
      <c r="A177" s="7"/>
      <c r="B177" s="23">
        <f t="shared" si="4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6"/>
        <v>#VALUE!</v>
      </c>
      <c r="M177" s="25">
        <f t="shared" si="47"/>
        <v>0</v>
      </c>
      <c r="N177" s="8"/>
      <c r="Y177" s="5">
        <f t="shared" si="44"/>
        <v>0</v>
      </c>
      <c r="Z177" s="5">
        <f t="shared" si="45"/>
        <v>0</v>
      </c>
      <c r="AA177" s="5">
        <f t="shared" si="49"/>
        <v>0</v>
      </c>
    </row>
    <row r="178" spans="1:27" hidden="1" x14ac:dyDescent="0.3">
      <c r="A178" s="7"/>
      <c r="B178" s="23">
        <f t="shared" si="4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6"/>
        <v>#VALUE!</v>
      </c>
      <c r="M178" s="25">
        <f t="shared" si="47"/>
        <v>0</v>
      </c>
      <c r="N178" s="8"/>
      <c r="Y178" s="5">
        <f t="shared" si="44"/>
        <v>0</v>
      </c>
      <c r="Z178" s="5">
        <f t="shared" si="45"/>
        <v>0</v>
      </c>
      <c r="AA178" s="5">
        <f t="shared" si="49"/>
        <v>0</v>
      </c>
    </row>
    <row r="179" spans="1:27" hidden="1" x14ac:dyDescent="0.3">
      <c r="A179" s="7"/>
      <c r="B179" s="23">
        <f t="shared" si="4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6"/>
        <v>#VALUE!</v>
      </c>
      <c r="M179" s="25">
        <f t="shared" si="47"/>
        <v>0</v>
      </c>
      <c r="N179" s="8"/>
      <c r="Y179" s="5">
        <f t="shared" si="44"/>
        <v>0</v>
      </c>
      <c r="Z179" s="5">
        <f t="shared" si="45"/>
        <v>0</v>
      </c>
      <c r="AA179" s="5">
        <f t="shared" si="49"/>
        <v>0</v>
      </c>
    </row>
    <row r="180" spans="1:27" hidden="1" x14ac:dyDescent="0.3">
      <c r="A180" s="7"/>
      <c r="B180" s="23">
        <f t="shared" si="4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6"/>
        <v>#VALUE!</v>
      </c>
      <c r="M180" s="25">
        <f t="shared" si="47"/>
        <v>0</v>
      </c>
      <c r="N180" s="8"/>
      <c r="Y180" s="5">
        <f t="shared" si="44"/>
        <v>0</v>
      </c>
      <c r="Z180" s="5">
        <f t="shared" si="45"/>
        <v>0</v>
      </c>
      <c r="AA180" s="5">
        <f t="shared" si="49"/>
        <v>0</v>
      </c>
    </row>
    <row r="181" spans="1:27" hidden="1" x14ac:dyDescent="0.3">
      <c r="A181" s="7"/>
      <c r="B181" s="23">
        <f t="shared" si="4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6"/>
        <v>#VALUE!</v>
      </c>
      <c r="M181" s="25">
        <f t="shared" si="47"/>
        <v>0</v>
      </c>
      <c r="N181" s="8"/>
      <c r="Y181" s="5">
        <f t="shared" si="44"/>
        <v>0</v>
      </c>
      <c r="Z181" s="5">
        <f t="shared" si="45"/>
        <v>0</v>
      </c>
      <c r="AA181" s="5">
        <f t="shared" si="49"/>
        <v>0</v>
      </c>
    </row>
    <row r="182" spans="1:27" hidden="1" x14ac:dyDescent="0.3">
      <c r="A182" s="7"/>
      <c r="B182" s="23">
        <f t="shared" si="4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6"/>
        <v>#VALUE!</v>
      </c>
      <c r="M182" s="25">
        <f t="shared" si="47"/>
        <v>0</v>
      </c>
      <c r="N182" s="8"/>
      <c r="Y182" s="5">
        <f t="shared" si="44"/>
        <v>0</v>
      </c>
      <c r="Z182" s="5">
        <f t="shared" si="45"/>
        <v>0</v>
      </c>
      <c r="AA182" s="5">
        <f t="shared" si="49"/>
        <v>0</v>
      </c>
    </row>
    <row r="183" spans="1:27" hidden="1" x14ac:dyDescent="0.3">
      <c r="A183" s="7"/>
      <c r="B183" s="23">
        <f t="shared" si="4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6"/>
        <v>#VALUE!</v>
      </c>
      <c r="M183" s="25">
        <f t="shared" si="47"/>
        <v>0</v>
      </c>
      <c r="N183" s="8"/>
      <c r="Y183" s="5">
        <f t="shared" si="44"/>
        <v>0</v>
      </c>
      <c r="Z183" s="5">
        <f t="shared" si="45"/>
        <v>0</v>
      </c>
      <c r="AA183" s="5">
        <f t="shared" si="49"/>
        <v>0</v>
      </c>
    </row>
    <row r="184" spans="1:27" hidden="1" x14ac:dyDescent="0.3">
      <c r="A184" s="7"/>
      <c r="B184" s="23">
        <f t="shared" si="4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6"/>
        <v>#VALUE!</v>
      </c>
      <c r="M184" s="25">
        <f t="shared" si="47"/>
        <v>0</v>
      </c>
      <c r="N184" s="8"/>
      <c r="Y184" s="5">
        <f t="shared" si="44"/>
        <v>0</v>
      </c>
      <c r="Z184" s="5">
        <f t="shared" si="45"/>
        <v>0</v>
      </c>
      <c r="AA184" s="5">
        <f t="shared" si="49"/>
        <v>0</v>
      </c>
    </row>
    <row r="185" spans="1:27" hidden="1" x14ac:dyDescent="0.3">
      <c r="A185" s="7"/>
      <c r="B185" s="23">
        <f t="shared" si="4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6"/>
        <v>#VALUE!</v>
      </c>
      <c r="M185" s="25">
        <f t="shared" si="47"/>
        <v>0</v>
      </c>
      <c r="N185" s="8"/>
      <c r="Y185" s="5">
        <f t="shared" si="44"/>
        <v>0</v>
      </c>
      <c r="Z185" s="5">
        <f t="shared" si="45"/>
        <v>0</v>
      </c>
      <c r="AA185" s="5">
        <f t="shared" si="49"/>
        <v>0</v>
      </c>
    </row>
    <row r="186" spans="1:27" hidden="1" x14ac:dyDescent="0.3">
      <c r="A186" s="7"/>
      <c r="B186" s="23">
        <f t="shared" si="4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6"/>
        <v>#VALUE!</v>
      </c>
      <c r="M186" s="25">
        <f t="shared" si="47"/>
        <v>0</v>
      </c>
      <c r="N186" s="8"/>
      <c r="Y186" s="5">
        <f t="shared" si="44"/>
        <v>0</v>
      </c>
      <c r="Z186" s="5">
        <f t="shared" si="45"/>
        <v>0</v>
      </c>
      <c r="AA186" s="5">
        <f t="shared" si="49"/>
        <v>0</v>
      </c>
    </row>
    <row r="187" spans="1:27" hidden="1" x14ac:dyDescent="0.3">
      <c r="A187" s="7"/>
      <c r="B187" s="23">
        <f t="shared" si="4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6"/>
        <v>#VALUE!</v>
      </c>
      <c r="M187" s="25">
        <f t="shared" si="47"/>
        <v>0</v>
      </c>
      <c r="N187" s="8"/>
      <c r="Y187" s="5">
        <f t="shared" si="44"/>
        <v>0</v>
      </c>
      <c r="Z187" s="5">
        <f t="shared" si="45"/>
        <v>0</v>
      </c>
      <c r="AA187" s="5">
        <f t="shared" si="49"/>
        <v>0</v>
      </c>
    </row>
    <row r="188" spans="1:27" hidden="1" x14ac:dyDescent="0.3">
      <c r="A188" s="7"/>
      <c r="B188" s="23">
        <f t="shared" si="4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6"/>
        <v>#VALUE!</v>
      </c>
      <c r="M188" s="25">
        <f t="shared" si="47"/>
        <v>0</v>
      </c>
      <c r="N188" s="8"/>
      <c r="Y188" s="5">
        <f t="shared" si="44"/>
        <v>0</v>
      </c>
      <c r="Z188" s="5">
        <f t="shared" si="45"/>
        <v>0</v>
      </c>
      <c r="AA188" s="5">
        <f t="shared" si="49"/>
        <v>0</v>
      </c>
    </row>
    <row r="189" spans="1:27" hidden="1" x14ac:dyDescent="0.3">
      <c r="A189" s="7"/>
      <c r="B189" s="23">
        <f t="shared" si="4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6"/>
        <v>#VALUE!</v>
      </c>
      <c r="M189" s="25">
        <f t="shared" si="47"/>
        <v>0</v>
      </c>
      <c r="N189" s="8"/>
      <c r="Y189" s="5">
        <f t="shared" si="44"/>
        <v>0</v>
      </c>
      <c r="Z189" s="5">
        <f t="shared" si="45"/>
        <v>0</v>
      </c>
      <c r="AA189" s="5">
        <f t="shared" si="49"/>
        <v>0</v>
      </c>
    </row>
    <row r="190" spans="1:27" ht="15" thickBot="1" x14ac:dyDescent="0.35">
      <c r="A190" s="7"/>
      <c r="B190" s="23">
        <f t="shared" si="48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46"/>
        <v>#VALUE!</v>
      </c>
      <c r="M190" s="25">
        <f t="shared" si="47"/>
        <v>0</v>
      </c>
      <c r="N190" s="8"/>
      <c r="Y190" s="5">
        <f t="shared" si="44"/>
        <v>0</v>
      </c>
      <c r="Z190" s="5">
        <f t="shared" si="45"/>
        <v>0</v>
      </c>
      <c r="AA190" s="5">
        <f t="shared" si="49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226518.83391839551</v>
      </c>
      <c r="N191" s="8"/>
      <c r="Y191" s="5">
        <f>SUM(Y6:Y190)</f>
        <v>44</v>
      </c>
      <c r="Z191" s="5">
        <f>SUM(Z6:Z190)</f>
        <v>0</v>
      </c>
      <c r="AA191" s="5">
        <f>SUM(AA6:AA190)</f>
        <v>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56" priority="1">
      <formula>LEN(TRIM(I6))=0</formula>
    </cfRule>
  </conditionalFormatting>
  <hyperlinks>
    <hyperlink ref="B191" r:id="rId1" xr:uid="{00000000-0004-0000-0F00-000000000000}"/>
    <hyperlink ref="P1" location="'MASTER '!A1" display="Back" xr:uid="{00000000-0004-0000-0F00-000001000000}"/>
    <hyperlink ref="P12:P13" location="'APRIL-2018'!A1" display="CASH" xr:uid="{00000000-0004-0000-0F00-000002000000}"/>
  </hyperlinks>
  <pageMargins left="0.7" right="0.7" top="0.75" bottom="0.75" header="0.3" footer="0.3"/>
  <pageSetup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192"/>
  <sheetViews>
    <sheetView topLeftCell="A13" workbookViewId="0">
      <selection activeCell="H26" sqref="H26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9.6640625" style="41" customWidth="1"/>
    <col min="11" max="11" width="10.4414062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936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43679</v>
      </c>
      <c r="D6" s="19" t="s">
        <v>19</v>
      </c>
      <c r="E6" s="19" t="s">
        <v>224</v>
      </c>
      <c r="F6" s="21">
        <v>224</v>
      </c>
      <c r="G6" s="79">
        <v>233</v>
      </c>
      <c r="H6" s="79">
        <v>217</v>
      </c>
      <c r="I6" s="26">
        <v>232.8</v>
      </c>
      <c r="J6" s="25">
        <f t="shared" ref="J6" si="0">I6-F6</f>
        <v>8.8000000000000114</v>
      </c>
      <c r="K6" s="27">
        <f t="shared" ref="K6" si="1">150000/F6</f>
        <v>669.64285714285711</v>
      </c>
      <c r="L6" s="63">
        <f t="shared" ref="L6:L70" si="2">(I6*1/F6)-100%</f>
        <v>3.9285714285714368E-2</v>
      </c>
      <c r="M6" s="22">
        <f>J6*K6</f>
        <v>5892.8571428571504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43679</v>
      </c>
      <c r="D7" s="25" t="s">
        <v>19</v>
      </c>
      <c r="E7" s="25" t="s">
        <v>491</v>
      </c>
      <c r="F7" s="26">
        <v>406</v>
      </c>
      <c r="G7" s="26">
        <v>447</v>
      </c>
      <c r="H7" s="26">
        <v>395</v>
      </c>
      <c r="I7" s="26"/>
      <c r="J7" s="25"/>
      <c r="K7" s="27"/>
      <c r="L7" s="63">
        <f t="shared" si="2"/>
        <v>-1</v>
      </c>
      <c r="M7" s="28"/>
      <c r="N7" s="8"/>
      <c r="Y7" s="5">
        <f t="shared" si="3"/>
        <v>0</v>
      </c>
      <c r="Z7" s="5">
        <f t="shared" si="4"/>
        <v>0</v>
      </c>
      <c r="AA7" s="5">
        <f t="shared" ref="AA7:AA73" si="5">IF($I7=0,1,0)</f>
        <v>1</v>
      </c>
    </row>
    <row r="8" spans="1:27" x14ac:dyDescent="0.3">
      <c r="A8" s="7"/>
      <c r="B8" s="23">
        <f>B7+1</f>
        <v>3</v>
      </c>
      <c r="C8" s="24">
        <v>43682</v>
      </c>
      <c r="D8" s="25" t="s">
        <v>19</v>
      </c>
      <c r="E8" s="25" t="s">
        <v>937</v>
      </c>
      <c r="F8" s="26">
        <v>262</v>
      </c>
      <c r="G8" s="26">
        <v>269</v>
      </c>
      <c r="H8" s="26">
        <v>260</v>
      </c>
      <c r="I8" s="26">
        <v>269</v>
      </c>
      <c r="J8" s="25">
        <f t="shared" ref="J8:J9" si="6">I8-F8</f>
        <v>7</v>
      </c>
      <c r="K8" s="27">
        <f t="shared" ref="K8:K9" si="7">150000/F8</f>
        <v>572.51908396946567</v>
      </c>
      <c r="L8" s="63">
        <f t="shared" si="2"/>
        <v>2.6717557251908497E-2</v>
      </c>
      <c r="M8" s="28">
        <f t="shared" ref="M8:M70" si="8">J8*K8</f>
        <v>4007.6335877862598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43683</v>
      </c>
      <c r="D9" s="25" t="s">
        <v>19</v>
      </c>
      <c r="E9" s="25" t="s">
        <v>938</v>
      </c>
      <c r="F9" s="26">
        <v>107</v>
      </c>
      <c r="G9" s="26">
        <v>111</v>
      </c>
      <c r="H9" s="26">
        <v>107</v>
      </c>
      <c r="I9" s="26">
        <v>111</v>
      </c>
      <c r="J9" s="25">
        <f t="shared" si="6"/>
        <v>4</v>
      </c>
      <c r="K9" s="27">
        <f t="shared" si="7"/>
        <v>1401.8691588785048</v>
      </c>
      <c r="L9" s="63">
        <f t="shared" si="2"/>
        <v>3.7383177570093462E-2</v>
      </c>
      <c r="M9" s="28">
        <f t="shared" si="8"/>
        <v>5607.4766355140191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x14ac:dyDescent="0.3">
      <c r="A10" s="7"/>
      <c r="B10" s="23">
        <f t="shared" si="9"/>
        <v>5</v>
      </c>
      <c r="C10" s="24">
        <v>43683</v>
      </c>
      <c r="D10" s="25" t="s">
        <v>19</v>
      </c>
      <c r="E10" s="25" t="s">
        <v>939</v>
      </c>
      <c r="F10" s="26">
        <v>23.7</v>
      </c>
      <c r="G10" s="26">
        <v>27</v>
      </c>
      <c r="H10" s="26">
        <v>22.95</v>
      </c>
      <c r="I10" s="26">
        <v>27</v>
      </c>
      <c r="J10" s="25">
        <f t="shared" ref="J10:J17" si="10">I10-F10</f>
        <v>3.3000000000000007</v>
      </c>
      <c r="K10" s="27">
        <f t="shared" ref="K10:K17" si="11">150000/F10</f>
        <v>6329.1139240506327</v>
      </c>
      <c r="L10" s="63">
        <f t="shared" si="2"/>
        <v>0.139240506329114</v>
      </c>
      <c r="M10" s="28">
        <f t="shared" si="8"/>
        <v>20886.075949367092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thickBot="1" x14ac:dyDescent="0.35">
      <c r="A11" s="7"/>
      <c r="B11" s="23">
        <f t="shared" si="9"/>
        <v>6</v>
      </c>
      <c r="C11" s="24">
        <v>43684</v>
      </c>
      <c r="D11" s="25" t="s">
        <v>19</v>
      </c>
      <c r="E11" s="25" t="s">
        <v>940</v>
      </c>
      <c r="F11" s="26">
        <v>287</v>
      </c>
      <c r="G11" s="26">
        <v>283</v>
      </c>
      <c r="H11" s="26">
        <v>303</v>
      </c>
      <c r="I11" s="26">
        <v>303</v>
      </c>
      <c r="J11" s="25">
        <f t="shared" si="10"/>
        <v>16</v>
      </c>
      <c r="K11" s="27">
        <f t="shared" si="11"/>
        <v>522.64808362369342</v>
      </c>
      <c r="L11" s="63">
        <f t="shared" si="2"/>
        <v>5.5749128919860613E-2</v>
      </c>
      <c r="M11" s="28">
        <f t="shared" si="8"/>
        <v>8362.3693379790948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43685</v>
      </c>
      <c r="D12" s="25" t="s">
        <v>19</v>
      </c>
      <c r="E12" s="25" t="s">
        <v>941</v>
      </c>
      <c r="F12" s="26">
        <v>95</v>
      </c>
      <c r="G12" s="26">
        <v>99</v>
      </c>
      <c r="H12" s="26">
        <v>92</v>
      </c>
      <c r="I12" s="26">
        <v>99</v>
      </c>
      <c r="J12" s="25">
        <f t="shared" si="10"/>
        <v>4</v>
      </c>
      <c r="K12" s="27">
        <f t="shared" si="11"/>
        <v>1578.9473684210527</v>
      </c>
      <c r="L12" s="63">
        <f t="shared" si="2"/>
        <v>4.2105263157894646E-2</v>
      </c>
      <c r="M12" s="28">
        <f t="shared" si="8"/>
        <v>6315.7894736842109</v>
      </c>
      <c r="N12" s="8"/>
      <c r="P12" s="144" t="s">
        <v>10</v>
      </c>
      <c r="Q12" s="122">
        <f>COUNT(C6:C190)</f>
        <v>37</v>
      </c>
      <c r="R12" s="124">
        <f>Y191</f>
        <v>33</v>
      </c>
      <c r="S12" s="124">
        <f>Z191</f>
        <v>0</v>
      </c>
      <c r="T12" s="126">
        <v>4</v>
      </c>
      <c r="U12" s="139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43685</v>
      </c>
      <c r="D13" s="25" t="s">
        <v>19</v>
      </c>
      <c r="E13" s="25" t="s">
        <v>326</v>
      </c>
      <c r="F13" s="26">
        <v>359.4</v>
      </c>
      <c r="G13" s="26">
        <v>364</v>
      </c>
      <c r="H13" s="26">
        <v>358</v>
      </c>
      <c r="I13" s="26">
        <v>364</v>
      </c>
      <c r="J13" s="25">
        <f t="shared" si="10"/>
        <v>4.6000000000000227</v>
      </c>
      <c r="K13" s="27">
        <f t="shared" si="11"/>
        <v>417.36227045075128</v>
      </c>
      <c r="L13" s="63">
        <f t="shared" si="2"/>
        <v>1.2799109627156469E-2</v>
      </c>
      <c r="M13" s="28">
        <f t="shared" si="8"/>
        <v>1919.8664440734653</v>
      </c>
      <c r="N13" s="8"/>
      <c r="P13" s="145"/>
      <c r="Q13" s="123"/>
      <c r="R13" s="125"/>
      <c r="S13" s="125"/>
      <c r="T13" s="127"/>
      <c r="U13" s="140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x14ac:dyDescent="0.3">
      <c r="A14" s="7"/>
      <c r="B14" s="23">
        <f t="shared" si="9"/>
        <v>9</v>
      </c>
      <c r="C14" s="24">
        <v>43686</v>
      </c>
      <c r="D14" s="25" t="s">
        <v>19</v>
      </c>
      <c r="E14" s="25" t="s">
        <v>942</v>
      </c>
      <c r="F14" s="26">
        <v>672</v>
      </c>
      <c r="G14" s="26">
        <v>667</v>
      </c>
      <c r="H14" s="26">
        <v>689</v>
      </c>
      <c r="I14" s="26">
        <v>689</v>
      </c>
      <c r="J14" s="25">
        <f t="shared" si="10"/>
        <v>17</v>
      </c>
      <c r="K14" s="27">
        <f t="shared" si="11"/>
        <v>223.21428571428572</v>
      </c>
      <c r="L14" s="63">
        <f t="shared" si="2"/>
        <v>2.5297619047619069E-2</v>
      </c>
      <c r="M14" s="28">
        <f t="shared" si="8"/>
        <v>3794.6428571428573</v>
      </c>
      <c r="N14" s="8"/>
      <c r="O14" s="29"/>
      <c r="P14" s="97" t="s">
        <v>21</v>
      </c>
      <c r="Q14" s="98"/>
      <c r="R14" s="99"/>
      <c r="S14" s="106">
        <f>U12</f>
        <v>1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43686</v>
      </c>
      <c r="D15" s="25" t="s">
        <v>19</v>
      </c>
      <c r="E15" s="25" t="s">
        <v>675</v>
      </c>
      <c r="F15" s="26">
        <v>100</v>
      </c>
      <c r="G15" s="26">
        <v>112</v>
      </c>
      <c r="H15" s="26">
        <v>94.45</v>
      </c>
      <c r="I15" s="26">
        <v>105</v>
      </c>
      <c r="J15" s="25">
        <f t="shared" si="10"/>
        <v>5</v>
      </c>
      <c r="K15" s="27">
        <f t="shared" si="11"/>
        <v>1500</v>
      </c>
      <c r="L15" s="63">
        <f t="shared" si="2"/>
        <v>5.0000000000000044E-2</v>
      </c>
      <c r="M15" s="28">
        <f t="shared" si="8"/>
        <v>7500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" thickBot="1" x14ac:dyDescent="0.35">
      <c r="A16" s="7"/>
      <c r="B16" s="23">
        <f t="shared" si="9"/>
        <v>11</v>
      </c>
      <c r="C16" s="24">
        <v>43321</v>
      </c>
      <c r="D16" s="25" t="s">
        <v>19</v>
      </c>
      <c r="E16" s="25" t="s">
        <v>925</v>
      </c>
      <c r="F16" s="26">
        <v>1174</v>
      </c>
      <c r="G16" s="26">
        <v>1200</v>
      </c>
      <c r="H16" s="26">
        <v>1172</v>
      </c>
      <c r="I16" s="26">
        <v>1192</v>
      </c>
      <c r="J16" s="25">
        <f t="shared" si="10"/>
        <v>18</v>
      </c>
      <c r="K16" s="27">
        <f t="shared" si="11"/>
        <v>127.76831345826236</v>
      </c>
      <c r="L16" s="63">
        <f t="shared" si="2"/>
        <v>1.5332197614991383E-2</v>
      </c>
      <c r="M16" s="28">
        <f t="shared" si="8"/>
        <v>2299.8296422487224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9"/>
        <v>12</v>
      </c>
      <c r="C17" s="24">
        <v>43686</v>
      </c>
      <c r="D17" s="25" t="s">
        <v>19</v>
      </c>
      <c r="E17" s="25" t="s">
        <v>928</v>
      </c>
      <c r="F17" s="26">
        <v>674</v>
      </c>
      <c r="G17" s="26">
        <v>709</v>
      </c>
      <c r="H17" s="26">
        <v>667</v>
      </c>
      <c r="I17" s="26">
        <v>684</v>
      </c>
      <c r="J17" s="25">
        <f t="shared" si="10"/>
        <v>10</v>
      </c>
      <c r="K17" s="27">
        <f t="shared" si="11"/>
        <v>222.55192878338278</v>
      </c>
      <c r="L17" s="63">
        <f t="shared" si="2"/>
        <v>1.4836795252225476E-2</v>
      </c>
      <c r="M17" s="28">
        <f t="shared" si="8"/>
        <v>2225.5192878338275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43690</v>
      </c>
      <c r="D18" s="25" t="s">
        <v>19</v>
      </c>
      <c r="E18" s="25" t="s">
        <v>328</v>
      </c>
      <c r="F18" s="26">
        <v>695</v>
      </c>
      <c r="G18" s="26">
        <v>684</v>
      </c>
      <c r="H18" s="26">
        <v>723</v>
      </c>
      <c r="I18" s="26">
        <v>714</v>
      </c>
      <c r="J18" s="25">
        <f t="shared" ref="J18" si="12">I18-F18</f>
        <v>19</v>
      </c>
      <c r="K18" s="27">
        <f t="shared" ref="K18" si="13">150000/F18</f>
        <v>215.82733812949641</v>
      </c>
      <c r="L18" s="63">
        <f t="shared" si="2"/>
        <v>2.7338129496402797E-2</v>
      </c>
      <c r="M18" s="28">
        <f t="shared" si="8"/>
        <v>4100.7194244604316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9"/>
        <v>14</v>
      </c>
      <c r="C19" s="62">
        <v>43691</v>
      </c>
      <c r="D19" s="25" t="s">
        <v>19</v>
      </c>
      <c r="E19" s="25" t="s">
        <v>943</v>
      </c>
      <c r="F19" s="26">
        <v>305</v>
      </c>
      <c r="G19" s="26">
        <v>317</v>
      </c>
      <c r="H19" s="26">
        <v>303</v>
      </c>
      <c r="I19" s="26">
        <v>317</v>
      </c>
      <c r="J19" s="25">
        <f t="shared" ref="J19:J29" si="14">I19-F19</f>
        <v>12</v>
      </c>
      <c r="K19" s="27">
        <f t="shared" ref="K19:K29" si="15">150000/F19</f>
        <v>491.80327868852459</v>
      </c>
      <c r="L19" s="63">
        <f t="shared" si="2"/>
        <v>3.9344262295081922E-2</v>
      </c>
      <c r="M19" s="28">
        <f t="shared" si="8"/>
        <v>5901.6393442622948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9"/>
        <v>15</v>
      </c>
      <c r="C20" s="62">
        <v>43691</v>
      </c>
      <c r="D20" s="25" t="s">
        <v>19</v>
      </c>
      <c r="E20" s="25" t="s">
        <v>944</v>
      </c>
      <c r="F20" s="26">
        <v>139</v>
      </c>
      <c r="G20" s="26">
        <v>148</v>
      </c>
      <c r="H20" s="26">
        <v>134</v>
      </c>
      <c r="I20" s="26">
        <v>148</v>
      </c>
      <c r="J20" s="25">
        <f t="shared" si="14"/>
        <v>9</v>
      </c>
      <c r="K20" s="27">
        <f t="shared" si="15"/>
        <v>1079.1366906474821</v>
      </c>
      <c r="L20" s="63">
        <f t="shared" si="2"/>
        <v>6.4748201438848962E-2</v>
      </c>
      <c r="M20" s="28">
        <f t="shared" si="8"/>
        <v>9712.2302158273378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9"/>
        <v>16</v>
      </c>
      <c r="C21" s="62">
        <v>43691</v>
      </c>
      <c r="D21" s="25" t="s">
        <v>19</v>
      </c>
      <c r="E21" s="25" t="s">
        <v>185</v>
      </c>
      <c r="F21" s="26">
        <v>899</v>
      </c>
      <c r="G21" s="26">
        <v>970</v>
      </c>
      <c r="H21" s="26">
        <v>894</v>
      </c>
      <c r="I21" s="26">
        <v>910</v>
      </c>
      <c r="J21" s="25">
        <f t="shared" si="14"/>
        <v>11</v>
      </c>
      <c r="K21" s="27">
        <f t="shared" si="15"/>
        <v>166.85205784204672</v>
      </c>
      <c r="L21" s="63">
        <f t="shared" si="2"/>
        <v>1.2235817575083408E-2</v>
      </c>
      <c r="M21" s="28">
        <f t="shared" si="8"/>
        <v>1835.3726362625139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9"/>
        <v>17</v>
      </c>
      <c r="C22" s="62">
        <v>43691</v>
      </c>
      <c r="D22" s="25" t="s">
        <v>19</v>
      </c>
      <c r="E22" s="25" t="s">
        <v>288</v>
      </c>
      <c r="F22" s="26">
        <v>645</v>
      </c>
      <c r="G22" s="26">
        <v>665</v>
      </c>
      <c r="H22" s="26">
        <v>642</v>
      </c>
      <c r="I22" s="26">
        <v>659.5</v>
      </c>
      <c r="J22" s="25">
        <f t="shared" si="14"/>
        <v>14.5</v>
      </c>
      <c r="K22" s="27">
        <f t="shared" si="15"/>
        <v>232.55813953488371</v>
      </c>
      <c r="L22" s="63">
        <f t="shared" si="2"/>
        <v>2.2480620155038711E-2</v>
      </c>
      <c r="M22" s="28">
        <f t="shared" si="8"/>
        <v>3372.0930232558139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9"/>
        <v>18</v>
      </c>
      <c r="C23" s="62">
        <v>43691</v>
      </c>
      <c r="D23" s="25" t="s">
        <v>19</v>
      </c>
      <c r="E23" s="25" t="s">
        <v>666</v>
      </c>
      <c r="F23" s="26">
        <v>247</v>
      </c>
      <c r="G23" s="26">
        <v>255</v>
      </c>
      <c r="H23" s="26">
        <v>244</v>
      </c>
      <c r="I23" s="26">
        <v>251.3</v>
      </c>
      <c r="J23" s="25">
        <f t="shared" si="14"/>
        <v>4.3000000000000114</v>
      </c>
      <c r="K23" s="27">
        <f t="shared" si="15"/>
        <v>607.28744939271257</v>
      </c>
      <c r="L23" s="63">
        <f t="shared" si="2"/>
        <v>1.7408906882591113E-2</v>
      </c>
      <c r="M23" s="28">
        <f t="shared" si="8"/>
        <v>2611.3360323886709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9"/>
        <v>19</v>
      </c>
      <c r="C24" s="62">
        <v>43691</v>
      </c>
      <c r="D24" s="25" t="s">
        <v>19</v>
      </c>
      <c r="E24" s="25" t="s">
        <v>340</v>
      </c>
      <c r="F24" s="26">
        <v>964</v>
      </c>
      <c r="G24" s="26">
        <v>998</v>
      </c>
      <c r="H24" s="26">
        <v>956</v>
      </c>
      <c r="I24" s="26">
        <v>998</v>
      </c>
      <c r="J24" s="25">
        <f t="shared" si="14"/>
        <v>34</v>
      </c>
      <c r="K24" s="27">
        <f t="shared" si="15"/>
        <v>155.60165975103735</v>
      </c>
      <c r="L24" s="63">
        <f t="shared" si="2"/>
        <v>3.5269709543568561E-2</v>
      </c>
      <c r="M24" s="28">
        <f t="shared" si="8"/>
        <v>5290.45643153527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9"/>
        <v>20</v>
      </c>
      <c r="C25" s="24">
        <v>43693</v>
      </c>
      <c r="D25" s="25" t="s">
        <v>19</v>
      </c>
      <c r="E25" s="25" t="s">
        <v>58</v>
      </c>
      <c r="F25" s="26">
        <v>42</v>
      </c>
      <c r="G25" s="26">
        <v>50</v>
      </c>
      <c r="H25" s="26">
        <v>53</v>
      </c>
      <c r="I25" s="26">
        <v>42.8</v>
      </c>
      <c r="J25" s="25">
        <f t="shared" si="14"/>
        <v>0.79999999999999716</v>
      </c>
      <c r="K25" s="27">
        <f t="shared" si="15"/>
        <v>3571.4285714285716</v>
      </c>
      <c r="L25" s="63">
        <f>(I25*1/F25)-100%</f>
        <v>1.904761904761898E-2</v>
      </c>
      <c r="M25" s="28">
        <f t="shared" si="8"/>
        <v>2857.1428571428469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43693</v>
      </c>
      <c r="D26" s="25" t="s">
        <v>19</v>
      </c>
      <c r="E26" s="25" t="s">
        <v>252</v>
      </c>
      <c r="F26" s="26">
        <v>1167</v>
      </c>
      <c r="G26" s="26">
        <v>1154</v>
      </c>
      <c r="H26" s="26">
        <v>1192</v>
      </c>
      <c r="I26" s="26">
        <v>1188</v>
      </c>
      <c r="J26" s="25">
        <f t="shared" si="14"/>
        <v>21</v>
      </c>
      <c r="K26" s="27">
        <f t="shared" si="15"/>
        <v>128.53470437017995</v>
      </c>
      <c r="L26" s="63">
        <f t="shared" si="2"/>
        <v>1.799485861182526E-2</v>
      </c>
      <c r="M26" s="28">
        <f t="shared" si="8"/>
        <v>2699.228791773779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9"/>
        <v>22</v>
      </c>
      <c r="C27" s="24">
        <v>43693</v>
      </c>
      <c r="D27" s="25" t="s">
        <v>19</v>
      </c>
      <c r="E27" s="25" t="s">
        <v>826</v>
      </c>
      <c r="F27" s="26">
        <v>5920</v>
      </c>
      <c r="G27" s="26">
        <v>6155</v>
      </c>
      <c r="H27" s="26">
        <v>5859</v>
      </c>
      <c r="I27" s="26">
        <v>6155</v>
      </c>
      <c r="J27" s="25">
        <f t="shared" si="14"/>
        <v>235</v>
      </c>
      <c r="K27" s="27">
        <f t="shared" si="15"/>
        <v>25.337837837837839</v>
      </c>
      <c r="L27" s="63">
        <f t="shared" si="2"/>
        <v>3.9695945945946054E-2</v>
      </c>
      <c r="M27" s="28">
        <f t="shared" si="8"/>
        <v>5954.3918918918916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9"/>
        <v>23</v>
      </c>
      <c r="C28" s="24">
        <v>43693</v>
      </c>
      <c r="D28" s="25" t="s">
        <v>19</v>
      </c>
      <c r="E28" s="25" t="s">
        <v>123</v>
      </c>
      <c r="F28" s="26">
        <v>424</v>
      </c>
      <c r="G28" s="26">
        <v>444</v>
      </c>
      <c r="H28" s="26">
        <v>419</v>
      </c>
      <c r="I28" s="26">
        <v>444</v>
      </c>
      <c r="J28" s="25">
        <f t="shared" si="14"/>
        <v>20</v>
      </c>
      <c r="K28" s="27">
        <f t="shared" si="15"/>
        <v>353.77358490566036</v>
      </c>
      <c r="L28" s="63">
        <f t="shared" si="2"/>
        <v>4.7169811320754818E-2</v>
      </c>
      <c r="M28" s="28">
        <f t="shared" si="8"/>
        <v>7075.4716981132069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9"/>
        <v>24</v>
      </c>
      <c r="C29" s="24">
        <v>43697</v>
      </c>
      <c r="D29" s="25" t="s">
        <v>19</v>
      </c>
      <c r="E29" s="25" t="s">
        <v>945</v>
      </c>
      <c r="F29" s="26">
        <v>1615</v>
      </c>
      <c r="G29" s="26">
        <v>1675</v>
      </c>
      <c r="H29" s="26">
        <v>1595</v>
      </c>
      <c r="I29" s="26">
        <v>1625</v>
      </c>
      <c r="J29" s="25">
        <f t="shared" si="14"/>
        <v>10</v>
      </c>
      <c r="K29" s="27">
        <f t="shared" si="15"/>
        <v>92.879256965944279</v>
      </c>
      <c r="L29" s="63">
        <f t="shared" si="2"/>
        <v>6.1919504643963563E-3</v>
      </c>
      <c r="M29" s="28">
        <f t="shared" si="8"/>
        <v>928.79256965944273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9"/>
        <v>25</v>
      </c>
      <c r="C30" s="24">
        <v>43697</v>
      </c>
      <c r="D30" s="25" t="s">
        <v>19</v>
      </c>
      <c r="E30" s="25" t="s">
        <v>507</v>
      </c>
      <c r="F30" s="26">
        <v>6.05</v>
      </c>
      <c r="G30" s="26">
        <v>6.85</v>
      </c>
      <c r="H30" s="26">
        <v>5.9</v>
      </c>
      <c r="I30" s="26"/>
      <c r="J30" s="25"/>
      <c r="K30" s="27"/>
      <c r="L30" s="63">
        <f t="shared" si="2"/>
        <v>-1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1</v>
      </c>
    </row>
    <row r="31" spans="1:27" ht="15" customHeight="1" x14ac:dyDescent="0.3">
      <c r="A31" s="7"/>
      <c r="B31" s="23">
        <f t="shared" si="9"/>
        <v>26</v>
      </c>
      <c r="C31" s="24">
        <v>43699</v>
      </c>
      <c r="D31" s="25" t="s">
        <v>19</v>
      </c>
      <c r="E31" s="25" t="s">
        <v>619</v>
      </c>
      <c r="F31" s="26">
        <v>1214</v>
      </c>
      <c r="G31" s="26">
        <v>1245</v>
      </c>
      <c r="H31" s="26">
        <v>1200</v>
      </c>
      <c r="I31" s="26">
        <v>1220</v>
      </c>
      <c r="J31" s="25">
        <f t="shared" ref="J31" si="16">I31-F31</f>
        <v>6</v>
      </c>
      <c r="K31" s="27">
        <f t="shared" ref="K31" si="17">150000/F31</f>
        <v>123.55848434925865</v>
      </c>
      <c r="L31" s="63">
        <f t="shared" si="2"/>
        <v>4.9423393739702615E-3</v>
      </c>
      <c r="M31" s="28">
        <f t="shared" si="8"/>
        <v>741.35090609555186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9"/>
        <v>27</v>
      </c>
      <c r="C32" s="24">
        <v>43699</v>
      </c>
      <c r="D32" s="25" t="s">
        <v>19</v>
      </c>
      <c r="E32" s="25" t="s">
        <v>946</v>
      </c>
      <c r="F32" s="26">
        <v>176</v>
      </c>
      <c r="G32" s="26">
        <v>200</v>
      </c>
      <c r="H32" s="26">
        <v>167</v>
      </c>
      <c r="I32" s="26">
        <v>185</v>
      </c>
      <c r="J32" s="25">
        <f t="shared" ref="J32" si="18">I32-F32</f>
        <v>9</v>
      </c>
      <c r="K32" s="27">
        <f t="shared" ref="K32" si="19">150000/F32</f>
        <v>852.27272727272725</v>
      </c>
      <c r="L32" s="63">
        <f t="shared" si="2"/>
        <v>5.1136363636363535E-2</v>
      </c>
      <c r="M32" s="28">
        <f t="shared" si="8"/>
        <v>7670.454545454545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9"/>
        <v>28</v>
      </c>
      <c r="C33" s="24">
        <v>43700</v>
      </c>
      <c r="D33" s="43" t="s">
        <v>19</v>
      </c>
      <c r="E33" s="43" t="s">
        <v>170</v>
      </c>
      <c r="F33" s="43">
        <v>19.2</v>
      </c>
      <c r="G33" s="43">
        <v>21</v>
      </c>
      <c r="H33" s="43">
        <v>18.5</v>
      </c>
      <c r="I33" s="26">
        <v>21</v>
      </c>
      <c r="J33" s="25">
        <f t="shared" ref="J33:J41" si="20">I33-F33</f>
        <v>1.8000000000000007</v>
      </c>
      <c r="K33" s="27">
        <f t="shared" ref="K33:K40" si="21">150000/F33</f>
        <v>7812.5</v>
      </c>
      <c r="L33" s="63">
        <f t="shared" si="2"/>
        <v>9.375E-2</v>
      </c>
      <c r="M33" s="28">
        <f t="shared" si="8"/>
        <v>14062.500000000005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9"/>
        <v>29</v>
      </c>
      <c r="C34" s="24">
        <v>43700</v>
      </c>
      <c r="D34" s="25" t="s">
        <v>19</v>
      </c>
      <c r="E34" s="25" t="s">
        <v>120</v>
      </c>
      <c r="F34" s="26">
        <v>177</v>
      </c>
      <c r="G34" s="26">
        <v>195</v>
      </c>
      <c r="H34" s="26">
        <v>168</v>
      </c>
      <c r="I34" s="26">
        <v>190</v>
      </c>
      <c r="J34" s="25">
        <f t="shared" si="20"/>
        <v>13</v>
      </c>
      <c r="K34" s="27">
        <f t="shared" si="21"/>
        <v>847.45762711864404</v>
      </c>
      <c r="L34" s="63">
        <f t="shared" si="2"/>
        <v>7.344632768361592E-2</v>
      </c>
      <c r="M34" s="28">
        <f t="shared" si="8"/>
        <v>11016.949152542373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9"/>
        <v>30</v>
      </c>
      <c r="C35" s="24">
        <v>43700</v>
      </c>
      <c r="D35" s="25" t="s">
        <v>19</v>
      </c>
      <c r="E35" s="25" t="s">
        <v>586</v>
      </c>
      <c r="F35" s="26">
        <v>110</v>
      </c>
      <c r="G35" s="26">
        <v>117</v>
      </c>
      <c r="H35" s="26">
        <v>109</v>
      </c>
      <c r="I35" s="26">
        <v>117</v>
      </c>
      <c r="J35" s="25">
        <f t="shared" si="20"/>
        <v>7</v>
      </c>
      <c r="K35" s="27">
        <f t="shared" si="21"/>
        <v>1363.6363636363637</v>
      </c>
      <c r="L35" s="63">
        <f t="shared" si="2"/>
        <v>6.3636363636363713E-2</v>
      </c>
      <c r="M35" s="28">
        <f t="shared" si="8"/>
        <v>9545.454545454546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9"/>
        <v>31</v>
      </c>
      <c r="C36" s="24">
        <v>43704</v>
      </c>
      <c r="D36" s="25" t="s">
        <v>19</v>
      </c>
      <c r="E36" s="25" t="s">
        <v>635</v>
      </c>
      <c r="F36" s="26">
        <v>221</v>
      </c>
      <c r="G36" s="26">
        <v>251</v>
      </c>
      <c r="H36" s="26">
        <v>218</v>
      </c>
      <c r="I36" s="26">
        <v>235</v>
      </c>
      <c r="J36" s="25">
        <f t="shared" si="20"/>
        <v>14</v>
      </c>
      <c r="K36" s="27">
        <f t="shared" si="21"/>
        <v>678.73303167420818</v>
      </c>
      <c r="L36" s="63">
        <f t="shared" si="2"/>
        <v>6.3348416289592757E-2</v>
      </c>
      <c r="M36" s="28">
        <f t="shared" si="8"/>
        <v>9502.2624434389145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ht="14.25" customHeight="1" x14ac:dyDescent="0.3">
      <c r="A37" s="7"/>
      <c r="B37" s="23">
        <f t="shared" si="9"/>
        <v>32</v>
      </c>
      <c r="C37" s="24">
        <v>43704</v>
      </c>
      <c r="D37" s="45" t="s">
        <v>19</v>
      </c>
      <c r="E37" s="45" t="s">
        <v>468</v>
      </c>
      <c r="F37" s="46">
        <v>844</v>
      </c>
      <c r="G37" s="46">
        <v>882</v>
      </c>
      <c r="H37" s="46">
        <v>833</v>
      </c>
      <c r="I37" s="26">
        <v>872</v>
      </c>
      <c r="J37" s="25">
        <f t="shared" si="20"/>
        <v>28</v>
      </c>
      <c r="K37" s="27">
        <f t="shared" si="21"/>
        <v>177.72511848341233</v>
      </c>
      <c r="L37" s="63">
        <f t="shared" si="2"/>
        <v>3.3175355450236976E-2</v>
      </c>
      <c r="M37" s="28">
        <f t="shared" si="8"/>
        <v>4976.3033175355449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x14ac:dyDescent="0.3">
      <c r="A38" s="7"/>
      <c r="B38" s="23">
        <f t="shared" si="9"/>
        <v>33</v>
      </c>
      <c r="C38" s="24">
        <v>43704</v>
      </c>
      <c r="D38" s="43" t="s">
        <v>19</v>
      </c>
      <c r="E38" s="43" t="s">
        <v>947</v>
      </c>
      <c r="F38" s="43">
        <v>63</v>
      </c>
      <c r="G38" s="43">
        <v>68</v>
      </c>
      <c r="H38" s="43">
        <v>62</v>
      </c>
      <c r="I38" s="26">
        <v>65</v>
      </c>
      <c r="J38" s="25">
        <f t="shared" si="20"/>
        <v>2</v>
      </c>
      <c r="K38" s="27">
        <f t="shared" si="21"/>
        <v>2380.9523809523807</v>
      </c>
      <c r="L38" s="63">
        <f t="shared" si="2"/>
        <v>3.1746031746031855E-2</v>
      </c>
      <c r="M38" s="28">
        <f t="shared" si="8"/>
        <v>4761.9047619047615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ht="15.6" x14ac:dyDescent="0.3">
      <c r="A39" s="7"/>
      <c r="B39" s="23">
        <f t="shared" si="9"/>
        <v>34</v>
      </c>
      <c r="C39" s="24">
        <v>43704</v>
      </c>
      <c r="D39" s="43" t="s">
        <v>19</v>
      </c>
      <c r="E39" s="61" t="s">
        <v>61</v>
      </c>
      <c r="F39" s="43">
        <v>8.6999999999999993</v>
      </c>
      <c r="G39" s="43">
        <v>17</v>
      </c>
      <c r="H39" s="43">
        <v>8.3000000000000007</v>
      </c>
      <c r="I39" s="26">
        <v>14.6</v>
      </c>
      <c r="J39" s="25">
        <f t="shared" si="20"/>
        <v>5.9</v>
      </c>
      <c r="K39" s="27">
        <f t="shared" si="21"/>
        <v>17241.37931034483</v>
      </c>
      <c r="L39" s="63">
        <f t="shared" si="2"/>
        <v>0.67816091954023006</v>
      </c>
      <c r="M39" s="28">
        <f t="shared" si="8"/>
        <v>101724.13793103451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x14ac:dyDescent="0.3">
      <c r="A40" s="7"/>
      <c r="B40" s="23">
        <f t="shared" si="9"/>
        <v>35</v>
      </c>
      <c r="C40" s="42">
        <v>43707</v>
      </c>
      <c r="D40" s="43" t="s">
        <v>19</v>
      </c>
      <c r="E40" s="43" t="s">
        <v>887</v>
      </c>
      <c r="F40" s="43">
        <v>97</v>
      </c>
      <c r="G40" s="43">
        <v>102</v>
      </c>
      <c r="H40" s="43">
        <v>95</v>
      </c>
      <c r="I40" s="26">
        <v>100</v>
      </c>
      <c r="J40" s="25">
        <f t="shared" si="20"/>
        <v>3</v>
      </c>
      <c r="K40" s="27">
        <f t="shared" si="21"/>
        <v>1546.3917525773195</v>
      </c>
      <c r="L40" s="63">
        <f t="shared" si="2"/>
        <v>3.0927835051546282E-2</v>
      </c>
      <c r="M40" s="28">
        <f t="shared" si="8"/>
        <v>4639.1752577319585</v>
      </c>
      <c r="N40" s="8"/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9"/>
        <v>36</v>
      </c>
      <c r="C41" s="42">
        <v>43708</v>
      </c>
      <c r="D41" s="43" t="s">
        <v>19</v>
      </c>
      <c r="E41" s="43" t="s">
        <v>948</v>
      </c>
      <c r="F41" s="43">
        <v>246</v>
      </c>
      <c r="G41" s="43">
        <v>259</v>
      </c>
      <c r="H41" s="43">
        <v>241</v>
      </c>
      <c r="I41" s="26">
        <v>253</v>
      </c>
      <c r="J41" s="25">
        <f t="shared" si="20"/>
        <v>7</v>
      </c>
      <c r="K41" s="27"/>
      <c r="L41" s="63">
        <f t="shared" si="2"/>
        <v>2.8455284552845628E-2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9"/>
        <v>37</v>
      </c>
      <c r="C42" s="44">
        <v>43707</v>
      </c>
      <c r="D42" s="45" t="s">
        <v>19</v>
      </c>
      <c r="E42" s="45" t="s">
        <v>888</v>
      </c>
      <c r="F42" s="46">
        <v>1354</v>
      </c>
      <c r="G42" s="46">
        <v>1379</v>
      </c>
      <c r="H42" s="46">
        <v>1341</v>
      </c>
      <c r="I42" s="26"/>
      <c r="J42" s="25"/>
      <c r="K42" s="27"/>
      <c r="L42" s="63">
        <f t="shared" si="2"/>
        <v>-1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1</v>
      </c>
    </row>
    <row r="43" spans="1:27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/>
      <c r="J43" s="25"/>
      <c r="K43" s="27"/>
      <c r="L43" s="63" t="e">
        <f t="shared" si="2"/>
        <v>#DIV/0!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1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ref="M71:M134" si="25">J71*K71</f>
        <v>0</v>
      </c>
      <c r="N71" s="8"/>
      <c r="Y71" s="5">
        <f t="shared" si="22"/>
        <v>0</v>
      </c>
      <c r="Z71" s="5">
        <f t="shared" si="23"/>
        <v>0</v>
      </c>
      <c r="AA71" s="5">
        <f t="shared" si="5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si="25"/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idden="1" x14ac:dyDescent="0.3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ref="M135:M190" si="31">J135*K135</f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idden="1" x14ac:dyDescent="0.3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si="31"/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idden="1" x14ac:dyDescent="0.3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idden="1" x14ac:dyDescent="0.3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0"/>
        <v>#VALUE!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289791.42813625297</v>
      </c>
      <c r="N191" s="8"/>
      <c r="Y191" s="5">
        <f>SUM(Y6:Y190)</f>
        <v>33</v>
      </c>
      <c r="Z191" s="5">
        <f>SUM(Z6:Z190)</f>
        <v>0</v>
      </c>
      <c r="AA191" s="5">
        <f>SUM(AA6:AA190)</f>
        <v>19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55" priority="1">
      <formula>LEN(TRIM(I6))=0</formula>
    </cfRule>
  </conditionalFormatting>
  <hyperlinks>
    <hyperlink ref="B191" r:id="rId1" xr:uid="{00000000-0004-0000-1000-000000000000}"/>
    <hyperlink ref="P1" location="'MASTER '!A1" display="Back" xr:uid="{00000000-0004-0000-1000-000001000000}"/>
    <hyperlink ref="P12:P13" location="'APRIL-2018'!A1" display="CASH" xr:uid="{00000000-0004-0000-1000-000002000000}"/>
  </hyperlinks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192"/>
  <sheetViews>
    <sheetView topLeftCell="F1" workbookViewId="0">
      <selection activeCell="U19" sqref="U19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992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43711</v>
      </c>
      <c r="D6" s="19" t="s">
        <v>19</v>
      </c>
      <c r="E6" s="19" t="s">
        <v>112</v>
      </c>
      <c r="F6" s="21">
        <v>88</v>
      </c>
      <c r="G6" s="79">
        <v>93</v>
      </c>
      <c r="H6" s="79">
        <v>87</v>
      </c>
      <c r="I6" s="26">
        <v>93</v>
      </c>
      <c r="J6" s="25">
        <f t="shared" ref="J6" si="0">I6-F6</f>
        <v>5</v>
      </c>
      <c r="K6" s="27">
        <f t="shared" ref="K6" si="1">150000/F6</f>
        <v>1704.5454545454545</v>
      </c>
      <c r="L6" s="63">
        <f t="shared" ref="L6:L70" si="2">(I6*1/F6)-100%</f>
        <v>5.6818181818181879E-2</v>
      </c>
      <c r="M6" s="22">
        <f>J6*K6</f>
        <v>8522.7272727272721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43712</v>
      </c>
      <c r="D7" s="25" t="s">
        <v>19</v>
      </c>
      <c r="E7" s="25" t="s">
        <v>224</v>
      </c>
      <c r="F7" s="26">
        <v>227</v>
      </c>
      <c r="G7" s="26">
        <v>237</v>
      </c>
      <c r="H7" s="26">
        <v>226</v>
      </c>
      <c r="I7" s="26">
        <v>237</v>
      </c>
      <c r="J7" s="25">
        <f t="shared" ref="J7:J23" si="5">I7-F7</f>
        <v>10</v>
      </c>
      <c r="K7" s="27">
        <f t="shared" ref="K7:K23" si="6">150000/F7</f>
        <v>660.79295154185024</v>
      </c>
      <c r="L7" s="63">
        <f t="shared" si="2"/>
        <v>4.4052863436123246E-2</v>
      </c>
      <c r="M7" s="22">
        <f>J7*K7</f>
        <v>6607.929515418502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43712</v>
      </c>
      <c r="D8" s="25" t="s">
        <v>19</v>
      </c>
      <c r="E8" s="25" t="s">
        <v>949</v>
      </c>
      <c r="F8" s="26">
        <v>560</v>
      </c>
      <c r="G8" s="26">
        <v>586</v>
      </c>
      <c r="H8" s="26">
        <v>586</v>
      </c>
      <c r="I8" s="26">
        <v>575</v>
      </c>
      <c r="J8" s="25">
        <f t="shared" si="5"/>
        <v>15</v>
      </c>
      <c r="K8" s="27">
        <f t="shared" si="6"/>
        <v>267.85714285714283</v>
      </c>
      <c r="L8" s="63">
        <f t="shared" si="2"/>
        <v>2.6785714285714191E-2</v>
      </c>
      <c r="M8" s="28">
        <f t="shared" ref="M8:M71" si="8">J8*K8</f>
        <v>4017.8571428571427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43713</v>
      </c>
      <c r="D9" s="25" t="s">
        <v>19</v>
      </c>
      <c r="E9" s="25" t="s">
        <v>703</v>
      </c>
      <c r="F9" s="26">
        <v>1205</v>
      </c>
      <c r="G9" s="26">
        <v>1225</v>
      </c>
      <c r="H9" s="26">
        <v>1186</v>
      </c>
      <c r="I9" s="26">
        <v>1225</v>
      </c>
      <c r="J9" s="25">
        <f t="shared" si="5"/>
        <v>20</v>
      </c>
      <c r="K9" s="27">
        <f t="shared" si="6"/>
        <v>124.48132780082987</v>
      </c>
      <c r="L9" s="63">
        <f t="shared" si="2"/>
        <v>1.6597510373443924E-2</v>
      </c>
      <c r="M9" s="28">
        <f t="shared" si="8"/>
        <v>2489.6265560165975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9"/>
        <v>5</v>
      </c>
      <c r="C10" s="24">
        <v>43713</v>
      </c>
      <c r="D10" s="25" t="s">
        <v>19</v>
      </c>
      <c r="E10" s="25" t="s">
        <v>950</v>
      </c>
      <c r="F10" s="26">
        <v>204</v>
      </c>
      <c r="G10" s="26">
        <v>212</v>
      </c>
      <c r="H10" s="26">
        <v>202</v>
      </c>
      <c r="I10" s="26">
        <v>212</v>
      </c>
      <c r="J10" s="25">
        <f t="shared" si="5"/>
        <v>8</v>
      </c>
      <c r="K10" s="27">
        <f t="shared" si="6"/>
        <v>735.29411764705878</v>
      </c>
      <c r="L10" s="63">
        <f t="shared" si="2"/>
        <v>3.9215686274509887E-2</v>
      </c>
      <c r="M10" s="28">
        <f t="shared" si="8"/>
        <v>5882.3529411764703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9"/>
        <v>6</v>
      </c>
      <c r="C11" s="24">
        <v>43713</v>
      </c>
      <c r="D11" s="25" t="s">
        <v>19</v>
      </c>
      <c r="E11" s="25" t="s">
        <v>951</v>
      </c>
      <c r="F11" s="26">
        <v>2585</v>
      </c>
      <c r="G11" s="26">
        <v>2610</v>
      </c>
      <c r="H11" s="26">
        <v>2575</v>
      </c>
      <c r="I11" s="26">
        <v>2610</v>
      </c>
      <c r="J11" s="25">
        <f t="shared" si="5"/>
        <v>25</v>
      </c>
      <c r="K11" s="27">
        <f t="shared" si="6"/>
        <v>58.027079303675052</v>
      </c>
      <c r="L11" s="63">
        <f t="shared" si="2"/>
        <v>9.6711798839459462E-3</v>
      </c>
      <c r="M11" s="28">
        <f t="shared" si="8"/>
        <v>1450.6769825918764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43714</v>
      </c>
      <c r="D12" s="25" t="s">
        <v>19</v>
      </c>
      <c r="E12" s="25" t="s">
        <v>783</v>
      </c>
      <c r="F12" s="26">
        <v>195</v>
      </c>
      <c r="G12" s="26">
        <v>203</v>
      </c>
      <c r="H12" s="26">
        <v>190</v>
      </c>
      <c r="I12" s="26">
        <v>203</v>
      </c>
      <c r="J12" s="25">
        <f t="shared" si="5"/>
        <v>8</v>
      </c>
      <c r="K12" s="27">
        <f t="shared" si="6"/>
        <v>769.23076923076928</v>
      </c>
      <c r="L12" s="63">
        <f t="shared" si="2"/>
        <v>4.1025641025641102E-2</v>
      </c>
      <c r="M12" s="28">
        <f t="shared" si="8"/>
        <v>6153.8461538461543</v>
      </c>
      <c r="N12" s="8"/>
      <c r="P12" s="144" t="s">
        <v>10</v>
      </c>
      <c r="Q12" s="122">
        <f>COUNT(C6:C190)</f>
        <v>27</v>
      </c>
      <c r="R12" s="124">
        <f>Y191</f>
        <v>26</v>
      </c>
      <c r="S12" s="124">
        <f>Z191</f>
        <v>0</v>
      </c>
      <c r="T12" s="126">
        <v>1</v>
      </c>
      <c r="U12" s="139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43714</v>
      </c>
      <c r="D13" s="25" t="s">
        <v>19</v>
      </c>
      <c r="E13" s="25" t="s">
        <v>799</v>
      </c>
      <c r="F13" s="26">
        <v>1534</v>
      </c>
      <c r="G13" s="26">
        <v>1547</v>
      </c>
      <c r="H13" s="26">
        <v>1525</v>
      </c>
      <c r="I13" s="26">
        <v>1556</v>
      </c>
      <c r="J13" s="25">
        <f t="shared" si="5"/>
        <v>22</v>
      </c>
      <c r="K13" s="27">
        <f t="shared" si="6"/>
        <v>97.783572359843546</v>
      </c>
      <c r="L13" s="63">
        <f t="shared" si="2"/>
        <v>1.4341590612777066E-2</v>
      </c>
      <c r="M13" s="28">
        <f t="shared" si="8"/>
        <v>2151.2385919165581</v>
      </c>
      <c r="N13" s="8"/>
      <c r="P13" s="145"/>
      <c r="Q13" s="123"/>
      <c r="R13" s="125"/>
      <c r="S13" s="125"/>
      <c r="T13" s="127"/>
      <c r="U13" s="140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9"/>
        <v>9</v>
      </c>
      <c r="C14" s="24">
        <v>43714</v>
      </c>
      <c r="D14" s="25" t="s">
        <v>19</v>
      </c>
      <c r="E14" s="25" t="s">
        <v>952</v>
      </c>
      <c r="F14" s="26">
        <v>332</v>
      </c>
      <c r="G14" s="26">
        <v>360</v>
      </c>
      <c r="H14" s="26">
        <v>326</v>
      </c>
      <c r="I14" s="26">
        <v>360</v>
      </c>
      <c r="J14" s="25">
        <f t="shared" si="5"/>
        <v>28</v>
      </c>
      <c r="K14" s="27">
        <f t="shared" si="6"/>
        <v>451.80722891566268</v>
      </c>
      <c r="L14" s="63">
        <f t="shared" si="2"/>
        <v>8.43373493975903E-2</v>
      </c>
      <c r="M14" s="28">
        <f t="shared" si="8"/>
        <v>12650.602409638555</v>
      </c>
      <c r="N14" s="8"/>
      <c r="O14" s="29"/>
      <c r="P14" s="97" t="s">
        <v>21</v>
      </c>
      <c r="Q14" s="98"/>
      <c r="R14" s="99"/>
      <c r="S14" s="106">
        <f>U12</f>
        <v>1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43717</v>
      </c>
      <c r="D15" s="25" t="s">
        <v>19</v>
      </c>
      <c r="E15" s="25" t="s">
        <v>953</v>
      </c>
      <c r="F15" s="26">
        <v>99</v>
      </c>
      <c r="G15" s="26">
        <v>105</v>
      </c>
      <c r="H15" s="26">
        <v>93</v>
      </c>
      <c r="I15" s="26">
        <v>101</v>
      </c>
      <c r="J15" s="25">
        <f t="shared" si="5"/>
        <v>2</v>
      </c>
      <c r="K15" s="27">
        <f t="shared" si="6"/>
        <v>1515.1515151515152</v>
      </c>
      <c r="L15" s="63">
        <f t="shared" si="2"/>
        <v>2.020202020202011E-2</v>
      </c>
      <c r="M15" s="28">
        <f t="shared" si="8"/>
        <v>3030.3030303030305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9"/>
        <v>11</v>
      </c>
      <c r="C16" s="24">
        <v>43719</v>
      </c>
      <c r="D16" s="25" t="s">
        <v>19</v>
      </c>
      <c r="E16" s="25" t="s">
        <v>426</v>
      </c>
      <c r="F16" s="26">
        <v>406</v>
      </c>
      <c r="G16" s="26">
        <v>413</v>
      </c>
      <c r="H16" s="26">
        <v>404</v>
      </c>
      <c r="I16" s="26">
        <v>413</v>
      </c>
      <c r="J16" s="25">
        <f t="shared" si="5"/>
        <v>7</v>
      </c>
      <c r="K16" s="27">
        <f t="shared" si="6"/>
        <v>369.45812807881771</v>
      </c>
      <c r="L16" s="63">
        <f t="shared" si="2"/>
        <v>1.7241379310344751E-2</v>
      </c>
      <c r="M16" s="28">
        <f t="shared" si="8"/>
        <v>2586.2068965517237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43719</v>
      </c>
      <c r="D17" s="25" t="s">
        <v>19</v>
      </c>
      <c r="E17" s="25" t="s">
        <v>572</v>
      </c>
      <c r="F17" s="26">
        <v>3925</v>
      </c>
      <c r="G17" s="26">
        <v>4000</v>
      </c>
      <c r="H17" s="26">
        <v>3900</v>
      </c>
      <c r="I17" s="26">
        <v>4000</v>
      </c>
      <c r="J17" s="25">
        <f t="shared" si="5"/>
        <v>75</v>
      </c>
      <c r="K17" s="27">
        <f t="shared" si="6"/>
        <v>38.216560509554142</v>
      </c>
      <c r="L17" s="63">
        <f t="shared" si="2"/>
        <v>1.9108280254777066E-2</v>
      </c>
      <c r="M17" s="28">
        <f t="shared" si="8"/>
        <v>2866.2420382165606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43721</v>
      </c>
      <c r="D18" s="25" t="s">
        <v>19</v>
      </c>
      <c r="E18" s="25" t="s">
        <v>954</v>
      </c>
      <c r="F18" s="26">
        <v>1060</v>
      </c>
      <c r="G18" s="26">
        <v>1082</v>
      </c>
      <c r="H18" s="26">
        <v>1049</v>
      </c>
      <c r="I18" s="26">
        <v>1078</v>
      </c>
      <c r="J18" s="25">
        <f t="shared" si="5"/>
        <v>18</v>
      </c>
      <c r="K18" s="27">
        <f t="shared" si="6"/>
        <v>141.50943396226415</v>
      </c>
      <c r="L18" s="63">
        <f t="shared" si="2"/>
        <v>1.6981132075471805E-2</v>
      </c>
      <c r="M18" s="28">
        <f t="shared" si="8"/>
        <v>2547.1698113207549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43721</v>
      </c>
      <c r="D19" s="25" t="s">
        <v>19</v>
      </c>
      <c r="E19" s="25" t="s">
        <v>955</v>
      </c>
      <c r="F19" s="26">
        <v>62</v>
      </c>
      <c r="G19" s="26">
        <v>64</v>
      </c>
      <c r="H19" s="26">
        <v>61</v>
      </c>
      <c r="I19" s="26">
        <v>63.9</v>
      </c>
      <c r="J19" s="25">
        <f t="shared" si="5"/>
        <v>1.8999999999999986</v>
      </c>
      <c r="K19" s="27">
        <f t="shared" si="6"/>
        <v>2419.3548387096776</v>
      </c>
      <c r="L19" s="63">
        <f t="shared" si="2"/>
        <v>3.0645161290322465E-2</v>
      </c>
      <c r="M19" s="28">
        <f t="shared" si="8"/>
        <v>4596.7741935483837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43725</v>
      </c>
      <c r="D20" s="25" t="s">
        <v>19</v>
      </c>
      <c r="E20" s="25" t="s">
        <v>956</v>
      </c>
      <c r="F20" s="26">
        <v>167</v>
      </c>
      <c r="G20" s="26">
        <v>174</v>
      </c>
      <c r="H20" s="26">
        <v>166</v>
      </c>
      <c r="I20" s="26">
        <v>174</v>
      </c>
      <c r="J20" s="25">
        <f t="shared" si="5"/>
        <v>7</v>
      </c>
      <c r="K20" s="27">
        <f t="shared" si="6"/>
        <v>898.20359281437129</v>
      </c>
      <c r="L20" s="63">
        <f t="shared" si="2"/>
        <v>4.1916167664670656E-2</v>
      </c>
      <c r="M20" s="28">
        <f t="shared" si="8"/>
        <v>6287.4251497005989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43725</v>
      </c>
      <c r="D21" s="25" t="s">
        <v>19</v>
      </c>
      <c r="E21" s="25" t="s">
        <v>368</v>
      </c>
      <c r="F21" s="26">
        <v>364</v>
      </c>
      <c r="G21" s="26">
        <v>379</v>
      </c>
      <c r="H21" s="26">
        <v>360</v>
      </c>
      <c r="I21" s="26">
        <v>379</v>
      </c>
      <c r="J21" s="25">
        <f t="shared" si="5"/>
        <v>15</v>
      </c>
      <c r="K21" s="27">
        <f t="shared" si="6"/>
        <v>412.08791208791212</v>
      </c>
      <c r="L21" s="63">
        <f t="shared" si="2"/>
        <v>4.1208791208791284E-2</v>
      </c>
      <c r="M21" s="28">
        <f t="shared" si="8"/>
        <v>6181.3186813186821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43726</v>
      </c>
      <c r="D22" s="25" t="s">
        <v>19</v>
      </c>
      <c r="E22" s="25" t="s">
        <v>656</v>
      </c>
      <c r="F22" s="26">
        <v>1598</v>
      </c>
      <c r="G22" s="26">
        <v>1620</v>
      </c>
      <c r="H22" s="26">
        <v>1590</v>
      </c>
      <c r="I22" s="26">
        <v>1640</v>
      </c>
      <c r="J22" s="25">
        <f t="shared" si="5"/>
        <v>42</v>
      </c>
      <c r="K22" s="27">
        <f t="shared" si="6"/>
        <v>93.867334167709643</v>
      </c>
      <c r="L22" s="63">
        <f t="shared" si="2"/>
        <v>2.6282853566958808E-2</v>
      </c>
      <c r="M22" s="28">
        <f t="shared" si="8"/>
        <v>3942.4280350438048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43726</v>
      </c>
      <c r="D23" s="25" t="s">
        <v>19</v>
      </c>
      <c r="E23" s="25" t="s">
        <v>254</v>
      </c>
      <c r="F23" s="26">
        <v>148</v>
      </c>
      <c r="G23" s="26">
        <v>153</v>
      </c>
      <c r="H23" s="26">
        <v>146</v>
      </c>
      <c r="I23" s="26">
        <v>153</v>
      </c>
      <c r="J23" s="25">
        <f t="shared" si="5"/>
        <v>5</v>
      </c>
      <c r="K23" s="27">
        <f t="shared" si="6"/>
        <v>1013.5135135135135</v>
      </c>
      <c r="L23" s="63">
        <f t="shared" si="2"/>
        <v>3.3783783783783772E-2</v>
      </c>
      <c r="M23" s="28">
        <f t="shared" si="8"/>
        <v>5067.5675675675675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43731</v>
      </c>
      <c r="D24" s="25" t="s">
        <v>19</v>
      </c>
      <c r="E24" s="25" t="s">
        <v>957</v>
      </c>
      <c r="F24" s="26">
        <v>199</v>
      </c>
      <c r="G24" s="26">
        <v>220</v>
      </c>
      <c r="H24" s="26">
        <v>194</v>
      </c>
      <c r="I24" s="26"/>
      <c r="J24" s="25"/>
      <c r="K24" s="27"/>
      <c r="L24" s="63">
        <f t="shared" si="2"/>
        <v>-1</v>
      </c>
      <c r="M24" s="28">
        <f t="shared" si="8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1</v>
      </c>
    </row>
    <row r="25" spans="1:27" x14ac:dyDescent="0.3">
      <c r="A25" s="7"/>
      <c r="B25" s="23">
        <f t="shared" si="9"/>
        <v>20</v>
      </c>
      <c r="C25" s="24">
        <v>43732</v>
      </c>
      <c r="D25" s="25" t="s">
        <v>19</v>
      </c>
      <c r="E25" s="25" t="s">
        <v>188</v>
      </c>
      <c r="F25" s="26">
        <v>1256</v>
      </c>
      <c r="G25" s="26">
        <v>1281</v>
      </c>
      <c r="H25" s="26">
        <v>1239</v>
      </c>
      <c r="I25" s="26">
        <v>1281</v>
      </c>
      <c r="J25" s="25">
        <f t="shared" ref="J25" si="10">I25-F25</f>
        <v>25</v>
      </c>
      <c r="K25" s="27">
        <f t="shared" ref="K25" si="11">150000/F25</f>
        <v>119.42675159235669</v>
      </c>
      <c r="L25" s="63">
        <f>(I25*1/F25)-100%</f>
        <v>1.9904458598726027E-2</v>
      </c>
      <c r="M25" s="28">
        <f t="shared" si="8"/>
        <v>2985.6687898089172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43732</v>
      </c>
      <c r="D26" s="25" t="s">
        <v>19</v>
      </c>
      <c r="E26" s="25" t="s">
        <v>190</v>
      </c>
      <c r="F26" s="26">
        <v>43</v>
      </c>
      <c r="G26" s="26">
        <v>48</v>
      </c>
      <c r="H26" s="26">
        <v>41.5</v>
      </c>
      <c r="I26" s="26">
        <v>48</v>
      </c>
      <c r="J26" s="25">
        <f t="shared" ref="J26:J32" si="12">I26-F26</f>
        <v>5</v>
      </c>
      <c r="K26" s="27">
        <f t="shared" ref="K26:K32" si="13">150000/F26</f>
        <v>3488.3720930232557</v>
      </c>
      <c r="L26" s="63">
        <f t="shared" si="2"/>
        <v>0.11627906976744184</v>
      </c>
      <c r="M26" s="28">
        <f t="shared" si="8"/>
        <v>17441.860465116279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9"/>
        <v>22</v>
      </c>
      <c r="C27" s="24">
        <v>43732</v>
      </c>
      <c r="D27" s="25" t="s">
        <v>19</v>
      </c>
      <c r="E27" s="25" t="s">
        <v>566</v>
      </c>
      <c r="F27" s="26">
        <v>365</v>
      </c>
      <c r="G27" s="26">
        <v>385</v>
      </c>
      <c r="H27" s="26">
        <v>355</v>
      </c>
      <c r="I27" s="26">
        <v>368</v>
      </c>
      <c r="J27" s="25">
        <f t="shared" si="12"/>
        <v>3</v>
      </c>
      <c r="K27" s="27">
        <f t="shared" si="13"/>
        <v>410.95890410958901</v>
      </c>
      <c r="L27" s="63">
        <f t="shared" si="2"/>
        <v>8.2191780821918581E-3</v>
      </c>
      <c r="M27" s="28">
        <f t="shared" si="8"/>
        <v>1232.8767123287671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9"/>
        <v>23</v>
      </c>
      <c r="C28" s="24">
        <v>43733</v>
      </c>
      <c r="D28" s="25" t="s">
        <v>19</v>
      </c>
      <c r="E28" s="25" t="s">
        <v>929</v>
      </c>
      <c r="F28" s="26">
        <v>2039</v>
      </c>
      <c r="G28" s="26">
        <v>2093</v>
      </c>
      <c r="H28" s="26">
        <v>2024</v>
      </c>
      <c r="I28" s="26">
        <v>2075</v>
      </c>
      <c r="J28" s="25">
        <f t="shared" si="12"/>
        <v>36</v>
      </c>
      <c r="K28" s="27">
        <f t="shared" si="13"/>
        <v>73.565473271211374</v>
      </c>
      <c r="L28" s="63">
        <f t="shared" si="2"/>
        <v>1.7655713585090771E-2</v>
      </c>
      <c r="M28" s="28">
        <f t="shared" si="8"/>
        <v>2648.3570377636097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9"/>
        <v>24</v>
      </c>
      <c r="C29" s="24">
        <v>43734</v>
      </c>
      <c r="D29" s="25" t="s">
        <v>19</v>
      </c>
      <c r="E29" s="25" t="s">
        <v>958</v>
      </c>
      <c r="F29" s="26">
        <v>161</v>
      </c>
      <c r="G29" s="26">
        <v>173</v>
      </c>
      <c r="H29" s="26">
        <v>151</v>
      </c>
      <c r="I29" s="26">
        <v>163</v>
      </c>
      <c r="J29" s="25">
        <f t="shared" si="12"/>
        <v>2</v>
      </c>
      <c r="K29" s="27">
        <f t="shared" si="13"/>
        <v>931.67701863354034</v>
      </c>
      <c r="L29" s="63">
        <f t="shared" si="2"/>
        <v>1.2422360248447228E-2</v>
      </c>
      <c r="M29" s="28">
        <f t="shared" si="8"/>
        <v>1863.3540372670807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9"/>
        <v>25</v>
      </c>
      <c r="C30" s="24">
        <v>43734</v>
      </c>
      <c r="D30" s="25" t="s">
        <v>19</v>
      </c>
      <c r="E30" s="25" t="s">
        <v>888</v>
      </c>
      <c r="F30" s="26">
        <v>1472</v>
      </c>
      <c r="G30" s="26">
        <v>1550</v>
      </c>
      <c r="H30" s="26">
        <v>1462</v>
      </c>
      <c r="I30" s="26">
        <v>1487</v>
      </c>
      <c r="J30" s="25">
        <f t="shared" si="12"/>
        <v>15</v>
      </c>
      <c r="K30" s="27">
        <f t="shared" si="13"/>
        <v>101.90217391304348</v>
      </c>
      <c r="L30" s="63">
        <f t="shared" si="2"/>
        <v>1.0190217391304435E-2</v>
      </c>
      <c r="M30" s="28">
        <f t="shared" si="8"/>
        <v>1528.5326086956522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9"/>
        <v>26</v>
      </c>
      <c r="C31" s="24">
        <v>43734</v>
      </c>
      <c r="D31" s="25" t="s">
        <v>19</v>
      </c>
      <c r="E31" s="25" t="s">
        <v>854</v>
      </c>
      <c r="F31" s="26">
        <v>470</v>
      </c>
      <c r="G31" s="26">
        <v>520</v>
      </c>
      <c r="H31" s="26">
        <v>460</v>
      </c>
      <c r="I31" s="26">
        <v>500</v>
      </c>
      <c r="J31" s="25">
        <f t="shared" si="12"/>
        <v>30</v>
      </c>
      <c r="K31" s="27">
        <f t="shared" si="13"/>
        <v>319.14893617021278</v>
      </c>
      <c r="L31" s="63">
        <f t="shared" si="2"/>
        <v>6.3829787234042534E-2</v>
      </c>
      <c r="M31" s="28">
        <f t="shared" si="8"/>
        <v>9574.468085106384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9"/>
        <v>27</v>
      </c>
      <c r="C32" s="24">
        <v>43734</v>
      </c>
      <c r="D32" s="25" t="s">
        <v>19</v>
      </c>
      <c r="E32" s="25" t="s">
        <v>959</v>
      </c>
      <c r="F32" s="26">
        <v>596</v>
      </c>
      <c r="G32" s="26">
        <v>680</v>
      </c>
      <c r="H32" s="26">
        <v>588</v>
      </c>
      <c r="I32" s="26">
        <v>620</v>
      </c>
      <c r="J32" s="25">
        <f t="shared" si="12"/>
        <v>24</v>
      </c>
      <c r="K32" s="27">
        <f t="shared" si="13"/>
        <v>251.6778523489933</v>
      </c>
      <c r="L32" s="63">
        <f t="shared" si="2"/>
        <v>4.0268456375838868E-2</v>
      </c>
      <c r="M32" s="28">
        <f t="shared" si="8"/>
        <v>6040.2684563758394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9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x14ac:dyDescent="0.3">
      <c r="A38" s="7"/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14">IF($M70&gt;0,1,0)</f>
        <v>0</v>
      </c>
      <c r="Z70" s="5">
        <f t="shared" ref="Z70:Z133" si="15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16">(I71*1/F71)-100%</f>
        <v>#VALUE!</v>
      </c>
      <c r="M71" s="28">
        <f t="shared" si="8"/>
        <v>0</v>
      </c>
      <c r="N71" s="8"/>
      <c r="Y71" s="5">
        <f t="shared" si="14"/>
        <v>0</v>
      </c>
      <c r="Z71" s="5">
        <f t="shared" si="15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16"/>
        <v>#VALUE!</v>
      </c>
      <c r="M72" s="28">
        <f t="shared" ref="M72:M135" si="17">J72*K72</f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1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6"/>
        <v>#VALUE!</v>
      </c>
      <c r="M73" s="28">
        <f t="shared" si="17"/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6"/>
        <v>#VALUE!</v>
      </c>
      <c r="M74" s="28">
        <f t="shared" si="17"/>
        <v>0</v>
      </c>
      <c r="N74" s="8"/>
      <c r="Y74" s="5">
        <f t="shared" si="14"/>
        <v>0</v>
      </c>
      <c r="Z74" s="5">
        <f t="shared" si="15"/>
        <v>0</v>
      </c>
      <c r="AA74" s="5">
        <f t="shared" ref="AA74:AA137" si="19">IF($I74=0,1,0)</f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6"/>
        <v>#VALUE!</v>
      </c>
      <c r="M75" s="28">
        <f t="shared" si="17"/>
        <v>0</v>
      </c>
      <c r="N75" s="8"/>
      <c r="Y75" s="5">
        <f t="shared" si="14"/>
        <v>0</v>
      </c>
      <c r="Z75" s="5">
        <f t="shared" si="15"/>
        <v>0</v>
      </c>
      <c r="AA75" s="5">
        <f t="shared" si="19"/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6"/>
        <v>#VALUE!</v>
      </c>
      <c r="M76" s="28">
        <f t="shared" si="17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6"/>
        <v>#VALUE!</v>
      </c>
      <c r="M77" s="28">
        <f t="shared" si="17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6"/>
        <v>#VALUE!</v>
      </c>
      <c r="M78" s="28">
        <f t="shared" si="17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6"/>
        <v>#VALUE!</v>
      </c>
      <c r="M79" s="28">
        <f t="shared" si="17"/>
        <v>0</v>
      </c>
      <c r="N79" s="8"/>
      <c r="Q79" s="5" t="s">
        <v>20</v>
      </c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6"/>
        <v>#VALUE!</v>
      </c>
      <c r="M80" s="28">
        <f t="shared" si="17"/>
        <v>0</v>
      </c>
      <c r="N80" s="8"/>
      <c r="P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6"/>
        <v>#VALUE!</v>
      </c>
      <c r="M81" s="28">
        <f t="shared" si="17"/>
        <v>0</v>
      </c>
      <c r="N81" s="8"/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6"/>
        <v>#VALUE!</v>
      </c>
      <c r="M82" s="28">
        <f t="shared" si="17"/>
        <v>0</v>
      </c>
      <c r="N82" s="8"/>
      <c r="R82" s="5" t="s">
        <v>20</v>
      </c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6"/>
        <v>#VALUE!</v>
      </c>
      <c r="M83" s="28">
        <f t="shared" si="17"/>
        <v>0</v>
      </c>
      <c r="N83" s="8"/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6"/>
        <v>#VALUE!</v>
      </c>
      <c r="M84" s="28">
        <f t="shared" si="17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6"/>
        <v>#VALUE!</v>
      </c>
      <c r="M85" s="28">
        <f t="shared" si="17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6"/>
        <v>#VALUE!</v>
      </c>
      <c r="M86" s="28">
        <f t="shared" si="17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6"/>
        <v>#VALUE!</v>
      </c>
      <c r="M87" s="28">
        <f t="shared" si="17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6"/>
        <v>#VALUE!</v>
      </c>
      <c r="M88" s="28">
        <f t="shared" si="17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6"/>
        <v>#VALUE!</v>
      </c>
      <c r="M89" s="28">
        <f t="shared" si="17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6"/>
        <v>#VALUE!</v>
      </c>
      <c r="M90" s="28">
        <f t="shared" si="17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6"/>
        <v>#VALUE!</v>
      </c>
      <c r="M91" s="28">
        <f t="shared" si="17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6"/>
        <v>#VALUE!</v>
      </c>
      <c r="M92" s="28">
        <f t="shared" si="17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6"/>
        <v>#VALUE!</v>
      </c>
      <c r="M93" s="28">
        <f t="shared" si="17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6"/>
        <v>#VALUE!</v>
      </c>
      <c r="M94" s="28">
        <f t="shared" si="17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6"/>
        <v>#VALUE!</v>
      </c>
      <c r="M95" s="28">
        <f t="shared" si="17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6"/>
        <v>#VALUE!</v>
      </c>
      <c r="M96" s="28">
        <f t="shared" si="17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6"/>
        <v>#VALUE!</v>
      </c>
      <c r="M97" s="28">
        <f t="shared" si="17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6"/>
        <v>#VALUE!</v>
      </c>
      <c r="M98" s="28">
        <f t="shared" si="17"/>
        <v>0</v>
      </c>
      <c r="N98" s="8"/>
      <c r="P98" s="5" t="s">
        <v>20</v>
      </c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6"/>
        <v>#VALUE!</v>
      </c>
      <c r="M99" s="28">
        <f t="shared" si="17"/>
        <v>0</v>
      </c>
      <c r="N99" s="8"/>
      <c r="Q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6"/>
        <v>#VALUE!</v>
      </c>
      <c r="M100" s="28">
        <f t="shared" si="17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6"/>
        <v>#VALUE!</v>
      </c>
      <c r="M101" s="28">
        <f t="shared" si="17"/>
        <v>0</v>
      </c>
      <c r="N101" s="8"/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6"/>
        <v>#VALUE!</v>
      </c>
      <c r="M102" s="28">
        <f t="shared" si="17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6"/>
        <v>#VALUE!</v>
      </c>
      <c r="M103" s="25">
        <f t="shared" si="17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6"/>
        <v>#VALUE!</v>
      </c>
      <c r="M104" s="25">
        <f t="shared" si="17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6"/>
        <v>#VALUE!</v>
      </c>
      <c r="M105" s="25">
        <f t="shared" si="17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6"/>
        <v>#VALUE!</v>
      </c>
      <c r="M106" s="25">
        <f t="shared" si="17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6"/>
        <v>#VALUE!</v>
      </c>
      <c r="M107" s="25">
        <f t="shared" si="17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6"/>
        <v>#VALUE!</v>
      </c>
      <c r="M108" s="25">
        <f t="shared" si="17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6"/>
        <v>#VALUE!</v>
      </c>
      <c r="M109" s="25">
        <f t="shared" si="17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6"/>
        <v>#VALUE!</v>
      </c>
      <c r="M110" s="25">
        <f t="shared" si="17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6"/>
        <v>#VALUE!</v>
      </c>
      <c r="M111" s="25">
        <f t="shared" si="17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6"/>
        <v>#VALUE!</v>
      </c>
      <c r="M112" s="25">
        <f t="shared" si="17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6"/>
        <v>#VALUE!</v>
      </c>
      <c r="M113" s="25">
        <f t="shared" si="17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6"/>
        <v>#VALUE!</v>
      </c>
      <c r="M114" s="25">
        <f t="shared" si="17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6"/>
        <v>#VALUE!</v>
      </c>
      <c r="M115" s="25">
        <f t="shared" si="17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6"/>
        <v>#VALUE!</v>
      </c>
      <c r="M116" s="25">
        <f t="shared" si="17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6"/>
        <v>#VALUE!</v>
      </c>
      <c r="M117" s="25">
        <f t="shared" si="17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6"/>
        <v>#VALUE!</v>
      </c>
      <c r="M118" s="25">
        <f t="shared" si="17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6"/>
        <v>#VALUE!</v>
      </c>
      <c r="M119" s="25">
        <f t="shared" si="17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6"/>
        <v>#VALUE!</v>
      </c>
      <c r="M120" s="25">
        <f t="shared" si="17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6"/>
        <v>#VALUE!</v>
      </c>
      <c r="M121" s="25">
        <f t="shared" si="17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6"/>
        <v>#VALUE!</v>
      </c>
      <c r="M122" s="25">
        <f t="shared" si="17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16"/>
        <v>#VALUE!</v>
      </c>
      <c r="M123" s="25">
        <f t="shared" si="17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16"/>
        <v>#VALUE!</v>
      </c>
      <c r="M124" s="25">
        <f t="shared" si="17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16"/>
        <v>#VALUE!</v>
      </c>
      <c r="M125" s="25">
        <f t="shared" si="17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6"/>
        <v>#VALUE!</v>
      </c>
      <c r="M126" s="25">
        <f t="shared" si="17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6"/>
        <v>#VALUE!</v>
      </c>
      <c r="M127" s="25">
        <f t="shared" si="17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16"/>
        <v>#VALUE!</v>
      </c>
      <c r="M128" s="25">
        <f t="shared" si="17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6"/>
        <v>#VALUE!</v>
      </c>
      <c r="M129" s="25">
        <f t="shared" si="17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6"/>
        <v>#VALUE!</v>
      </c>
      <c r="M130" s="25">
        <f t="shared" si="17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6"/>
        <v>#VALUE!</v>
      </c>
      <c r="M131" s="25">
        <f t="shared" si="17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6"/>
        <v>#VALUE!</v>
      </c>
      <c r="M132" s="25">
        <f t="shared" si="17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16"/>
        <v>#VALUE!</v>
      </c>
      <c r="M133" s="25">
        <f t="shared" si="17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6"/>
        <v>#VALUE!</v>
      </c>
      <c r="M134" s="25">
        <f t="shared" si="17"/>
        <v>0</v>
      </c>
      <c r="N134" s="8"/>
      <c r="Y134" s="5">
        <f t="shared" ref="Y134:Y190" si="20">IF($M134&gt;0,1,0)</f>
        <v>0</v>
      </c>
      <c r="Z134" s="5">
        <f t="shared" ref="Z134:Z190" si="21">IF($M134&lt;0,1,0)</f>
        <v>0</v>
      </c>
      <c r="AA134" s="5">
        <f t="shared" si="19"/>
        <v>0</v>
      </c>
    </row>
    <row r="135" spans="1:27" hidden="1" x14ac:dyDescent="0.3">
      <c r="A135" s="7"/>
      <c r="B135" s="23">
        <f t="shared" si="1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22">(I135*1/F135)-100%</f>
        <v>#VALUE!</v>
      </c>
      <c r="M135" s="25">
        <f t="shared" si="17"/>
        <v>0</v>
      </c>
      <c r="N135" s="8"/>
      <c r="Y135" s="5">
        <f t="shared" si="20"/>
        <v>0</v>
      </c>
      <c r="Z135" s="5">
        <f t="shared" si="21"/>
        <v>0</v>
      </c>
      <c r="AA135" s="5">
        <f t="shared" si="19"/>
        <v>0</v>
      </c>
    </row>
    <row r="136" spans="1:27" hidden="1" x14ac:dyDescent="0.3">
      <c r="A136" s="7"/>
      <c r="B136" s="23">
        <f t="shared" si="1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2"/>
        <v>#VALUE!</v>
      </c>
      <c r="M136" s="25">
        <f t="shared" ref="M136:M190" si="23">J136*K136</f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ref="B137:B190" si="2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2"/>
        <v>#VALUE!</v>
      </c>
      <c r="M137" s="25">
        <f t="shared" si="23"/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2"/>
        <v>#VALUE!</v>
      </c>
      <c r="M138" s="25">
        <f t="shared" si="23"/>
        <v>0</v>
      </c>
      <c r="N138" s="8"/>
      <c r="Y138" s="5">
        <f t="shared" si="20"/>
        <v>0</v>
      </c>
      <c r="Z138" s="5">
        <f t="shared" si="21"/>
        <v>0</v>
      </c>
      <c r="AA138" s="5">
        <f t="shared" ref="AA138:AA190" si="25">IF($I138=0,1,0)</f>
        <v>0</v>
      </c>
    </row>
    <row r="139" spans="1:27" hidden="1" x14ac:dyDescent="0.3">
      <c r="A139" s="7"/>
      <c r="B139" s="23">
        <f t="shared" si="2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2"/>
        <v>#VALUE!</v>
      </c>
      <c r="M139" s="25">
        <f t="shared" si="23"/>
        <v>0</v>
      </c>
      <c r="N139" s="8"/>
      <c r="Y139" s="5">
        <f t="shared" si="20"/>
        <v>0</v>
      </c>
      <c r="Z139" s="5">
        <f t="shared" si="21"/>
        <v>0</v>
      </c>
      <c r="AA139" s="5">
        <f t="shared" si="25"/>
        <v>0</v>
      </c>
    </row>
    <row r="140" spans="1:27" hidden="1" x14ac:dyDescent="0.3">
      <c r="A140" s="7"/>
      <c r="B140" s="23">
        <f t="shared" si="2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2"/>
        <v>#VALUE!</v>
      </c>
      <c r="M140" s="25">
        <f t="shared" si="23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2"/>
        <v>#VALUE!</v>
      </c>
      <c r="M141" s="25">
        <f t="shared" si="23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2"/>
        <v>#VALUE!</v>
      </c>
      <c r="M142" s="25">
        <f t="shared" si="23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2"/>
        <v>#VALUE!</v>
      </c>
      <c r="M143" s="25">
        <f t="shared" si="23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2"/>
        <v>#VALUE!</v>
      </c>
      <c r="M144" s="25">
        <f t="shared" si="23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2"/>
        <v>#VALUE!</v>
      </c>
      <c r="M145" s="25">
        <f t="shared" si="23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2"/>
        <v>#VALUE!</v>
      </c>
      <c r="M146" s="25">
        <f t="shared" si="23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2"/>
        <v>#VALUE!</v>
      </c>
      <c r="M147" s="25">
        <f t="shared" si="23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2"/>
        <v>#VALUE!</v>
      </c>
      <c r="M148" s="25">
        <f t="shared" si="23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2"/>
        <v>#VALUE!</v>
      </c>
      <c r="M149" s="25">
        <f t="shared" si="23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2"/>
        <v>#VALUE!</v>
      </c>
      <c r="M150" s="25">
        <f t="shared" si="23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2"/>
        <v>#VALUE!</v>
      </c>
      <c r="M151" s="25">
        <f t="shared" si="23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2"/>
        <v>#VALUE!</v>
      </c>
      <c r="M152" s="25">
        <f t="shared" si="23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2"/>
        <v>#VALUE!</v>
      </c>
      <c r="M153" s="25">
        <f t="shared" si="23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2"/>
        <v>#VALUE!</v>
      </c>
      <c r="M154" s="25">
        <f t="shared" si="23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2"/>
        <v>#VALUE!</v>
      </c>
      <c r="M155" s="25">
        <f t="shared" si="23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2"/>
        <v>#VALUE!</v>
      </c>
      <c r="M156" s="25">
        <f t="shared" si="23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2"/>
        <v>#VALUE!</v>
      </c>
      <c r="M157" s="25">
        <f t="shared" si="23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2"/>
        <v>#VALUE!</v>
      </c>
      <c r="M158" s="25">
        <f t="shared" si="23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2"/>
        <v>#VALUE!</v>
      </c>
      <c r="M159" s="25">
        <f t="shared" si="23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2"/>
        <v>#VALUE!</v>
      </c>
      <c r="M160" s="25">
        <f t="shared" si="23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2"/>
        <v>#VALUE!</v>
      </c>
      <c r="M161" s="25">
        <f t="shared" si="23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2"/>
        <v>#VALUE!</v>
      </c>
      <c r="M162" s="25">
        <f t="shared" si="23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2"/>
        <v>#VALUE!</v>
      </c>
      <c r="M163" s="25">
        <f t="shared" si="23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2"/>
        <v>#VALUE!</v>
      </c>
      <c r="M164" s="25">
        <f t="shared" si="23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2"/>
        <v>#VALUE!</v>
      </c>
      <c r="M165" s="25">
        <f t="shared" si="23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2"/>
        <v>#VALUE!</v>
      </c>
      <c r="M166" s="25">
        <f t="shared" si="23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2"/>
        <v>#VALUE!</v>
      </c>
      <c r="M167" s="25">
        <f t="shared" si="23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2"/>
        <v>#VALUE!</v>
      </c>
      <c r="M168" s="25">
        <f t="shared" si="23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2"/>
        <v>#VALUE!</v>
      </c>
      <c r="M169" s="25">
        <f t="shared" si="23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2"/>
        <v>#VALUE!</v>
      </c>
      <c r="M170" s="25">
        <f t="shared" si="23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2"/>
        <v>#VALUE!</v>
      </c>
      <c r="M171" s="25">
        <f t="shared" si="23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2"/>
        <v>#VALUE!</v>
      </c>
      <c r="M172" s="25">
        <f t="shared" si="23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2"/>
        <v>#VALUE!</v>
      </c>
      <c r="M173" s="25">
        <f t="shared" si="23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2"/>
        <v>#VALUE!</v>
      </c>
      <c r="M174" s="25">
        <f t="shared" si="23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2"/>
        <v>#VALUE!</v>
      </c>
      <c r="M175" s="25">
        <f t="shared" si="23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2"/>
        <v>#VALUE!</v>
      </c>
      <c r="M176" s="25">
        <f t="shared" si="23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2"/>
        <v>#VALUE!</v>
      </c>
      <c r="M177" s="25">
        <f t="shared" si="23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2"/>
        <v>#VALUE!</v>
      </c>
      <c r="M178" s="25">
        <f t="shared" si="23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2"/>
        <v>#VALUE!</v>
      </c>
      <c r="M179" s="25">
        <f t="shared" si="23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2"/>
        <v>#VALUE!</v>
      </c>
      <c r="M180" s="25">
        <f t="shared" si="23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2"/>
        <v>#VALUE!</v>
      </c>
      <c r="M181" s="25">
        <f t="shared" si="23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2"/>
        <v>#VALUE!</v>
      </c>
      <c r="M182" s="25">
        <f t="shared" si="23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2"/>
        <v>#VALUE!</v>
      </c>
      <c r="M183" s="25">
        <f t="shared" si="23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2"/>
        <v>#VALUE!</v>
      </c>
      <c r="M184" s="25">
        <f t="shared" si="23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2"/>
        <v>#VALUE!</v>
      </c>
      <c r="M185" s="25">
        <f t="shared" si="23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2"/>
        <v>#VALUE!</v>
      </c>
      <c r="M186" s="25">
        <f t="shared" si="23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2"/>
        <v>#VALUE!</v>
      </c>
      <c r="M187" s="25">
        <f t="shared" si="23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2"/>
        <v>#VALUE!</v>
      </c>
      <c r="M188" s="25">
        <f t="shared" si="23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2"/>
        <v>#VALUE!</v>
      </c>
      <c r="M189" s="25">
        <f t="shared" si="23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t="15" thickBot="1" x14ac:dyDescent="0.35">
      <c r="A190" s="7"/>
      <c r="B190" s="23">
        <f t="shared" si="24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2"/>
        <v>#VALUE!</v>
      </c>
      <c r="M190" s="25">
        <f t="shared" si="23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130347.67916222276</v>
      </c>
      <c r="N191" s="8"/>
      <c r="Y191" s="5">
        <f>SUM(Y6:Y190)</f>
        <v>26</v>
      </c>
      <c r="Z191" s="5">
        <f>SUM(Z6:Z190)</f>
        <v>0</v>
      </c>
      <c r="AA191" s="5">
        <f>SUM(AA6:AA190)</f>
        <v>16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54" priority="1">
      <formula>LEN(TRIM(I6))=0</formula>
    </cfRule>
  </conditionalFormatting>
  <hyperlinks>
    <hyperlink ref="B191" r:id="rId1" xr:uid="{00000000-0004-0000-1100-000000000000}"/>
    <hyperlink ref="P1" location="'MASTER '!A1" display="Back" xr:uid="{00000000-0004-0000-1100-000001000000}"/>
    <hyperlink ref="P12:P13" location="'APRIL-2018'!A1" display="CASH" xr:uid="{00000000-0004-0000-1100-000002000000}"/>
  </hyperlinks>
  <pageMargins left="0.7" right="0.7" top="0.75" bottom="0.75" header="0.3" footer="0.3"/>
  <pageSetup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192"/>
  <sheetViews>
    <sheetView topLeftCell="C1" workbookViewId="0">
      <selection activeCell="R8" sqref="R8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991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43741</v>
      </c>
      <c r="D6" s="19" t="s">
        <v>19</v>
      </c>
      <c r="E6" s="19" t="s">
        <v>676</v>
      </c>
      <c r="F6" s="21">
        <v>38</v>
      </c>
      <c r="G6" s="79">
        <v>43</v>
      </c>
      <c r="H6" s="79">
        <v>34</v>
      </c>
      <c r="I6" s="26">
        <v>46.8</v>
      </c>
      <c r="J6" s="25">
        <f t="shared" ref="J6" si="0">I6-F6</f>
        <v>8.7999999999999972</v>
      </c>
      <c r="K6" s="27">
        <f t="shared" ref="K6" si="1">150000/F6</f>
        <v>3947.3684210526317</v>
      </c>
      <c r="L6" s="63">
        <f t="shared" ref="L6:L70" si="2">(I6*1/F6)-100%</f>
        <v>0.23157894736842088</v>
      </c>
      <c r="M6" s="22">
        <f>J6*K6</f>
        <v>34736.842105263146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43741</v>
      </c>
      <c r="D7" s="25" t="s">
        <v>19</v>
      </c>
      <c r="E7" s="25" t="s">
        <v>204</v>
      </c>
      <c r="F7" s="26">
        <v>135</v>
      </c>
      <c r="G7" s="26">
        <v>150</v>
      </c>
      <c r="H7" s="26">
        <v>131</v>
      </c>
      <c r="I7" s="26">
        <v>143</v>
      </c>
      <c r="J7" s="25">
        <f t="shared" ref="J7:J24" si="5">I7-F7</f>
        <v>8</v>
      </c>
      <c r="K7" s="27">
        <f t="shared" ref="K7:K24" si="6">150000/F7</f>
        <v>1111.1111111111111</v>
      </c>
      <c r="L7" s="63">
        <f t="shared" si="2"/>
        <v>5.9259259259259345E-2</v>
      </c>
      <c r="M7" s="22">
        <f>J7*K7</f>
        <v>8888.8888888888887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43741</v>
      </c>
      <c r="D8" s="25" t="s">
        <v>19</v>
      </c>
      <c r="E8" s="25" t="s">
        <v>960</v>
      </c>
      <c r="F8" s="26">
        <v>482</v>
      </c>
      <c r="G8" s="26">
        <v>509</v>
      </c>
      <c r="H8" s="26">
        <v>478</v>
      </c>
      <c r="I8" s="26">
        <v>509</v>
      </c>
      <c r="J8" s="25">
        <f t="shared" si="5"/>
        <v>27</v>
      </c>
      <c r="K8" s="27">
        <f t="shared" si="6"/>
        <v>311.20331950207469</v>
      </c>
      <c r="L8" s="63">
        <f t="shared" si="2"/>
        <v>5.6016597510373467E-2</v>
      </c>
      <c r="M8" s="28">
        <f t="shared" ref="M8:M71" si="8">J8*K8</f>
        <v>8402.4896265560164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43742</v>
      </c>
      <c r="D9" s="25" t="s">
        <v>19</v>
      </c>
      <c r="E9" s="25" t="s">
        <v>188</v>
      </c>
      <c r="F9" s="26">
        <v>1323</v>
      </c>
      <c r="G9" s="26">
        <v>1342</v>
      </c>
      <c r="H9" s="26">
        <v>1313</v>
      </c>
      <c r="I9" s="26">
        <v>1349</v>
      </c>
      <c r="J9" s="25">
        <f t="shared" si="5"/>
        <v>26</v>
      </c>
      <c r="K9" s="27">
        <f t="shared" si="6"/>
        <v>113.37868480725623</v>
      </c>
      <c r="L9" s="63">
        <f t="shared" si="2"/>
        <v>1.9652305366591127E-2</v>
      </c>
      <c r="M9" s="28">
        <f t="shared" si="8"/>
        <v>2947.8458049886622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9"/>
        <v>5</v>
      </c>
      <c r="C10" s="24">
        <v>43742</v>
      </c>
      <c r="D10" s="25" t="s">
        <v>19</v>
      </c>
      <c r="E10" s="25" t="s">
        <v>961</v>
      </c>
      <c r="F10" s="26">
        <v>173</v>
      </c>
      <c r="G10" s="26">
        <v>182</v>
      </c>
      <c r="H10" s="26">
        <v>168</v>
      </c>
      <c r="I10" s="26">
        <v>182</v>
      </c>
      <c r="J10" s="25">
        <f t="shared" si="5"/>
        <v>9</v>
      </c>
      <c r="K10" s="27">
        <f t="shared" si="6"/>
        <v>867.05202312138726</v>
      </c>
      <c r="L10" s="63">
        <f t="shared" si="2"/>
        <v>5.2023121387283267E-2</v>
      </c>
      <c r="M10" s="28">
        <f t="shared" si="8"/>
        <v>7803.4682080924849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9"/>
        <v>6</v>
      </c>
      <c r="C11" s="24">
        <v>43745</v>
      </c>
      <c r="D11" s="25" t="s">
        <v>19</v>
      </c>
      <c r="E11" s="25" t="s">
        <v>762</v>
      </c>
      <c r="F11" s="26">
        <v>39</v>
      </c>
      <c r="G11" s="26">
        <v>56</v>
      </c>
      <c r="H11" s="26">
        <v>38</v>
      </c>
      <c r="I11" s="26">
        <v>45</v>
      </c>
      <c r="J11" s="25">
        <f t="shared" si="5"/>
        <v>6</v>
      </c>
      <c r="K11" s="27">
        <f t="shared" si="6"/>
        <v>3846.1538461538462</v>
      </c>
      <c r="L11" s="63">
        <f t="shared" si="2"/>
        <v>0.15384615384615374</v>
      </c>
      <c r="M11" s="28">
        <f t="shared" si="8"/>
        <v>23076.923076923078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43747</v>
      </c>
      <c r="D12" s="25" t="s">
        <v>19</v>
      </c>
      <c r="E12" s="25" t="s">
        <v>962</v>
      </c>
      <c r="F12" s="26">
        <v>3975</v>
      </c>
      <c r="G12" s="26">
        <v>4120</v>
      </c>
      <c r="H12" s="26">
        <v>3871</v>
      </c>
      <c r="I12" s="26">
        <v>4120</v>
      </c>
      <c r="J12" s="25">
        <f t="shared" si="5"/>
        <v>145</v>
      </c>
      <c r="K12" s="27">
        <f t="shared" si="6"/>
        <v>37.735849056603776</v>
      </c>
      <c r="L12" s="63">
        <f t="shared" si="2"/>
        <v>3.647798742138364E-2</v>
      </c>
      <c r="M12" s="28">
        <f t="shared" si="8"/>
        <v>5471.6981132075471</v>
      </c>
      <c r="N12" s="8"/>
      <c r="P12" s="144" t="s">
        <v>10</v>
      </c>
      <c r="Q12" s="122">
        <f>COUNT(C6:C190)</f>
        <v>19</v>
      </c>
      <c r="R12" s="124">
        <f>Y191</f>
        <v>19</v>
      </c>
      <c r="S12" s="124">
        <f>Z191</f>
        <v>0</v>
      </c>
      <c r="T12" s="126">
        <v>0</v>
      </c>
      <c r="U12" s="139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43748</v>
      </c>
      <c r="D13" s="25" t="s">
        <v>19</v>
      </c>
      <c r="E13" s="25" t="s">
        <v>326</v>
      </c>
      <c r="F13" s="26">
        <v>362</v>
      </c>
      <c r="G13" s="26">
        <v>367</v>
      </c>
      <c r="H13" s="26">
        <v>357</v>
      </c>
      <c r="I13" s="26">
        <v>367</v>
      </c>
      <c r="J13" s="25">
        <f t="shared" si="5"/>
        <v>5</v>
      </c>
      <c r="K13" s="27">
        <f t="shared" si="6"/>
        <v>414.36464088397793</v>
      </c>
      <c r="L13" s="63">
        <f t="shared" si="2"/>
        <v>1.3812154696132506E-2</v>
      </c>
      <c r="M13" s="28">
        <f t="shared" si="8"/>
        <v>2071.8232044198894</v>
      </c>
      <c r="N13" s="8"/>
      <c r="P13" s="145"/>
      <c r="Q13" s="123"/>
      <c r="R13" s="125"/>
      <c r="S13" s="125"/>
      <c r="T13" s="127"/>
      <c r="U13" s="140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9"/>
        <v>9</v>
      </c>
      <c r="C14" s="24">
        <v>43748</v>
      </c>
      <c r="D14" s="25" t="s">
        <v>19</v>
      </c>
      <c r="E14" s="25" t="s">
        <v>963</v>
      </c>
      <c r="F14" s="26">
        <v>30.35</v>
      </c>
      <c r="G14" s="26">
        <v>28.6</v>
      </c>
      <c r="H14" s="26">
        <v>33</v>
      </c>
      <c r="I14" s="26">
        <v>33</v>
      </c>
      <c r="J14" s="25">
        <f t="shared" si="5"/>
        <v>2.6499999999999986</v>
      </c>
      <c r="K14" s="27">
        <f t="shared" si="6"/>
        <v>4942.3393739703461</v>
      </c>
      <c r="L14" s="63">
        <f t="shared" si="2"/>
        <v>8.7314662273475951E-2</v>
      </c>
      <c r="M14" s="28">
        <f t="shared" si="8"/>
        <v>13097.199341021411</v>
      </c>
      <c r="N14" s="8"/>
      <c r="O14" s="29"/>
      <c r="P14" s="97" t="s">
        <v>21</v>
      </c>
      <c r="Q14" s="98"/>
      <c r="R14" s="99"/>
      <c r="S14" s="106">
        <f>U12</f>
        <v>1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43749</v>
      </c>
      <c r="D15" s="25" t="s">
        <v>19</v>
      </c>
      <c r="E15" s="25" t="s">
        <v>442</v>
      </c>
      <c r="F15" s="26">
        <v>3080</v>
      </c>
      <c r="G15" s="26">
        <v>3230</v>
      </c>
      <c r="H15" s="26">
        <v>3058</v>
      </c>
      <c r="I15" s="26">
        <v>3121</v>
      </c>
      <c r="J15" s="25">
        <f t="shared" si="5"/>
        <v>41</v>
      </c>
      <c r="K15" s="27">
        <f t="shared" si="6"/>
        <v>48.701298701298704</v>
      </c>
      <c r="L15" s="63">
        <f t="shared" si="2"/>
        <v>1.3311688311688386E-2</v>
      </c>
      <c r="M15" s="28">
        <f t="shared" si="8"/>
        <v>1996.7532467532469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9"/>
        <v>11</v>
      </c>
      <c r="C16" s="24">
        <v>43754</v>
      </c>
      <c r="D16" s="25" t="s">
        <v>19</v>
      </c>
      <c r="E16" s="25" t="s">
        <v>722</v>
      </c>
      <c r="F16" s="26">
        <v>889</v>
      </c>
      <c r="G16" s="26">
        <v>905</v>
      </c>
      <c r="H16" s="26">
        <v>886</v>
      </c>
      <c r="I16" s="26">
        <v>904</v>
      </c>
      <c r="J16" s="25">
        <f t="shared" si="5"/>
        <v>15</v>
      </c>
      <c r="K16" s="27">
        <f t="shared" si="6"/>
        <v>168.72890888638921</v>
      </c>
      <c r="L16" s="63">
        <f t="shared" si="2"/>
        <v>1.6872890888638858E-2</v>
      </c>
      <c r="M16" s="28">
        <f t="shared" si="8"/>
        <v>2530.9336332958383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43755</v>
      </c>
      <c r="D17" s="25" t="s">
        <v>19</v>
      </c>
      <c r="E17" s="25" t="s">
        <v>964</v>
      </c>
      <c r="F17" s="26">
        <v>138.5</v>
      </c>
      <c r="G17" s="26">
        <v>148</v>
      </c>
      <c r="H17" s="26">
        <v>133</v>
      </c>
      <c r="I17" s="26">
        <v>148</v>
      </c>
      <c r="J17" s="25">
        <f t="shared" si="5"/>
        <v>9.5</v>
      </c>
      <c r="K17" s="27">
        <f t="shared" si="6"/>
        <v>1083.0324909747292</v>
      </c>
      <c r="L17" s="63">
        <f t="shared" si="2"/>
        <v>6.8592057761732939E-2</v>
      </c>
      <c r="M17" s="28">
        <f t="shared" si="8"/>
        <v>10288.808664259926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43755</v>
      </c>
      <c r="D18" s="25" t="s">
        <v>19</v>
      </c>
      <c r="E18" s="25" t="s">
        <v>491</v>
      </c>
      <c r="F18" s="26">
        <v>269</v>
      </c>
      <c r="G18" s="26">
        <v>290</v>
      </c>
      <c r="H18" s="26">
        <v>259</v>
      </c>
      <c r="I18" s="26">
        <v>290</v>
      </c>
      <c r="J18" s="25">
        <f t="shared" si="5"/>
        <v>21</v>
      </c>
      <c r="K18" s="27">
        <f t="shared" si="6"/>
        <v>557.62081784386612</v>
      </c>
      <c r="L18" s="63">
        <f t="shared" si="2"/>
        <v>7.8066914498141182E-2</v>
      </c>
      <c r="M18" s="28">
        <f t="shared" si="8"/>
        <v>11710.037174721188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43756</v>
      </c>
      <c r="D19" s="25" t="s">
        <v>19</v>
      </c>
      <c r="E19" s="25" t="s">
        <v>966</v>
      </c>
      <c r="F19" s="26">
        <v>1020</v>
      </c>
      <c r="G19" s="26">
        <v>1100</v>
      </c>
      <c r="H19" s="26">
        <v>990</v>
      </c>
      <c r="I19" s="26">
        <v>1100</v>
      </c>
      <c r="J19" s="25">
        <f t="shared" si="5"/>
        <v>80</v>
      </c>
      <c r="K19" s="27">
        <f t="shared" si="6"/>
        <v>147.05882352941177</v>
      </c>
      <c r="L19" s="63">
        <f t="shared" si="2"/>
        <v>7.8431372549019551E-2</v>
      </c>
      <c r="M19" s="28">
        <f t="shared" si="8"/>
        <v>11764.705882352941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43756</v>
      </c>
      <c r="D20" s="25" t="s">
        <v>19</v>
      </c>
      <c r="E20" s="25" t="s">
        <v>965</v>
      </c>
      <c r="F20" s="26">
        <v>218</v>
      </c>
      <c r="G20" s="26">
        <v>244</v>
      </c>
      <c r="H20" s="26">
        <v>209</v>
      </c>
      <c r="I20" s="26">
        <v>235</v>
      </c>
      <c r="J20" s="25">
        <f t="shared" si="5"/>
        <v>17</v>
      </c>
      <c r="K20" s="27">
        <f t="shared" si="6"/>
        <v>688.0733944954128</v>
      </c>
      <c r="L20" s="63">
        <f t="shared" si="2"/>
        <v>7.7981651376146877E-2</v>
      </c>
      <c r="M20" s="28">
        <f t="shared" si="8"/>
        <v>11697.247706422018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43761</v>
      </c>
      <c r="D21" s="25" t="s">
        <v>19</v>
      </c>
      <c r="E21" s="25" t="s">
        <v>326</v>
      </c>
      <c r="F21" s="26">
        <v>374</v>
      </c>
      <c r="G21" s="26">
        <v>381</v>
      </c>
      <c r="H21" s="26">
        <v>370</v>
      </c>
      <c r="I21" s="26">
        <v>378.9</v>
      </c>
      <c r="J21" s="25">
        <f t="shared" si="5"/>
        <v>4.8999999999999773</v>
      </c>
      <c r="K21" s="27">
        <f t="shared" si="6"/>
        <v>401.06951871657753</v>
      </c>
      <c r="L21" s="63">
        <f t="shared" si="2"/>
        <v>1.3101604278074719E-2</v>
      </c>
      <c r="M21" s="28">
        <f t="shared" si="8"/>
        <v>1965.2406417112209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43762</v>
      </c>
      <c r="D22" s="25" t="s">
        <v>19</v>
      </c>
      <c r="E22" s="25" t="s">
        <v>331</v>
      </c>
      <c r="F22" s="26">
        <v>205</v>
      </c>
      <c r="G22" s="26">
        <v>211</v>
      </c>
      <c r="H22" s="26">
        <v>199</v>
      </c>
      <c r="I22" s="26">
        <v>211</v>
      </c>
      <c r="J22" s="25">
        <f t="shared" si="5"/>
        <v>6</v>
      </c>
      <c r="K22" s="27">
        <f t="shared" si="6"/>
        <v>731.70731707317077</v>
      </c>
      <c r="L22" s="63">
        <f t="shared" si="2"/>
        <v>2.9268292682926855E-2</v>
      </c>
      <c r="M22" s="28">
        <f t="shared" si="8"/>
        <v>4390.2439024390242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43762</v>
      </c>
      <c r="D23" s="25" t="s">
        <v>19</v>
      </c>
      <c r="E23" s="25" t="s">
        <v>111</v>
      </c>
      <c r="F23" s="26">
        <v>94</v>
      </c>
      <c r="G23" s="26">
        <v>98</v>
      </c>
      <c r="H23" s="26">
        <v>93</v>
      </c>
      <c r="I23" s="26">
        <v>98</v>
      </c>
      <c r="J23" s="25">
        <f t="shared" si="5"/>
        <v>4</v>
      </c>
      <c r="K23" s="27">
        <f t="shared" si="6"/>
        <v>1595.7446808510638</v>
      </c>
      <c r="L23" s="63">
        <f t="shared" si="2"/>
        <v>4.2553191489361764E-2</v>
      </c>
      <c r="M23" s="28">
        <f t="shared" si="8"/>
        <v>6382.9787234042551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43763</v>
      </c>
      <c r="D24" s="25" t="s">
        <v>19</v>
      </c>
      <c r="E24" s="25" t="s">
        <v>292</v>
      </c>
      <c r="F24" s="26">
        <v>400</v>
      </c>
      <c r="G24" s="26">
        <v>424</v>
      </c>
      <c r="H24" s="26">
        <v>391</v>
      </c>
      <c r="I24" s="26">
        <v>424</v>
      </c>
      <c r="J24" s="25">
        <f t="shared" si="5"/>
        <v>24</v>
      </c>
      <c r="K24" s="27">
        <f t="shared" si="6"/>
        <v>375</v>
      </c>
      <c r="L24" s="63">
        <f t="shared" si="2"/>
        <v>6.0000000000000053E-2</v>
      </c>
      <c r="M24" s="28">
        <f t="shared" si="8"/>
        <v>9000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>(I25*1/F25)-100%</f>
        <v>#VALUE!</v>
      </c>
      <c r="M25" s="28">
        <f t="shared" si="8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0</v>
      </c>
    </row>
    <row r="26" spans="1:27" hidden="1" x14ac:dyDescent="0.3">
      <c r="A26" s="7"/>
      <c r="B26" s="23">
        <f t="shared" si="9"/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8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9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8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9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8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9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8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9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9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8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9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8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9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/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10">IF($M70&gt;0,1,0)</f>
        <v>0</v>
      </c>
      <c r="Z70" s="5">
        <f t="shared" ref="Z70:Z133" si="11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12">(I71*1/F71)-100%</f>
        <v>#VALUE!</v>
      </c>
      <c r="M71" s="28">
        <f t="shared" si="8"/>
        <v>0</v>
      </c>
      <c r="N71" s="8"/>
      <c r="Y71" s="5">
        <f t="shared" si="10"/>
        <v>0</v>
      </c>
      <c r="Z71" s="5">
        <f t="shared" si="11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12"/>
        <v>#VALUE!</v>
      </c>
      <c r="M72" s="28">
        <f t="shared" ref="M72:M135" si="13">J72*K72</f>
        <v>0</v>
      </c>
      <c r="N72" s="8"/>
      <c r="Y72" s="5">
        <f t="shared" si="10"/>
        <v>0</v>
      </c>
      <c r="Z72" s="5">
        <f t="shared" si="11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1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2"/>
        <v>#VALUE!</v>
      </c>
      <c r="M73" s="28">
        <f t="shared" si="13"/>
        <v>0</v>
      </c>
      <c r="N73" s="8"/>
      <c r="Y73" s="5">
        <f t="shared" si="10"/>
        <v>0</v>
      </c>
      <c r="Z73" s="5">
        <f t="shared" si="11"/>
        <v>0</v>
      </c>
      <c r="AA73" s="5">
        <f t="shared" si="7"/>
        <v>0</v>
      </c>
    </row>
    <row r="74" spans="1:27" hidden="1" x14ac:dyDescent="0.3">
      <c r="A74" s="7"/>
      <c r="B74" s="23">
        <f t="shared" si="1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2"/>
        <v>#VALUE!</v>
      </c>
      <c r="M74" s="28">
        <f t="shared" si="13"/>
        <v>0</v>
      </c>
      <c r="N74" s="8"/>
      <c r="Y74" s="5">
        <f t="shared" si="10"/>
        <v>0</v>
      </c>
      <c r="Z74" s="5">
        <f t="shared" si="11"/>
        <v>0</v>
      </c>
      <c r="AA74" s="5">
        <f t="shared" ref="AA74:AA137" si="15">IF($I74=0,1,0)</f>
        <v>0</v>
      </c>
    </row>
    <row r="75" spans="1:27" hidden="1" x14ac:dyDescent="0.3">
      <c r="A75" s="7"/>
      <c r="B75" s="23">
        <f t="shared" si="1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2"/>
        <v>#VALUE!</v>
      </c>
      <c r="M75" s="28">
        <f t="shared" si="13"/>
        <v>0</v>
      </c>
      <c r="N75" s="8"/>
      <c r="Y75" s="5">
        <f t="shared" si="10"/>
        <v>0</v>
      </c>
      <c r="Z75" s="5">
        <f t="shared" si="11"/>
        <v>0</v>
      </c>
      <c r="AA75" s="5">
        <f t="shared" si="15"/>
        <v>0</v>
      </c>
    </row>
    <row r="76" spans="1:27" hidden="1" x14ac:dyDescent="0.3">
      <c r="A76" s="7"/>
      <c r="B76" s="23">
        <f t="shared" si="1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2"/>
        <v>#VALUE!</v>
      </c>
      <c r="M76" s="28">
        <f t="shared" si="13"/>
        <v>0</v>
      </c>
      <c r="N76" s="8"/>
      <c r="Y76" s="5">
        <f t="shared" si="10"/>
        <v>0</v>
      </c>
      <c r="Z76" s="5">
        <f t="shared" si="11"/>
        <v>0</v>
      </c>
      <c r="AA76" s="5">
        <f t="shared" si="15"/>
        <v>0</v>
      </c>
    </row>
    <row r="77" spans="1:27" hidden="1" x14ac:dyDescent="0.3">
      <c r="A77" s="7"/>
      <c r="B77" s="23">
        <f t="shared" si="1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2"/>
        <v>#VALUE!</v>
      </c>
      <c r="M77" s="28">
        <f t="shared" si="13"/>
        <v>0</v>
      </c>
      <c r="N77" s="8"/>
      <c r="Y77" s="5">
        <f t="shared" si="10"/>
        <v>0</v>
      </c>
      <c r="Z77" s="5">
        <f t="shared" si="11"/>
        <v>0</v>
      </c>
      <c r="AA77" s="5">
        <f t="shared" si="15"/>
        <v>0</v>
      </c>
    </row>
    <row r="78" spans="1:27" hidden="1" x14ac:dyDescent="0.3">
      <c r="A78" s="7"/>
      <c r="B78" s="23">
        <f t="shared" si="1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2"/>
        <v>#VALUE!</v>
      </c>
      <c r="M78" s="28">
        <f t="shared" si="13"/>
        <v>0</v>
      </c>
      <c r="N78" s="8"/>
      <c r="Y78" s="5">
        <f t="shared" si="10"/>
        <v>0</v>
      </c>
      <c r="Z78" s="5">
        <f t="shared" si="11"/>
        <v>0</v>
      </c>
      <c r="AA78" s="5">
        <f t="shared" si="15"/>
        <v>0</v>
      </c>
    </row>
    <row r="79" spans="1:27" hidden="1" x14ac:dyDescent="0.3">
      <c r="A79" s="7"/>
      <c r="B79" s="23">
        <f t="shared" si="1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2"/>
        <v>#VALUE!</v>
      </c>
      <c r="M79" s="28">
        <f t="shared" si="13"/>
        <v>0</v>
      </c>
      <c r="N79" s="8"/>
      <c r="Q79" s="5" t="s">
        <v>20</v>
      </c>
      <c r="Y79" s="5">
        <f t="shared" si="10"/>
        <v>0</v>
      </c>
      <c r="Z79" s="5">
        <f t="shared" si="11"/>
        <v>0</v>
      </c>
      <c r="AA79" s="5">
        <f t="shared" si="15"/>
        <v>0</v>
      </c>
    </row>
    <row r="80" spans="1:27" hidden="1" x14ac:dyDescent="0.3">
      <c r="A80" s="7"/>
      <c r="B80" s="23">
        <f t="shared" si="1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2"/>
        <v>#VALUE!</v>
      </c>
      <c r="M80" s="28">
        <f t="shared" si="13"/>
        <v>0</v>
      </c>
      <c r="N80" s="8"/>
      <c r="P80" s="5" t="s">
        <v>20</v>
      </c>
      <c r="Y80" s="5">
        <f t="shared" si="10"/>
        <v>0</v>
      </c>
      <c r="Z80" s="5">
        <f t="shared" si="11"/>
        <v>0</v>
      </c>
      <c r="AA80" s="5">
        <f t="shared" si="15"/>
        <v>0</v>
      </c>
    </row>
    <row r="81" spans="1:27" hidden="1" x14ac:dyDescent="0.3">
      <c r="A81" s="7"/>
      <c r="B81" s="23">
        <f t="shared" si="1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2"/>
        <v>#VALUE!</v>
      </c>
      <c r="M81" s="28">
        <f t="shared" si="13"/>
        <v>0</v>
      </c>
      <c r="N81" s="8"/>
      <c r="Y81" s="5">
        <f t="shared" si="10"/>
        <v>0</v>
      </c>
      <c r="Z81" s="5">
        <f t="shared" si="11"/>
        <v>0</v>
      </c>
      <c r="AA81" s="5">
        <f t="shared" si="15"/>
        <v>0</v>
      </c>
    </row>
    <row r="82" spans="1:27" hidden="1" x14ac:dyDescent="0.3">
      <c r="A82" s="7"/>
      <c r="B82" s="23">
        <f t="shared" si="1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2"/>
        <v>#VALUE!</v>
      </c>
      <c r="M82" s="28">
        <f t="shared" si="13"/>
        <v>0</v>
      </c>
      <c r="N82" s="8"/>
      <c r="R82" s="5" t="s">
        <v>20</v>
      </c>
      <c r="Y82" s="5">
        <f t="shared" si="10"/>
        <v>0</v>
      </c>
      <c r="Z82" s="5">
        <f t="shared" si="11"/>
        <v>0</v>
      </c>
      <c r="AA82" s="5">
        <f t="shared" si="15"/>
        <v>0</v>
      </c>
    </row>
    <row r="83" spans="1:27" hidden="1" x14ac:dyDescent="0.3">
      <c r="A83" s="7"/>
      <c r="B83" s="23">
        <f t="shared" si="1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2"/>
        <v>#VALUE!</v>
      </c>
      <c r="M83" s="28">
        <f t="shared" si="13"/>
        <v>0</v>
      </c>
      <c r="N83" s="8"/>
      <c r="Y83" s="5">
        <f t="shared" si="10"/>
        <v>0</v>
      </c>
      <c r="Z83" s="5">
        <f t="shared" si="11"/>
        <v>0</v>
      </c>
      <c r="AA83" s="5">
        <f t="shared" si="15"/>
        <v>0</v>
      </c>
    </row>
    <row r="84" spans="1:27" hidden="1" x14ac:dyDescent="0.3">
      <c r="A84" s="7"/>
      <c r="B84" s="23">
        <f t="shared" si="1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2"/>
        <v>#VALUE!</v>
      </c>
      <c r="M84" s="28">
        <f t="shared" si="13"/>
        <v>0</v>
      </c>
      <c r="N84" s="8"/>
      <c r="Y84" s="5">
        <f t="shared" si="10"/>
        <v>0</v>
      </c>
      <c r="Z84" s="5">
        <f t="shared" si="11"/>
        <v>0</v>
      </c>
      <c r="AA84" s="5">
        <f t="shared" si="15"/>
        <v>0</v>
      </c>
    </row>
    <row r="85" spans="1:27" hidden="1" x14ac:dyDescent="0.3">
      <c r="A85" s="7"/>
      <c r="B85" s="23">
        <f t="shared" si="1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2"/>
        <v>#VALUE!</v>
      </c>
      <c r="M85" s="28">
        <f t="shared" si="13"/>
        <v>0</v>
      </c>
      <c r="N85" s="8"/>
      <c r="Y85" s="5">
        <f t="shared" si="10"/>
        <v>0</v>
      </c>
      <c r="Z85" s="5">
        <f t="shared" si="11"/>
        <v>0</v>
      </c>
      <c r="AA85" s="5">
        <f t="shared" si="15"/>
        <v>0</v>
      </c>
    </row>
    <row r="86" spans="1:27" hidden="1" x14ac:dyDescent="0.3">
      <c r="A86" s="7"/>
      <c r="B86" s="23">
        <f t="shared" si="1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2"/>
        <v>#VALUE!</v>
      </c>
      <c r="M86" s="28">
        <f t="shared" si="13"/>
        <v>0</v>
      </c>
      <c r="N86" s="8"/>
      <c r="Y86" s="5">
        <f t="shared" si="10"/>
        <v>0</v>
      </c>
      <c r="Z86" s="5">
        <f t="shared" si="11"/>
        <v>0</v>
      </c>
      <c r="AA86" s="5">
        <f t="shared" si="15"/>
        <v>0</v>
      </c>
    </row>
    <row r="87" spans="1:27" hidden="1" x14ac:dyDescent="0.3">
      <c r="A87" s="7"/>
      <c r="B87" s="23">
        <f t="shared" si="1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2"/>
        <v>#VALUE!</v>
      </c>
      <c r="M87" s="28">
        <f t="shared" si="13"/>
        <v>0</v>
      </c>
      <c r="N87" s="8"/>
      <c r="Y87" s="5">
        <f t="shared" si="10"/>
        <v>0</v>
      </c>
      <c r="Z87" s="5">
        <f t="shared" si="11"/>
        <v>0</v>
      </c>
      <c r="AA87" s="5">
        <f t="shared" si="15"/>
        <v>0</v>
      </c>
    </row>
    <row r="88" spans="1:27" hidden="1" x14ac:dyDescent="0.3">
      <c r="A88" s="7"/>
      <c r="B88" s="23">
        <f t="shared" si="1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2"/>
        <v>#VALUE!</v>
      </c>
      <c r="M88" s="28">
        <f t="shared" si="13"/>
        <v>0</v>
      </c>
      <c r="N88" s="8"/>
      <c r="Y88" s="5">
        <f t="shared" si="10"/>
        <v>0</v>
      </c>
      <c r="Z88" s="5">
        <f t="shared" si="11"/>
        <v>0</v>
      </c>
      <c r="AA88" s="5">
        <f t="shared" si="15"/>
        <v>0</v>
      </c>
    </row>
    <row r="89" spans="1:27" hidden="1" x14ac:dyDescent="0.3">
      <c r="A89" s="7"/>
      <c r="B89" s="23">
        <f t="shared" si="1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2"/>
        <v>#VALUE!</v>
      </c>
      <c r="M89" s="28">
        <f t="shared" si="13"/>
        <v>0</v>
      </c>
      <c r="N89" s="8"/>
      <c r="Y89" s="5">
        <f t="shared" si="10"/>
        <v>0</v>
      </c>
      <c r="Z89" s="5">
        <f t="shared" si="11"/>
        <v>0</v>
      </c>
      <c r="AA89" s="5">
        <f t="shared" si="15"/>
        <v>0</v>
      </c>
    </row>
    <row r="90" spans="1:27" hidden="1" x14ac:dyDescent="0.3">
      <c r="A90" s="7"/>
      <c r="B90" s="23">
        <f t="shared" si="1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2"/>
        <v>#VALUE!</v>
      </c>
      <c r="M90" s="28">
        <f t="shared" si="13"/>
        <v>0</v>
      </c>
      <c r="N90" s="8"/>
      <c r="Y90" s="5">
        <f t="shared" si="10"/>
        <v>0</v>
      </c>
      <c r="Z90" s="5">
        <f t="shared" si="11"/>
        <v>0</v>
      </c>
      <c r="AA90" s="5">
        <f t="shared" si="15"/>
        <v>0</v>
      </c>
    </row>
    <row r="91" spans="1:27" hidden="1" x14ac:dyDescent="0.3">
      <c r="A91" s="7"/>
      <c r="B91" s="23">
        <f t="shared" si="1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2"/>
        <v>#VALUE!</v>
      </c>
      <c r="M91" s="28">
        <f t="shared" si="13"/>
        <v>0</v>
      </c>
      <c r="N91" s="8"/>
      <c r="Y91" s="5">
        <f t="shared" si="10"/>
        <v>0</v>
      </c>
      <c r="Z91" s="5">
        <f t="shared" si="11"/>
        <v>0</v>
      </c>
      <c r="AA91" s="5">
        <f t="shared" si="15"/>
        <v>0</v>
      </c>
    </row>
    <row r="92" spans="1:27" hidden="1" x14ac:dyDescent="0.3">
      <c r="A92" s="7"/>
      <c r="B92" s="23">
        <f t="shared" si="1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2"/>
        <v>#VALUE!</v>
      </c>
      <c r="M92" s="28">
        <f t="shared" si="13"/>
        <v>0</v>
      </c>
      <c r="N92" s="8"/>
      <c r="Y92" s="5">
        <f t="shared" si="10"/>
        <v>0</v>
      </c>
      <c r="Z92" s="5">
        <f t="shared" si="11"/>
        <v>0</v>
      </c>
      <c r="AA92" s="5">
        <f t="shared" si="15"/>
        <v>0</v>
      </c>
    </row>
    <row r="93" spans="1:27" hidden="1" x14ac:dyDescent="0.3">
      <c r="A93" s="7"/>
      <c r="B93" s="23">
        <f t="shared" si="1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2"/>
        <v>#VALUE!</v>
      </c>
      <c r="M93" s="28">
        <f t="shared" si="13"/>
        <v>0</v>
      </c>
      <c r="N93" s="8"/>
      <c r="Y93" s="5">
        <f t="shared" si="10"/>
        <v>0</v>
      </c>
      <c r="Z93" s="5">
        <f t="shared" si="11"/>
        <v>0</v>
      </c>
      <c r="AA93" s="5">
        <f t="shared" si="15"/>
        <v>0</v>
      </c>
    </row>
    <row r="94" spans="1:27" hidden="1" x14ac:dyDescent="0.3">
      <c r="A94" s="7"/>
      <c r="B94" s="23">
        <f t="shared" si="1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2"/>
        <v>#VALUE!</v>
      </c>
      <c r="M94" s="28">
        <f t="shared" si="13"/>
        <v>0</v>
      </c>
      <c r="N94" s="8"/>
      <c r="Y94" s="5">
        <f t="shared" si="10"/>
        <v>0</v>
      </c>
      <c r="Z94" s="5">
        <f t="shared" si="11"/>
        <v>0</v>
      </c>
      <c r="AA94" s="5">
        <f t="shared" si="15"/>
        <v>0</v>
      </c>
    </row>
    <row r="95" spans="1:27" hidden="1" x14ac:dyDescent="0.3">
      <c r="A95" s="7"/>
      <c r="B95" s="23">
        <f t="shared" si="1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2"/>
        <v>#VALUE!</v>
      </c>
      <c r="M95" s="28">
        <f t="shared" si="13"/>
        <v>0</v>
      </c>
      <c r="N95" s="8"/>
      <c r="Y95" s="5">
        <f t="shared" si="10"/>
        <v>0</v>
      </c>
      <c r="Z95" s="5">
        <f t="shared" si="11"/>
        <v>0</v>
      </c>
      <c r="AA95" s="5">
        <f t="shared" si="15"/>
        <v>0</v>
      </c>
    </row>
    <row r="96" spans="1:27" hidden="1" x14ac:dyDescent="0.3">
      <c r="A96" s="7"/>
      <c r="B96" s="23">
        <f t="shared" si="1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2"/>
        <v>#VALUE!</v>
      </c>
      <c r="M96" s="28">
        <f t="shared" si="13"/>
        <v>0</v>
      </c>
      <c r="N96" s="8"/>
      <c r="Y96" s="5">
        <f t="shared" si="10"/>
        <v>0</v>
      </c>
      <c r="Z96" s="5">
        <f t="shared" si="11"/>
        <v>0</v>
      </c>
      <c r="AA96" s="5">
        <f t="shared" si="15"/>
        <v>0</v>
      </c>
    </row>
    <row r="97" spans="1:27" hidden="1" x14ac:dyDescent="0.3">
      <c r="A97" s="7"/>
      <c r="B97" s="23">
        <f t="shared" si="1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2"/>
        <v>#VALUE!</v>
      </c>
      <c r="M97" s="28">
        <f t="shared" si="13"/>
        <v>0</v>
      </c>
      <c r="N97" s="8"/>
      <c r="Y97" s="5">
        <f t="shared" si="10"/>
        <v>0</v>
      </c>
      <c r="Z97" s="5">
        <f t="shared" si="11"/>
        <v>0</v>
      </c>
      <c r="AA97" s="5">
        <f t="shared" si="15"/>
        <v>0</v>
      </c>
    </row>
    <row r="98" spans="1:27" hidden="1" x14ac:dyDescent="0.3">
      <c r="A98" s="7"/>
      <c r="B98" s="23">
        <f t="shared" si="1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2"/>
        <v>#VALUE!</v>
      </c>
      <c r="M98" s="28">
        <f t="shared" si="13"/>
        <v>0</v>
      </c>
      <c r="N98" s="8"/>
      <c r="P98" s="5" t="s">
        <v>20</v>
      </c>
      <c r="Y98" s="5">
        <f t="shared" si="10"/>
        <v>0</v>
      </c>
      <c r="Z98" s="5">
        <f t="shared" si="11"/>
        <v>0</v>
      </c>
      <c r="AA98" s="5">
        <f t="shared" si="15"/>
        <v>0</v>
      </c>
    </row>
    <row r="99" spans="1:27" hidden="1" x14ac:dyDescent="0.3">
      <c r="A99" s="7"/>
      <c r="B99" s="23">
        <f t="shared" si="1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2"/>
        <v>#VALUE!</v>
      </c>
      <c r="M99" s="28">
        <f t="shared" si="13"/>
        <v>0</v>
      </c>
      <c r="N99" s="8"/>
      <c r="Q99" s="5" t="s">
        <v>20</v>
      </c>
      <c r="Y99" s="5">
        <f t="shared" si="10"/>
        <v>0</v>
      </c>
      <c r="Z99" s="5">
        <f t="shared" si="11"/>
        <v>0</v>
      </c>
      <c r="AA99" s="5">
        <f t="shared" si="15"/>
        <v>0</v>
      </c>
    </row>
    <row r="100" spans="1:27" hidden="1" x14ac:dyDescent="0.3">
      <c r="A100" s="7"/>
      <c r="B100" s="23">
        <f t="shared" si="1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2"/>
        <v>#VALUE!</v>
      </c>
      <c r="M100" s="28">
        <f t="shared" si="13"/>
        <v>0</v>
      </c>
      <c r="N100" s="8"/>
      <c r="Q100" s="5" t="s">
        <v>20</v>
      </c>
      <c r="Y100" s="5">
        <f t="shared" si="10"/>
        <v>0</v>
      </c>
      <c r="Z100" s="5">
        <f t="shared" si="11"/>
        <v>0</v>
      </c>
      <c r="AA100" s="5">
        <f t="shared" si="15"/>
        <v>0</v>
      </c>
    </row>
    <row r="101" spans="1:27" hidden="1" x14ac:dyDescent="0.3">
      <c r="A101" s="7"/>
      <c r="B101" s="23">
        <f t="shared" si="1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2"/>
        <v>#VALUE!</v>
      </c>
      <c r="M101" s="28">
        <f t="shared" si="13"/>
        <v>0</v>
      </c>
      <c r="N101" s="8"/>
      <c r="Y101" s="5">
        <f t="shared" si="10"/>
        <v>0</v>
      </c>
      <c r="Z101" s="5">
        <f t="shared" si="11"/>
        <v>0</v>
      </c>
      <c r="AA101" s="5">
        <f t="shared" si="15"/>
        <v>0</v>
      </c>
    </row>
    <row r="102" spans="1:27" hidden="1" x14ac:dyDescent="0.3">
      <c r="A102" s="7"/>
      <c r="B102" s="23">
        <f t="shared" si="1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2"/>
        <v>#VALUE!</v>
      </c>
      <c r="M102" s="28">
        <f t="shared" si="13"/>
        <v>0</v>
      </c>
      <c r="N102" s="8"/>
      <c r="Y102" s="5">
        <f t="shared" si="10"/>
        <v>0</v>
      </c>
      <c r="Z102" s="5">
        <f t="shared" si="11"/>
        <v>0</v>
      </c>
      <c r="AA102" s="5">
        <f t="shared" si="15"/>
        <v>0</v>
      </c>
    </row>
    <row r="103" spans="1:27" hidden="1" x14ac:dyDescent="0.3">
      <c r="A103" s="7"/>
      <c r="B103" s="23">
        <f t="shared" si="1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2"/>
        <v>#VALUE!</v>
      </c>
      <c r="M103" s="25">
        <f t="shared" si="13"/>
        <v>0</v>
      </c>
      <c r="N103" s="8"/>
      <c r="Y103" s="5">
        <f t="shared" si="10"/>
        <v>0</v>
      </c>
      <c r="Z103" s="5">
        <f t="shared" si="11"/>
        <v>0</v>
      </c>
      <c r="AA103" s="5">
        <f t="shared" si="15"/>
        <v>0</v>
      </c>
    </row>
    <row r="104" spans="1:27" hidden="1" x14ac:dyDescent="0.3">
      <c r="A104" s="7"/>
      <c r="B104" s="23">
        <f t="shared" si="1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2"/>
        <v>#VALUE!</v>
      </c>
      <c r="M104" s="25">
        <f t="shared" si="13"/>
        <v>0</v>
      </c>
      <c r="N104" s="8"/>
      <c r="Y104" s="5">
        <f t="shared" si="10"/>
        <v>0</v>
      </c>
      <c r="Z104" s="5">
        <f t="shared" si="11"/>
        <v>0</v>
      </c>
      <c r="AA104" s="5">
        <f t="shared" si="15"/>
        <v>0</v>
      </c>
    </row>
    <row r="105" spans="1:27" hidden="1" x14ac:dyDescent="0.3">
      <c r="A105" s="7"/>
      <c r="B105" s="23">
        <f t="shared" si="1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2"/>
        <v>#VALUE!</v>
      </c>
      <c r="M105" s="25">
        <f t="shared" si="13"/>
        <v>0</v>
      </c>
      <c r="N105" s="8"/>
      <c r="Y105" s="5">
        <f t="shared" si="10"/>
        <v>0</v>
      </c>
      <c r="Z105" s="5">
        <f t="shared" si="11"/>
        <v>0</v>
      </c>
      <c r="AA105" s="5">
        <f t="shared" si="15"/>
        <v>0</v>
      </c>
    </row>
    <row r="106" spans="1:27" hidden="1" x14ac:dyDescent="0.3">
      <c r="A106" s="7"/>
      <c r="B106" s="23">
        <f t="shared" si="1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2"/>
        <v>#VALUE!</v>
      </c>
      <c r="M106" s="25">
        <f t="shared" si="13"/>
        <v>0</v>
      </c>
      <c r="N106" s="8"/>
      <c r="Y106" s="5">
        <f t="shared" si="10"/>
        <v>0</v>
      </c>
      <c r="Z106" s="5">
        <f t="shared" si="11"/>
        <v>0</v>
      </c>
      <c r="AA106" s="5">
        <f t="shared" si="15"/>
        <v>0</v>
      </c>
    </row>
    <row r="107" spans="1:27" hidden="1" x14ac:dyDescent="0.3">
      <c r="A107" s="7"/>
      <c r="B107" s="23">
        <f t="shared" si="1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2"/>
        <v>#VALUE!</v>
      </c>
      <c r="M107" s="25">
        <f t="shared" si="13"/>
        <v>0</v>
      </c>
      <c r="N107" s="8"/>
      <c r="Y107" s="5">
        <f t="shared" si="10"/>
        <v>0</v>
      </c>
      <c r="Z107" s="5">
        <f t="shared" si="11"/>
        <v>0</v>
      </c>
      <c r="AA107" s="5">
        <f t="shared" si="15"/>
        <v>0</v>
      </c>
    </row>
    <row r="108" spans="1:27" hidden="1" x14ac:dyDescent="0.3">
      <c r="A108" s="7"/>
      <c r="B108" s="23">
        <f t="shared" si="1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2"/>
        <v>#VALUE!</v>
      </c>
      <c r="M108" s="25">
        <f t="shared" si="13"/>
        <v>0</v>
      </c>
      <c r="N108" s="8"/>
      <c r="Y108" s="5">
        <f t="shared" si="10"/>
        <v>0</v>
      </c>
      <c r="Z108" s="5">
        <f t="shared" si="11"/>
        <v>0</v>
      </c>
      <c r="AA108" s="5">
        <f t="shared" si="15"/>
        <v>0</v>
      </c>
    </row>
    <row r="109" spans="1:27" hidden="1" x14ac:dyDescent="0.3">
      <c r="A109" s="7"/>
      <c r="B109" s="23">
        <f t="shared" si="1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2"/>
        <v>#VALUE!</v>
      </c>
      <c r="M109" s="25">
        <f t="shared" si="13"/>
        <v>0</v>
      </c>
      <c r="N109" s="8"/>
      <c r="Y109" s="5">
        <f t="shared" si="10"/>
        <v>0</v>
      </c>
      <c r="Z109" s="5">
        <f t="shared" si="11"/>
        <v>0</v>
      </c>
      <c r="AA109" s="5">
        <f t="shared" si="15"/>
        <v>0</v>
      </c>
    </row>
    <row r="110" spans="1:27" hidden="1" x14ac:dyDescent="0.3">
      <c r="A110" s="7"/>
      <c r="B110" s="23">
        <f t="shared" si="1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2"/>
        <v>#VALUE!</v>
      </c>
      <c r="M110" s="25">
        <f t="shared" si="13"/>
        <v>0</v>
      </c>
      <c r="N110" s="8"/>
      <c r="Y110" s="5">
        <f t="shared" si="10"/>
        <v>0</v>
      </c>
      <c r="Z110" s="5">
        <f t="shared" si="11"/>
        <v>0</v>
      </c>
      <c r="AA110" s="5">
        <f t="shared" si="15"/>
        <v>0</v>
      </c>
    </row>
    <row r="111" spans="1:27" hidden="1" x14ac:dyDescent="0.3">
      <c r="A111" s="7"/>
      <c r="B111" s="23">
        <f t="shared" si="1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2"/>
        <v>#VALUE!</v>
      </c>
      <c r="M111" s="25">
        <f t="shared" si="13"/>
        <v>0</v>
      </c>
      <c r="N111" s="8"/>
      <c r="Y111" s="5">
        <f t="shared" si="10"/>
        <v>0</v>
      </c>
      <c r="Z111" s="5">
        <f t="shared" si="11"/>
        <v>0</v>
      </c>
      <c r="AA111" s="5">
        <f t="shared" si="15"/>
        <v>0</v>
      </c>
    </row>
    <row r="112" spans="1:27" hidden="1" x14ac:dyDescent="0.3">
      <c r="A112" s="7"/>
      <c r="B112" s="23">
        <f t="shared" si="1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2"/>
        <v>#VALUE!</v>
      </c>
      <c r="M112" s="25">
        <f t="shared" si="13"/>
        <v>0</v>
      </c>
      <c r="N112" s="8"/>
      <c r="Y112" s="5">
        <f t="shared" si="10"/>
        <v>0</v>
      </c>
      <c r="Z112" s="5">
        <f t="shared" si="11"/>
        <v>0</v>
      </c>
      <c r="AA112" s="5">
        <f t="shared" si="15"/>
        <v>0</v>
      </c>
    </row>
    <row r="113" spans="1:27" hidden="1" x14ac:dyDescent="0.3">
      <c r="A113" s="7"/>
      <c r="B113" s="23">
        <f t="shared" si="1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2"/>
        <v>#VALUE!</v>
      </c>
      <c r="M113" s="25">
        <f t="shared" si="13"/>
        <v>0</v>
      </c>
      <c r="N113" s="8"/>
      <c r="Y113" s="5">
        <f t="shared" si="10"/>
        <v>0</v>
      </c>
      <c r="Z113" s="5">
        <f t="shared" si="11"/>
        <v>0</v>
      </c>
      <c r="AA113" s="5">
        <f t="shared" si="15"/>
        <v>0</v>
      </c>
    </row>
    <row r="114" spans="1:27" hidden="1" x14ac:dyDescent="0.3">
      <c r="A114" s="7"/>
      <c r="B114" s="23">
        <f t="shared" si="1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2"/>
        <v>#VALUE!</v>
      </c>
      <c r="M114" s="25">
        <f t="shared" si="13"/>
        <v>0</v>
      </c>
      <c r="N114" s="8"/>
      <c r="Y114" s="5">
        <f t="shared" si="10"/>
        <v>0</v>
      </c>
      <c r="Z114" s="5">
        <f t="shared" si="11"/>
        <v>0</v>
      </c>
      <c r="AA114" s="5">
        <f t="shared" si="15"/>
        <v>0</v>
      </c>
    </row>
    <row r="115" spans="1:27" hidden="1" x14ac:dyDescent="0.3">
      <c r="A115" s="7"/>
      <c r="B115" s="23">
        <f t="shared" si="1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2"/>
        <v>#VALUE!</v>
      </c>
      <c r="M115" s="25">
        <f t="shared" si="13"/>
        <v>0</v>
      </c>
      <c r="N115" s="8"/>
      <c r="Y115" s="5">
        <f t="shared" si="10"/>
        <v>0</v>
      </c>
      <c r="Z115" s="5">
        <f t="shared" si="11"/>
        <v>0</v>
      </c>
      <c r="AA115" s="5">
        <f t="shared" si="15"/>
        <v>0</v>
      </c>
    </row>
    <row r="116" spans="1:27" hidden="1" x14ac:dyDescent="0.3">
      <c r="A116" s="7"/>
      <c r="B116" s="23">
        <f t="shared" si="1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2"/>
        <v>#VALUE!</v>
      </c>
      <c r="M116" s="25">
        <f t="shared" si="13"/>
        <v>0</v>
      </c>
      <c r="N116" s="8"/>
      <c r="Y116" s="5">
        <f t="shared" si="10"/>
        <v>0</v>
      </c>
      <c r="Z116" s="5">
        <f t="shared" si="11"/>
        <v>0</v>
      </c>
      <c r="AA116" s="5">
        <f t="shared" si="15"/>
        <v>0</v>
      </c>
    </row>
    <row r="117" spans="1:27" hidden="1" x14ac:dyDescent="0.3">
      <c r="A117" s="7"/>
      <c r="B117" s="23">
        <f t="shared" si="1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2"/>
        <v>#VALUE!</v>
      </c>
      <c r="M117" s="25">
        <f t="shared" si="13"/>
        <v>0</v>
      </c>
      <c r="N117" s="8"/>
      <c r="Y117" s="5">
        <f t="shared" si="10"/>
        <v>0</v>
      </c>
      <c r="Z117" s="5">
        <f t="shared" si="11"/>
        <v>0</v>
      </c>
      <c r="AA117" s="5">
        <f t="shared" si="15"/>
        <v>0</v>
      </c>
    </row>
    <row r="118" spans="1:27" hidden="1" x14ac:dyDescent="0.3">
      <c r="A118" s="7"/>
      <c r="B118" s="23">
        <f t="shared" si="1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2"/>
        <v>#VALUE!</v>
      </c>
      <c r="M118" s="25">
        <f t="shared" si="13"/>
        <v>0</v>
      </c>
      <c r="N118" s="8"/>
      <c r="Y118" s="5">
        <f t="shared" si="10"/>
        <v>0</v>
      </c>
      <c r="Z118" s="5">
        <f t="shared" si="11"/>
        <v>0</v>
      </c>
      <c r="AA118" s="5">
        <f t="shared" si="15"/>
        <v>0</v>
      </c>
    </row>
    <row r="119" spans="1:27" hidden="1" x14ac:dyDescent="0.3">
      <c r="A119" s="7"/>
      <c r="B119" s="23">
        <f t="shared" si="1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2"/>
        <v>#VALUE!</v>
      </c>
      <c r="M119" s="25">
        <f t="shared" si="13"/>
        <v>0</v>
      </c>
      <c r="N119" s="8"/>
      <c r="Y119" s="5">
        <f t="shared" si="10"/>
        <v>0</v>
      </c>
      <c r="Z119" s="5">
        <f t="shared" si="11"/>
        <v>0</v>
      </c>
      <c r="AA119" s="5">
        <f t="shared" si="15"/>
        <v>0</v>
      </c>
    </row>
    <row r="120" spans="1:27" hidden="1" x14ac:dyDescent="0.3">
      <c r="A120" s="7"/>
      <c r="B120" s="23">
        <f t="shared" si="1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2"/>
        <v>#VALUE!</v>
      </c>
      <c r="M120" s="25">
        <f t="shared" si="13"/>
        <v>0</v>
      </c>
      <c r="N120" s="8"/>
      <c r="Y120" s="5">
        <f t="shared" si="10"/>
        <v>0</v>
      </c>
      <c r="Z120" s="5">
        <f t="shared" si="11"/>
        <v>0</v>
      </c>
      <c r="AA120" s="5">
        <f t="shared" si="15"/>
        <v>0</v>
      </c>
    </row>
    <row r="121" spans="1:27" hidden="1" x14ac:dyDescent="0.3">
      <c r="A121" s="7"/>
      <c r="B121" s="23">
        <f t="shared" si="1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2"/>
        <v>#VALUE!</v>
      </c>
      <c r="M121" s="25">
        <f t="shared" si="13"/>
        <v>0</v>
      </c>
      <c r="N121" s="8"/>
      <c r="Y121" s="5">
        <f t="shared" si="10"/>
        <v>0</v>
      </c>
      <c r="Z121" s="5">
        <f t="shared" si="11"/>
        <v>0</v>
      </c>
      <c r="AA121" s="5">
        <f t="shared" si="15"/>
        <v>0</v>
      </c>
    </row>
    <row r="122" spans="1:27" hidden="1" x14ac:dyDescent="0.3">
      <c r="A122" s="7"/>
      <c r="B122" s="23">
        <f t="shared" si="1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2"/>
        <v>#VALUE!</v>
      </c>
      <c r="M122" s="25">
        <f t="shared" si="13"/>
        <v>0</v>
      </c>
      <c r="N122" s="8"/>
      <c r="Y122" s="5">
        <f t="shared" si="10"/>
        <v>0</v>
      </c>
      <c r="Z122" s="5">
        <f t="shared" si="11"/>
        <v>0</v>
      </c>
      <c r="AA122" s="5">
        <f t="shared" si="15"/>
        <v>0</v>
      </c>
    </row>
    <row r="123" spans="1:27" hidden="1" x14ac:dyDescent="0.3">
      <c r="A123" s="7"/>
      <c r="B123" s="23">
        <f t="shared" si="1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12"/>
        <v>#VALUE!</v>
      </c>
      <c r="M123" s="25">
        <f t="shared" si="13"/>
        <v>0</v>
      </c>
      <c r="N123" s="8"/>
      <c r="Y123" s="5">
        <f t="shared" si="10"/>
        <v>0</v>
      </c>
      <c r="Z123" s="5">
        <f t="shared" si="11"/>
        <v>0</v>
      </c>
      <c r="AA123" s="5">
        <f t="shared" si="15"/>
        <v>0</v>
      </c>
    </row>
    <row r="124" spans="1:27" hidden="1" x14ac:dyDescent="0.3">
      <c r="A124" s="7"/>
      <c r="B124" s="23">
        <f t="shared" si="1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12"/>
        <v>#VALUE!</v>
      </c>
      <c r="M124" s="25">
        <f t="shared" si="13"/>
        <v>0</v>
      </c>
      <c r="N124" s="8"/>
      <c r="Y124" s="5">
        <f t="shared" si="10"/>
        <v>0</v>
      </c>
      <c r="Z124" s="5">
        <f t="shared" si="11"/>
        <v>0</v>
      </c>
      <c r="AA124" s="5">
        <f t="shared" si="15"/>
        <v>0</v>
      </c>
    </row>
    <row r="125" spans="1:27" hidden="1" x14ac:dyDescent="0.3">
      <c r="A125" s="7"/>
      <c r="B125" s="23">
        <f t="shared" si="1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12"/>
        <v>#VALUE!</v>
      </c>
      <c r="M125" s="25">
        <f t="shared" si="13"/>
        <v>0</v>
      </c>
      <c r="N125" s="8"/>
      <c r="Y125" s="5">
        <f t="shared" si="10"/>
        <v>0</v>
      </c>
      <c r="Z125" s="5">
        <f t="shared" si="11"/>
        <v>0</v>
      </c>
      <c r="AA125" s="5">
        <f t="shared" si="15"/>
        <v>0</v>
      </c>
    </row>
    <row r="126" spans="1:27" hidden="1" x14ac:dyDescent="0.3">
      <c r="A126" s="7"/>
      <c r="B126" s="23">
        <f t="shared" si="1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2"/>
        <v>#VALUE!</v>
      </c>
      <c r="M126" s="25">
        <f t="shared" si="13"/>
        <v>0</v>
      </c>
      <c r="N126" s="8"/>
      <c r="Y126" s="5">
        <f t="shared" si="10"/>
        <v>0</v>
      </c>
      <c r="Z126" s="5">
        <f t="shared" si="11"/>
        <v>0</v>
      </c>
      <c r="AA126" s="5">
        <f t="shared" si="15"/>
        <v>0</v>
      </c>
    </row>
    <row r="127" spans="1:27" hidden="1" x14ac:dyDescent="0.3">
      <c r="A127" s="7"/>
      <c r="B127" s="23">
        <f t="shared" si="1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2"/>
        <v>#VALUE!</v>
      </c>
      <c r="M127" s="25">
        <f t="shared" si="13"/>
        <v>0</v>
      </c>
      <c r="N127" s="8"/>
      <c r="Y127" s="5">
        <f t="shared" si="10"/>
        <v>0</v>
      </c>
      <c r="Z127" s="5">
        <f t="shared" si="11"/>
        <v>0</v>
      </c>
      <c r="AA127" s="5">
        <f t="shared" si="15"/>
        <v>0</v>
      </c>
    </row>
    <row r="128" spans="1:27" hidden="1" x14ac:dyDescent="0.3">
      <c r="A128" s="7"/>
      <c r="B128" s="23">
        <f t="shared" si="1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12"/>
        <v>#VALUE!</v>
      </c>
      <c r="M128" s="25">
        <f t="shared" si="13"/>
        <v>0</v>
      </c>
      <c r="N128" s="8"/>
      <c r="Y128" s="5">
        <f t="shared" si="10"/>
        <v>0</v>
      </c>
      <c r="Z128" s="5">
        <f t="shared" si="11"/>
        <v>0</v>
      </c>
      <c r="AA128" s="5">
        <f t="shared" si="15"/>
        <v>0</v>
      </c>
    </row>
    <row r="129" spans="1:27" hidden="1" x14ac:dyDescent="0.3">
      <c r="A129" s="7"/>
      <c r="B129" s="23">
        <f t="shared" si="1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2"/>
        <v>#VALUE!</v>
      </c>
      <c r="M129" s="25">
        <f t="shared" si="13"/>
        <v>0</v>
      </c>
      <c r="N129" s="8"/>
      <c r="Y129" s="5">
        <f t="shared" si="10"/>
        <v>0</v>
      </c>
      <c r="Z129" s="5">
        <f t="shared" si="11"/>
        <v>0</v>
      </c>
      <c r="AA129" s="5">
        <f t="shared" si="15"/>
        <v>0</v>
      </c>
    </row>
    <row r="130" spans="1:27" hidden="1" x14ac:dyDescent="0.3">
      <c r="A130" s="7"/>
      <c r="B130" s="23">
        <f t="shared" si="1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2"/>
        <v>#VALUE!</v>
      </c>
      <c r="M130" s="25">
        <f t="shared" si="13"/>
        <v>0</v>
      </c>
      <c r="N130" s="8"/>
      <c r="Y130" s="5">
        <f t="shared" si="10"/>
        <v>0</v>
      </c>
      <c r="Z130" s="5">
        <f t="shared" si="11"/>
        <v>0</v>
      </c>
      <c r="AA130" s="5">
        <f t="shared" si="15"/>
        <v>0</v>
      </c>
    </row>
    <row r="131" spans="1:27" hidden="1" x14ac:dyDescent="0.3">
      <c r="A131" s="7"/>
      <c r="B131" s="23">
        <f t="shared" si="1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2"/>
        <v>#VALUE!</v>
      </c>
      <c r="M131" s="25">
        <f t="shared" si="13"/>
        <v>0</v>
      </c>
      <c r="N131" s="8"/>
      <c r="Y131" s="5">
        <f t="shared" si="10"/>
        <v>0</v>
      </c>
      <c r="Z131" s="5">
        <f t="shared" si="11"/>
        <v>0</v>
      </c>
      <c r="AA131" s="5">
        <f t="shared" si="15"/>
        <v>0</v>
      </c>
    </row>
    <row r="132" spans="1:27" hidden="1" x14ac:dyDescent="0.3">
      <c r="A132" s="7"/>
      <c r="B132" s="23">
        <f t="shared" si="1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2"/>
        <v>#VALUE!</v>
      </c>
      <c r="M132" s="25">
        <f t="shared" si="13"/>
        <v>0</v>
      </c>
      <c r="N132" s="8"/>
      <c r="Y132" s="5">
        <f t="shared" si="10"/>
        <v>0</v>
      </c>
      <c r="Z132" s="5">
        <f t="shared" si="11"/>
        <v>0</v>
      </c>
      <c r="AA132" s="5">
        <f t="shared" si="15"/>
        <v>0</v>
      </c>
    </row>
    <row r="133" spans="1:27" hidden="1" x14ac:dyDescent="0.3">
      <c r="A133" s="7"/>
      <c r="B133" s="23">
        <f t="shared" si="1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12"/>
        <v>#VALUE!</v>
      </c>
      <c r="M133" s="25">
        <f t="shared" si="13"/>
        <v>0</v>
      </c>
      <c r="N133" s="8"/>
      <c r="Y133" s="5">
        <f t="shared" si="10"/>
        <v>0</v>
      </c>
      <c r="Z133" s="5">
        <f t="shared" si="11"/>
        <v>0</v>
      </c>
      <c r="AA133" s="5">
        <f t="shared" si="15"/>
        <v>0</v>
      </c>
    </row>
    <row r="134" spans="1:27" hidden="1" x14ac:dyDescent="0.3">
      <c r="A134" s="7"/>
      <c r="B134" s="23">
        <f t="shared" si="1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2"/>
        <v>#VALUE!</v>
      </c>
      <c r="M134" s="25">
        <f t="shared" si="13"/>
        <v>0</v>
      </c>
      <c r="N134" s="8"/>
      <c r="Y134" s="5">
        <f t="shared" ref="Y134:Y190" si="16">IF($M134&gt;0,1,0)</f>
        <v>0</v>
      </c>
      <c r="Z134" s="5">
        <f t="shared" ref="Z134:Z190" si="17">IF($M134&lt;0,1,0)</f>
        <v>0</v>
      </c>
      <c r="AA134" s="5">
        <f t="shared" si="15"/>
        <v>0</v>
      </c>
    </row>
    <row r="135" spans="1:27" hidden="1" x14ac:dyDescent="0.3">
      <c r="A135" s="7"/>
      <c r="B135" s="23">
        <f t="shared" si="1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18">(I135*1/F135)-100%</f>
        <v>#VALUE!</v>
      </c>
      <c r="M135" s="25">
        <f t="shared" si="13"/>
        <v>0</v>
      </c>
      <c r="N135" s="8"/>
      <c r="Y135" s="5">
        <f t="shared" si="16"/>
        <v>0</v>
      </c>
      <c r="Z135" s="5">
        <f t="shared" si="17"/>
        <v>0</v>
      </c>
      <c r="AA135" s="5">
        <f t="shared" si="15"/>
        <v>0</v>
      </c>
    </row>
    <row r="136" spans="1:27" hidden="1" x14ac:dyDescent="0.3">
      <c r="A136" s="7"/>
      <c r="B136" s="23">
        <f t="shared" si="1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18"/>
        <v>#VALUE!</v>
      </c>
      <c r="M136" s="25">
        <f t="shared" ref="M136:M190" si="19">J136*K136</f>
        <v>0</v>
      </c>
      <c r="N136" s="8"/>
      <c r="Y136" s="5">
        <f t="shared" si="16"/>
        <v>0</v>
      </c>
      <c r="Z136" s="5">
        <f t="shared" si="17"/>
        <v>0</v>
      </c>
      <c r="AA136" s="5">
        <f t="shared" si="15"/>
        <v>0</v>
      </c>
    </row>
    <row r="137" spans="1:27" hidden="1" x14ac:dyDescent="0.3">
      <c r="A137" s="7"/>
      <c r="B137" s="23">
        <f t="shared" ref="B137:B190" si="2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8"/>
        <v>#VALUE!</v>
      </c>
      <c r="M137" s="25">
        <f t="shared" si="19"/>
        <v>0</v>
      </c>
      <c r="N137" s="8"/>
      <c r="Y137" s="5">
        <f t="shared" si="16"/>
        <v>0</v>
      </c>
      <c r="Z137" s="5">
        <f t="shared" si="17"/>
        <v>0</v>
      </c>
      <c r="AA137" s="5">
        <f t="shared" si="15"/>
        <v>0</v>
      </c>
    </row>
    <row r="138" spans="1:27" hidden="1" x14ac:dyDescent="0.3">
      <c r="A138" s="7"/>
      <c r="B138" s="23">
        <f t="shared" si="2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8"/>
        <v>#VALUE!</v>
      </c>
      <c r="M138" s="25">
        <f t="shared" si="19"/>
        <v>0</v>
      </c>
      <c r="N138" s="8"/>
      <c r="Y138" s="5">
        <f t="shared" si="16"/>
        <v>0</v>
      </c>
      <c r="Z138" s="5">
        <f t="shared" si="17"/>
        <v>0</v>
      </c>
      <c r="AA138" s="5">
        <f t="shared" ref="AA138:AA190" si="21">IF($I138=0,1,0)</f>
        <v>0</v>
      </c>
    </row>
    <row r="139" spans="1:27" hidden="1" x14ac:dyDescent="0.3">
      <c r="A139" s="7"/>
      <c r="B139" s="23">
        <f t="shared" si="2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8"/>
        <v>#VALUE!</v>
      </c>
      <c r="M139" s="25">
        <f t="shared" si="19"/>
        <v>0</v>
      </c>
      <c r="N139" s="8"/>
      <c r="Y139" s="5">
        <f t="shared" si="16"/>
        <v>0</v>
      </c>
      <c r="Z139" s="5">
        <f t="shared" si="17"/>
        <v>0</v>
      </c>
      <c r="AA139" s="5">
        <f t="shared" si="21"/>
        <v>0</v>
      </c>
    </row>
    <row r="140" spans="1:27" hidden="1" x14ac:dyDescent="0.3">
      <c r="A140" s="7"/>
      <c r="B140" s="23">
        <f t="shared" si="2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8"/>
        <v>#VALUE!</v>
      </c>
      <c r="M140" s="25">
        <f t="shared" si="19"/>
        <v>0</v>
      </c>
      <c r="N140" s="8"/>
      <c r="Y140" s="5">
        <f t="shared" si="16"/>
        <v>0</v>
      </c>
      <c r="Z140" s="5">
        <f t="shared" si="17"/>
        <v>0</v>
      </c>
      <c r="AA140" s="5">
        <f t="shared" si="21"/>
        <v>0</v>
      </c>
    </row>
    <row r="141" spans="1:27" hidden="1" x14ac:dyDescent="0.3">
      <c r="A141" s="7"/>
      <c r="B141" s="23">
        <f t="shared" si="2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8"/>
        <v>#VALUE!</v>
      </c>
      <c r="M141" s="25">
        <f t="shared" si="19"/>
        <v>0</v>
      </c>
      <c r="N141" s="8"/>
      <c r="Y141" s="5">
        <f t="shared" si="16"/>
        <v>0</v>
      </c>
      <c r="Z141" s="5">
        <f t="shared" si="17"/>
        <v>0</v>
      </c>
      <c r="AA141" s="5">
        <f t="shared" si="21"/>
        <v>0</v>
      </c>
    </row>
    <row r="142" spans="1:27" hidden="1" x14ac:dyDescent="0.3">
      <c r="A142" s="7"/>
      <c r="B142" s="23">
        <f t="shared" si="2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18"/>
        <v>#VALUE!</v>
      </c>
      <c r="M142" s="25">
        <f t="shared" si="19"/>
        <v>0</v>
      </c>
      <c r="N142" s="8"/>
      <c r="Y142" s="5">
        <f t="shared" si="16"/>
        <v>0</v>
      </c>
      <c r="Z142" s="5">
        <f t="shared" si="17"/>
        <v>0</v>
      </c>
      <c r="AA142" s="5">
        <f t="shared" si="21"/>
        <v>0</v>
      </c>
    </row>
    <row r="143" spans="1:27" hidden="1" x14ac:dyDescent="0.3">
      <c r="A143" s="7"/>
      <c r="B143" s="23">
        <f t="shared" si="2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8"/>
        <v>#VALUE!</v>
      </c>
      <c r="M143" s="25">
        <f t="shared" si="19"/>
        <v>0</v>
      </c>
      <c r="N143" s="8"/>
      <c r="Y143" s="5">
        <f t="shared" si="16"/>
        <v>0</v>
      </c>
      <c r="Z143" s="5">
        <f t="shared" si="17"/>
        <v>0</v>
      </c>
      <c r="AA143" s="5">
        <f t="shared" si="21"/>
        <v>0</v>
      </c>
    </row>
    <row r="144" spans="1:27" hidden="1" x14ac:dyDescent="0.3">
      <c r="A144" s="7"/>
      <c r="B144" s="23">
        <f t="shared" si="2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8"/>
        <v>#VALUE!</v>
      </c>
      <c r="M144" s="25">
        <f t="shared" si="19"/>
        <v>0</v>
      </c>
      <c r="N144" s="8"/>
      <c r="Y144" s="5">
        <f t="shared" si="16"/>
        <v>0</v>
      </c>
      <c r="Z144" s="5">
        <f t="shared" si="17"/>
        <v>0</v>
      </c>
      <c r="AA144" s="5">
        <f t="shared" si="21"/>
        <v>0</v>
      </c>
    </row>
    <row r="145" spans="1:27" hidden="1" x14ac:dyDescent="0.3">
      <c r="A145" s="7"/>
      <c r="B145" s="23">
        <f t="shared" si="2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8"/>
        <v>#VALUE!</v>
      </c>
      <c r="M145" s="25">
        <f t="shared" si="19"/>
        <v>0</v>
      </c>
      <c r="N145" s="8"/>
      <c r="Y145" s="5">
        <f t="shared" si="16"/>
        <v>0</v>
      </c>
      <c r="Z145" s="5">
        <f t="shared" si="17"/>
        <v>0</v>
      </c>
      <c r="AA145" s="5">
        <f t="shared" si="21"/>
        <v>0</v>
      </c>
    </row>
    <row r="146" spans="1:27" hidden="1" x14ac:dyDescent="0.3">
      <c r="A146" s="7"/>
      <c r="B146" s="23">
        <f t="shared" si="2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8"/>
        <v>#VALUE!</v>
      </c>
      <c r="M146" s="25">
        <f t="shared" si="19"/>
        <v>0</v>
      </c>
      <c r="N146" s="8"/>
      <c r="Y146" s="5">
        <f t="shared" si="16"/>
        <v>0</v>
      </c>
      <c r="Z146" s="5">
        <f t="shared" si="17"/>
        <v>0</v>
      </c>
      <c r="AA146" s="5">
        <f t="shared" si="21"/>
        <v>0</v>
      </c>
    </row>
    <row r="147" spans="1:27" hidden="1" x14ac:dyDescent="0.3">
      <c r="A147" s="7"/>
      <c r="B147" s="23">
        <f t="shared" si="2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8"/>
        <v>#VALUE!</v>
      </c>
      <c r="M147" s="25">
        <f t="shared" si="19"/>
        <v>0</v>
      </c>
      <c r="N147" s="8"/>
      <c r="Y147" s="5">
        <f t="shared" si="16"/>
        <v>0</v>
      </c>
      <c r="Z147" s="5">
        <f t="shared" si="17"/>
        <v>0</v>
      </c>
      <c r="AA147" s="5">
        <f t="shared" si="21"/>
        <v>0</v>
      </c>
    </row>
    <row r="148" spans="1:27" hidden="1" x14ac:dyDescent="0.3">
      <c r="A148" s="7"/>
      <c r="B148" s="23">
        <f t="shared" si="2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8"/>
        <v>#VALUE!</v>
      </c>
      <c r="M148" s="25">
        <f t="shared" si="19"/>
        <v>0</v>
      </c>
      <c r="N148" s="8"/>
      <c r="Y148" s="5">
        <f t="shared" si="16"/>
        <v>0</v>
      </c>
      <c r="Z148" s="5">
        <f t="shared" si="17"/>
        <v>0</v>
      </c>
      <c r="AA148" s="5">
        <f t="shared" si="21"/>
        <v>0</v>
      </c>
    </row>
    <row r="149" spans="1:27" hidden="1" x14ac:dyDescent="0.3">
      <c r="A149" s="7"/>
      <c r="B149" s="23">
        <f t="shared" si="2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8"/>
        <v>#VALUE!</v>
      </c>
      <c r="M149" s="25">
        <f t="shared" si="19"/>
        <v>0</v>
      </c>
      <c r="N149" s="8"/>
      <c r="Y149" s="5">
        <f t="shared" si="16"/>
        <v>0</v>
      </c>
      <c r="Z149" s="5">
        <f t="shared" si="17"/>
        <v>0</v>
      </c>
      <c r="AA149" s="5">
        <f t="shared" si="21"/>
        <v>0</v>
      </c>
    </row>
    <row r="150" spans="1:27" hidden="1" x14ac:dyDescent="0.3">
      <c r="A150" s="7"/>
      <c r="B150" s="23">
        <f t="shared" si="2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8"/>
        <v>#VALUE!</v>
      </c>
      <c r="M150" s="25">
        <f t="shared" si="19"/>
        <v>0</v>
      </c>
      <c r="N150" s="8"/>
      <c r="Y150" s="5">
        <f t="shared" si="16"/>
        <v>0</v>
      </c>
      <c r="Z150" s="5">
        <f t="shared" si="17"/>
        <v>0</v>
      </c>
      <c r="AA150" s="5">
        <f t="shared" si="21"/>
        <v>0</v>
      </c>
    </row>
    <row r="151" spans="1:27" hidden="1" x14ac:dyDescent="0.3">
      <c r="A151" s="7"/>
      <c r="B151" s="23">
        <f t="shared" si="2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8"/>
        <v>#VALUE!</v>
      </c>
      <c r="M151" s="25">
        <f t="shared" si="19"/>
        <v>0</v>
      </c>
      <c r="N151" s="8"/>
      <c r="Y151" s="5">
        <f t="shared" si="16"/>
        <v>0</v>
      </c>
      <c r="Z151" s="5">
        <f t="shared" si="17"/>
        <v>0</v>
      </c>
      <c r="AA151" s="5">
        <f t="shared" si="21"/>
        <v>0</v>
      </c>
    </row>
    <row r="152" spans="1:27" hidden="1" x14ac:dyDescent="0.3">
      <c r="A152" s="7"/>
      <c r="B152" s="23">
        <f t="shared" si="2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8"/>
        <v>#VALUE!</v>
      </c>
      <c r="M152" s="25">
        <f t="shared" si="19"/>
        <v>0</v>
      </c>
      <c r="N152" s="8"/>
      <c r="Y152" s="5">
        <f t="shared" si="16"/>
        <v>0</v>
      </c>
      <c r="Z152" s="5">
        <f t="shared" si="17"/>
        <v>0</v>
      </c>
      <c r="AA152" s="5">
        <f t="shared" si="21"/>
        <v>0</v>
      </c>
    </row>
    <row r="153" spans="1:27" hidden="1" x14ac:dyDescent="0.3">
      <c r="A153" s="7"/>
      <c r="B153" s="23">
        <f t="shared" si="2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8"/>
        <v>#VALUE!</v>
      </c>
      <c r="M153" s="25">
        <f t="shared" si="19"/>
        <v>0</v>
      </c>
      <c r="N153" s="8"/>
      <c r="Y153" s="5">
        <f t="shared" si="16"/>
        <v>0</v>
      </c>
      <c r="Z153" s="5">
        <f t="shared" si="17"/>
        <v>0</v>
      </c>
      <c r="AA153" s="5">
        <f t="shared" si="21"/>
        <v>0</v>
      </c>
    </row>
    <row r="154" spans="1:27" hidden="1" x14ac:dyDescent="0.3">
      <c r="A154" s="7"/>
      <c r="B154" s="23">
        <f t="shared" si="2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8"/>
        <v>#VALUE!</v>
      </c>
      <c r="M154" s="25">
        <f t="shared" si="19"/>
        <v>0</v>
      </c>
      <c r="N154" s="8"/>
      <c r="Y154" s="5">
        <f t="shared" si="16"/>
        <v>0</v>
      </c>
      <c r="Z154" s="5">
        <f t="shared" si="17"/>
        <v>0</v>
      </c>
      <c r="AA154" s="5">
        <f t="shared" si="21"/>
        <v>0</v>
      </c>
    </row>
    <row r="155" spans="1:27" hidden="1" x14ac:dyDescent="0.3">
      <c r="A155" s="7"/>
      <c r="B155" s="23">
        <f t="shared" si="2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8"/>
        <v>#VALUE!</v>
      </c>
      <c r="M155" s="25">
        <f t="shared" si="19"/>
        <v>0</v>
      </c>
      <c r="N155" s="8"/>
      <c r="Y155" s="5">
        <f t="shared" si="16"/>
        <v>0</v>
      </c>
      <c r="Z155" s="5">
        <f t="shared" si="17"/>
        <v>0</v>
      </c>
      <c r="AA155" s="5">
        <f t="shared" si="21"/>
        <v>0</v>
      </c>
    </row>
    <row r="156" spans="1:27" hidden="1" x14ac:dyDescent="0.3">
      <c r="A156" s="7"/>
      <c r="B156" s="23">
        <f t="shared" si="2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8"/>
        <v>#VALUE!</v>
      </c>
      <c r="M156" s="25">
        <f t="shared" si="19"/>
        <v>0</v>
      </c>
      <c r="N156" s="8"/>
      <c r="Y156" s="5">
        <f t="shared" si="16"/>
        <v>0</v>
      </c>
      <c r="Z156" s="5">
        <f t="shared" si="17"/>
        <v>0</v>
      </c>
      <c r="AA156" s="5">
        <f t="shared" si="21"/>
        <v>0</v>
      </c>
    </row>
    <row r="157" spans="1:27" hidden="1" x14ac:dyDescent="0.3">
      <c r="A157" s="7"/>
      <c r="B157" s="23">
        <f t="shared" si="2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8"/>
        <v>#VALUE!</v>
      </c>
      <c r="M157" s="25">
        <f t="shared" si="19"/>
        <v>0</v>
      </c>
      <c r="N157" s="8"/>
      <c r="Y157" s="5">
        <f t="shared" si="16"/>
        <v>0</v>
      </c>
      <c r="Z157" s="5">
        <f t="shared" si="17"/>
        <v>0</v>
      </c>
      <c r="AA157" s="5">
        <f t="shared" si="21"/>
        <v>0</v>
      </c>
    </row>
    <row r="158" spans="1:27" hidden="1" x14ac:dyDescent="0.3">
      <c r="A158" s="7"/>
      <c r="B158" s="23">
        <f t="shared" si="2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8"/>
        <v>#VALUE!</v>
      </c>
      <c r="M158" s="25">
        <f t="shared" si="19"/>
        <v>0</v>
      </c>
      <c r="N158" s="8"/>
      <c r="Y158" s="5">
        <f t="shared" si="16"/>
        <v>0</v>
      </c>
      <c r="Z158" s="5">
        <f t="shared" si="17"/>
        <v>0</v>
      </c>
      <c r="AA158" s="5">
        <f t="shared" si="21"/>
        <v>0</v>
      </c>
    </row>
    <row r="159" spans="1:27" hidden="1" x14ac:dyDescent="0.3">
      <c r="A159" s="7"/>
      <c r="B159" s="23">
        <f t="shared" si="2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8"/>
        <v>#VALUE!</v>
      </c>
      <c r="M159" s="25">
        <f t="shared" si="19"/>
        <v>0</v>
      </c>
      <c r="N159" s="8"/>
      <c r="Y159" s="5">
        <f t="shared" si="16"/>
        <v>0</v>
      </c>
      <c r="Z159" s="5">
        <f t="shared" si="17"/>
        <v>0</v>
      </c>
      <c r="AA159" s="5">
        <f t="shared" si="21"/>
        <v>0</v>
      </c>
    </row>
    <row r="160" spans="1:27" hidden="1" x14ac:dyDescent="0.3">
      <c r="A160" s="7"/>
      <c r="B160" s="23">
        <f t="shared" si="2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8"/>
        <v>#VALUE!</v>
      </c>
      <c r="M160" s="25">
        <f t="shared" si="19"/>
        <v>0</v>
      </c>
      <c r="N160" s="8"/>
      <c r="Y160" s="5">
        <f t="shared" si="16"/>
        <v>0</v>
      </c>
      <c r="Z160" s="5">
        <f t="shared" si="17"/>
        <v>0</v>
      </c>
      <c r="AA160" s="5">
        <f t="shared" si="21"/>
        <v>0</v>
      </c>
    </row>
    <row r="161" spans="1:27" hidden="1" x14ac:dyDescent="0.3">
      <c r="A161" s="7"/>
      <c r="B161" s="23">
        <f t="shared" si="2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8"/>
        <v>#VALUE!</v>
      </c>
      <c r="M161" s="25">
        <f t="shared" si="19"/>
        <v>0</v>
      </c>
      <c r="N161" s="8"/>
      <c r="Y161" s="5">
        <f t="shared" si="16"/>
        <v>0</v>
      </c>
      <c r="Z161" s="5">
        <f t="shared" si="17"/>
        <v>0</v>
      </c>
      <c r="AA161" s="5">
        <f t="shared" si="21"/>
        <v>0</v>
      </c>
    </row>
    <row r="162" spans="1:27" hidden="1" x14ac:dyDescent="0.3">
      <c r="A162" s="7"/>
      <c r="B162" s="23">
        <f t="shared" si="2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8"/>
        <v>#VALUE!</v>
      </c>
      <c r="M162" s="25">
        <f t="shared" si="19"/>
        <v>0</v>
      </c>
      <c r="N162" s="8"/>
      <c r="Y162" s="5">
        <f t="shared" si="16"/>
        <v>0</v>
      </c>
      <c r="Z162" s="5">
        <f t="shared" si="17"/>
        <v>0</v>
      </c>
      <c r="AA162" s="5">
        <f t="shared" si="21"/>
        <v>0</v>
      </c>
    </row>
    <row r="163" spans="1:27" hidden="1" x14ac:dyDescent="0.3">
      <c r="A163" s="7"/>
      <c r="B163" s="23">
        <f t="shared" si="2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8"/>
        <v>#VALUE!</v>
      </c>
      <c r="M163" s="25">
        <f t="shared" si="19"/>
        <v>0</v>
      </c>
      <c r="N163" s="8"/>
      <c r="Y163" s="5">
        <f t="shared" si="16"/>
        <v>0</v>
      </c>
      <c r="Z163" s="5">
        <f t="shared" si="17"/>
        <v>0</v>
      </c>
      <c r="AA163" s="5">
        <f t="shared" si="21"/>
        <v>0</v>
      </c>
    </row>
    <row r="164" spans="1:27" hidden="1" x14ac:dyDescent="0.3">
      <c r="A164" s="7"/>
      <c r="B164" s="23">
        <f t="shared" si="2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8"/>
        <v>#VALUE!</v>
      </c>
      <c r="M164" s="25">
        <f t="shared" si="19"/>
        <v>0</v>
      </c>
      <c r="N164" s="8"/>
      <c r="Y164" s="5">
        <f t="shared" si="16"/>
        <v>0</v>
      </c>
      <c r="Z164" s="5">
        <f t="shared" si="17"/>
        <v>0</v>
      </c>
      <c r="AA164" s="5">
        <f t="shared" si="21"/>
        <v>0</v>
      </c>
    </row>
    <row r="165" spans="1:27" hidden="1" x14ac:dyDescent="0.3">
      <c r="A165" s="7"/>
      <c r="B165" s="23">
        <f t="shared" si="2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8"/>
        <v>#VALUE!</v>
      </c>
      <c r="M165" s="25">
        <f t="shared" si="19"/>
        <v>0</v>
      </c>
      <c r="N165" s="8"/>
      <c r="Y165" s="5">
        <f t="shared" si="16"/>
        <v>0</v>
      </c>
      <c r="Z165" s="5">
        <f t="shared" si="17"/>
        <v>0</v>
      </c>
      <c r="AA165" s="5">
        <f t="shared" si="21"/>
        <v>0</v>
      </c>
    </row>
    <row r="166" spans="1:27" hidden="1" x14ac:dyDescent="0.3">
      <c r="A166" s="7"/>
      <c r="B166" s="23">
        <f t="shared" si="2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8"/>
        <v>#VALUE!</v>
      </c>
      <c r="M166" s="25">
        <f t="shared" si="19"/>
        <v>0</v>
      </c>
      <c r="N166" s="8"/>
      <c r="Y166" s="5">
        <f t="shared" si="16"/>
        <v>0</v>
      </c>
      <c r="Z166" s="5">
        <f t="shared" si="17"/>
        <v>0</v>
      </c>
      <c r="AA166" s="5">
        <f t="shared" si="21"/>
        <v>0</v>
      </c>
    </row>
    <row r="167" spans="1:27" hidden="1" x14ac:dyDescent="0.3">
      <c r="A167" s="7"/>
      <c r="B167" s="23">
        <f t="shared" si="2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8"/>
        <v>#VALUE!</v>
      </c>
      <c r="M167" s="25">
        <f t="shared" si="19"/>
        <v>0</v>
      </c>
      <c r="N167" s="8"/>
      <c r="Y167" s="5">
        <f t="shared" si="16"/>
        <v>0</v>
      </c>
      <c r="Z167" s="5">
        <f t="shared" si="17"/>
        <v>0</v>
      </c>
      <c r="AA167" s="5">
        <f t="shared" si="21"/>
        <v>0</v>
      </c>
    </row>
    <row r="168" spans="1:27" hidden="1" x14ac:dyDescent="0.3">
      <c r="A168" s="7"/>
      <c r="B168" s="23">
        <f t="shared" si="2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8"/>
        <v>#VALUE!</v>
      </c>
      <c r="M168" s="25">
        <f t="shared" si="19"/>
        <v>0</v>
      </c>
      <c r="N168" s="8"/>
      <c r="Y168" s="5">
        <f t="shared" si="16"/>
        <v>0</v>
      </c>
      <c r="Z168" s="5">
        <f t="shared" si="17"/>
        <v>0</v>
      </c>
      <c r="AA168" s="5">
        <f t="shared" si="21"/>
        <v>0</v>
      </c>
    </row>
    <row r="169" spans="1:27" hidden="1" x14ac:dyDescent="0.3">
      <c r="A169" s="7"/>
      <c r="B169" s="23">
        <f t="shared" si="2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8"/>
        <v>#VALUE!</v>
      </c>
      <c r="M169" s="25">
        <f t="shared" si="19"/>
        <v>0</v>
      </c>
      <c r="N169" s="8"/>
      <c r="Y169" s="5">
        <f t="shared" si="16"/>
        <v>0</v>
      </c>
      <c r="Z169" s="5">
        <f t="shared" si="17"/>
        <v>0</v>
      </c>
      <c r="AA169" s="5">
        <f t="shared" si="21"/>
        <v>0</v>
      </c>
    </row>
    <row r="170" spans="1:27" hidden="1" x14ac:dyDescent="0.3">
      <c r="A170" s="7"/>
      <c r="B170" s="23">
        <f t="shared" si="2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8"/>
        <v>#VALUE!</v>
      </c>
      <c r="M170" s="25">
        <f t="shared" si="19"/>
        <v>0</v>
      </c>
      <c r="N170" s="8"/>
      <c r="Y170" s="5">
        <f t="shared" si="16"/>
        <v>0</v>
      </c>
      <c r="Z170" s="5">
        <f t="shared" si="17"/>
        <v>0</v>
      </c>
      <c r="AA170" s="5">
        <f t="shared" si="21"/>
        <v>0</v>
      </c>
    </row>
    <row r="171" spans="1:27" hidden="1" x14ac:dyDescent="0.3">
      <c r="A171" s="7"/>
      <c r="B171" s="23">
        <f t="shared" si="2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8"/>
        <v>#VALUE!</v>
      </c>
      <c r="M171" s="25">
        <f t="shared" si="19"/>
        <v>0</v>
      </c>
      <c r="N171" s="8"/>
      <c r="Y171" s="5">
        <f t="shared" si="16"/>
        <v>0</v>
      </c>
      <c r="Z171" s="5">
        <f t="shared" si="17"/>
        <v>0</v>
      </c>
      <c r="AA171" s="5">
        <f t="shared" si="21"/>
        <v>0</v>
      </c>
    </row>
    <row r="172" spans="1:27" hidden="1" x14ac:dyDescent="0.3">
      <c r="A172" s="7"/>
      <c r="B172" s="23">
        <f t="shared" si="2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8"/>
        <v>#VALUE!</v>
      </c>
      <c r="M172" s="25">
        <f t="shared" si="19"/>
        <v>0</v>
      </c>
      <c r="N172" s="8"/>
      <c r="Y172" s="5">
        <f t="shared" si="16"/>
        <v>0</v>
      </c>
      <c r="Z172" s="5">
        <f t="shared" si="17"/>
        <v>0</v>
      </c>
      <c r="AA172" s="5">
        <f t="shared" si="21"/>
        <v>0</v>
      </c>
    </row>
    <row r="173" spans="1:27" hidden="1" x14ac:dyDescent="0.3">
      <c r="A173" s="7"/>
      <c r="B173" s="23">
        <f t="shared" si="2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8"/>
        <v>#VALUE!</v>
      </c>
      <c r="M173" s="25">
        <f t="shared" si="19"/>
        <v>0</v>
      </c>
      <c r="N173" s="8"/>
      <c r="Y173" s="5">
        <f t="shared" si="16"/>
        <v>0</v>
      </c>
      <c r="Z173" s="5">
        <f t="shared" si="17"/>
        <v>0</v>
      </c>
      <c r="AA173" s="5">
        <f t="shared" si="21"/>
        <v>0</v>
      </c>
    </row>
    <row r="174" spans="1:27" hidden="1" x14ac:dyDescent="0.3">
      <c r="A174" s="7"/>
      <c r="B174" s="23">
        <f t="shared" si="2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8"/>
        <v>#VALUE!</v>
      </c>
      <c r="M174" s="25">
        <f t="shared" si="19"/>
        <v>0</v>
      </c>
      <c r="N174" s="8"/>
      <c r="Y174" s="5">
        <f t="shared" si="16"/>
        <v>0</v>
      </c>
      <c r="Z174" s="5">
        <f t="shared" si="17"/>
        <v>0</v>
      </c>
      <c r="AA174" s="5">
        <f t="shared" si="21"/>
        <v>0</v>
      </c>
    </row>
    <row r="175" spans="1:27" hidden="1" x14ac:dyDescent="0.3">
      <c r="A175" s="7"/>
      <c r="B175" s="23">
        <f t="shared" si="2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8"/>
        <v>#VALUE!</v>
      </c>
      <c r="M175" s="25">
        <f t="shared" si="19"/>
        <v>0</v>
      </c>
      <c r="N175" s="8"/>
      <c r="Y175" s="5">
        <f t="shared" si="16"/>
        <v>0</v>
      </c>
      <c r="Z175" s="5">
        <f t="shared" si="17"/>
        <v>0</v>
      </c>
      <c r="AA175" s="5">
        <f t="shared" si="21"/>
        <v>0</v>
      </c>
    </row>
    <row r="176" spans="1:27" hidden="1" x14ac:dyDescent="0.3">
      <c r="A176" s="7"/>
      <c r="B176" s="23">
        <f t="shared" si="2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8"/>
        <v>#VALUE!</v>
      </c>
      <c r="M176" s="25">
        <f t="shared" si="19"/>
        <v>0</v>
      </c>
      <c r="N176" s="8"/>
      <c r="Y176" s="5">
        <f t="shared" si="16"/>
        <v>0</v>
      </c>
      <c r="Z176" s="5">
        <f t="shared" si="17"/>
        <v>0</v>
      </c>
      <c r="AA176" s="5">
        <f t="shared" si="21"/>
        <v>0</v>
      </c>
    </row>
    <row r="177" spans="1:27" hidden="1" x14ac:dyDescent="0.3">
      <c r="A177" s="7"/>
      <c r="B177" s="23">
        <f t="shared" si="2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8"/>
        <v>#VALUE!</v>
      </c>
      <c r="M177" s="25">
        <f t="shared" si="19"/>
        <v>0</v>
      </c>
      <c r="N177" s="8"/>
      <c r="Y177" s="5">
        <f t="shared" si="16"/>
        <v>0</v>
      </c>
      <c r="Z177" s="5">
        <f t="shared" si="17"/>
        <v>0</v>
      </c>
      <c r="AA177" s="5">
        <f t="shared" si="21"/>
        <v>0</v>
      </c>
    </row>
    <row r="178" spans="1:27" hidden="1" x14ac:dyDescent="0.3">
      <c r="A178" s="7"/>
      <c r="B178" s="23">
        <f t="shared" si="2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8"/>
        <v>#VALUE!</v>
      </c>
      <c r="M178" s="25">
        <f t="shared" si="19"/>
        <v>0</v>
      </c>
      <c r="N178" s="8"/>
      <c r="Y178" s="5">
        <f t="shared" si="16"/>
        <v>0</v>
      </c>
      <c r="Z178" s="5">
        <f t="shared" si="17"/>
        <v>0</v>
      </c>
      <c r="AA178" s="5">
        <f t="shared" si="21"/>
        <v>0</v>
      </c>
    </row>
    <row r="179" spans="1:27" hidden="1" x14ac:dyDescent="0.3">
      <c r="A179" s="7"/>
      <c r="B179" s="23">
        <f t="shared" si="2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8"/>
        <v>#VALUE!</v>
      </c>
      <c r="M179" s="25">
        <f t="shared" si="19"/>
        <v>0</v>
      </c>
      <c r="N179" s="8"/>
      <c r="Y179" s="5">
        <f t="shared" si="16"/>
        <v>0</v>
      </c>
      <c r="Z179" s="5">
        <f t="shared" si="17"/>
        <v>0</v>
      </c>
      <c r="AA179" s="5">
        <f t="shared" si="21"/>
        <v>0</v>
      </c>
    </row>
    <row r="180" spans="1:27" hidden="1" x14ac:dyDescent="0.3">
      <c r="A180" s="7"/>
      <c r="B180" s="23">
        <f t="shared" si="2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8"/>
        <v>#VALUE!</v>
      </c>
      <c r="M180" s="25">
        <f t="shared" si="19"/>
        <v>0</v>
      </c>
      <c r="N180" s="8"/>
      <c r="Y180" s="5">
        <f t="shared" si="16"/>
        <v>0</v>
      </c>
      <c r="Z180" s="5">
        <f t="shared" si="17"/>
        <v>0</v>
      </c>
      <c r="AA180" s="5">
        <f t="shared" si="21"/>
        <v>0</v>
      </c>
    </row>
    <row r="181" spans="1:27" hidden="1" x14ac:dyDescent="0.3">
      <c r="A181" s="7"/>
      <c r="B181" s="23">
        <f t="shared" si="2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8"/>
        <v>#VALUE!</v>
      </c>
      <c r="M181" s="25">
        <f t="shared" si="19"/>
        <v>0</v>
      </c>
      <c r="N181" s="8"/>
      <c r="Y181" s="5">
        <f t="shared" si="16"/>
        <v>0</v>
      </c>
      <c r="Z181" s="5">
        <f t="shared" si="17"/>
        <v>0</v>
      </c>
      <c r="AA181" s="5">
        <f t="shared" si="21"/>
        <v>0</v>
      </c>
    </row>
    <row r="182" spans="1:27" hidden="1" x14ac:dyDescent="0.3">
      <c r="A182" s="7"/>
      <c r="B182" s="23">
        <f t="shared" si="2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8"/>
        <v>#VALUE!</v>
      </c>
      <c r="M182" s="25">
        <f t="shared" si="19"/>
        <v>0</v>
      </c>
      <c r="N182" s="8"/>
      <c r="Y182" s="5">
        <f t="shared" si="16"/>
        <v>0</v>
      </c>
      <c r="Z182" s="5">
        <f t="shared" si="17"/>
        <v>0</v>
      </c>
      <c r="AA182" s="5">
        <f t="shared" si="21"/>
        <v>0</v>
      </c>
    </row>
    <row r="183" spans="1:27" hidden="1" x14ac:dyDescent="0.3">
      <c r="A183" s="7"/>
      <c r="B183" s="23">
        <f t="shared" si="2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8"/>
        <v>#VALUE!</v>
      </c>
      <c r="M183" s="25">
        <f t="shared" si="19"/>
        <v>0</v>
      </c>
      <c r="N183" s="8"/>
      <c r="Y183" s="5">
        <f t="shared" si="16"/>
        <v>0</v>
      </c>
      <c r="Z183" s="5">
        <f t="shared" si="17"/>
        <v>0</v>
      </c>
      <c r="AA183" s="5">
        <f t="shared" si="21"/>
        <v>0</v>
      </c>
    </row>
    <row r="184" spans="1:27" hidden="1" x14ac:dyDescent="0.3">
      <c r="A184" s="7"/>
      <c r="B184" s="23">
        <f t="shared" si="2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8"/>
        <v>#VALUE!</v>
      </c>
      <c r="M184" s="25">
        <f t="shared" si="19"/>
        <v>0</v>
      </c>
      <c r="N184" s="8"/>
      <c r="Y184" s="5">
        <f t="shared" si="16"/>
        <v>0</v>
      </c>
      <c r="Z184" s="5">
        <f t="shared" si="17"/>
        <v>0</v>
      </c>
      <c r="AA184" s="5">
        <f t="shared" si="21"/>
        <v>0</v>
      </c>
    </row>
    <row r="185" spans="1:27" hidden="1" x14ac:dyDescent="0.3">
      <c r="A185" s="7"/>
      <c r="B185" s="23">
        <f t="shared" si="2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8"/>
        <v>#VALUE!</v>
      </c>
      <c r="M185" s="25">
        <f t="shared" si="19"/>
        <v>0</v>
      </c>
      <c r="N185" s="8"/>
      <c r="Y185" s="5">
        <f t="shared" si="16"/>
        <v>0</v>
      </c>
      <c r="Z185" s="5">
        <f t="shared" si="17"/>
        <v>0</v>
      </c>
      <c r="AA185" s="5">
        <f t="shared" si="21"/>
        <v>0</v>
      </c>
    </row>
    <row r="186" spans="1:27" hidden="1" x14ac:dyDescent="0.3">
      <c r="A186" s="7"/>
      <c r="B186" s="23">
        <f t="shared" si="2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8"/>
        <v>#VALUE!</v>
      </c>
      <c r="M186" s="25">
        <f t="shared" si="19"/>
        <v>0</v>
      </c>
      <c r="N186" s="8"/>
      <c r="Y186" s="5">
        <f t="shared" si="16"/>
        <v>0</v>
      </c>
      <c r="Z186" s="5">
        <f t="shared" si="17"/>
        <v>0</v>
      </c>
      <c r="AA186" s="5">
        <f t="shared" si="21"/>
        <v>0</v>
      </c>
    </row>
    <row r="187" spans="1:27" hidden="1" x14ac:dyDescent="0.3">
      <c r="A187" s="7"/>
      <c r="B187" s="23">
        <f t="shared" si="2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8"/>
        <v>#VALUE!</v>
      </c>
      <c r="M187" s="25">
        <f t="shared" si="19"/>
        <v>0</v>
      </c>
      <c r="N187" s="8"/>
      <c r="Y187" s="5">
        <f t="shared" si="16"/>
        <v>0</v>
      </c>
      <c r="Z187" s="5">
        <f t="shared" si="17"/>
        <v>0</v>
      </c>
      <c r="AA187" s="5">
        <f t="shared" si="21"/>
        <v>0</v>
      </c>
    </row>
    <row r="188" spans="1:27" hidden="1" x14ac:dyDescent="0.3">
      <c r="A188" s="7"/>
      <c r="B188" s="23">
        <f t="shared" si="2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8"/>
        <v>#VALUE!</v>
      </c>
      <c r="M188" s="25">
        <f t="shared" si="19"/>
        <v>0</v>
      </c>
      <c r="N188" s="8"/>
      <c r="Y188" s="5">
        <f t="shared" si="16"/>
        <v>0</v>
      </c>
      <c r="Z188" s="5">
        <f t="shared" si="17"/>
        <v>0</v>
      </c>
      <c r="AA188" s="5">
        <f t="shared" si="21"/>
        <v>0</v>
      </c>
    </row>
    <row r="189" spans="1:27" hidden="1" x14ac:dyDescent="0.3">
      <c r="A189" s="7"/>
      <c r="B189" s="23">
        <f t="shared" si="2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8"/>
        <v>#VALUE!</v>
      </c>
      <c r="M189" s="25">
        <f t="shared" si="19"/>
        <v>0</v>
      </c>
      <c r="N189" s="8"/>
      <c r="Y189" s="5">
        <f t="shared" si="16"/>
        <v>0</v>
      </c>
      <c r="Z189" s="5">
        <f t="shared" si="17"/>
        <v>0</v>
      </c>
      <c r="AA189" s="5">
        <f t="shared" si="21"/>
        <v>0</v>
      </c>
    </row>
    <row r="190" spans="1:27" ht="15" thickBot="1" x14ac:dyDescent="0.35">
      <c r="A190" s="7"/>
      <c r="B190" s="23">
        <f t="shared" si="2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18"/>
        <v>#VALUE!</v>
      </c>
      <c r="M190" s="25">
        <f t="shared" si="19"/>
        <v>0</v>
      </c>
      <c r="N190" s="8"/>
      <c r="Y190" s="5">
        <f t="shared" si="16"/>
        <v>0</v>
      </c>
      <c r="Z190" s="5">
        <f t="shared" si="17"/>
        <v>0</v>
      </c>
      <c r="AA190" s="5">
        <f t="shared" si="21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178224.12794472079</v>
      </c>
      <c r="N191" s="8"/>
      <c r="Y191" s="5">
        <f>SUM(Y6:Y190)</f>
        <v>19</v>
      </c>
      <c r="Z191" s="5">
        <f>SUM(Z6:Z190)</f>
        <v>0</v>
      </c>
      <c r="AA191" s="5">
        <f>SUM(AA6:AA190)</f>
        <v>15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53" priority="1">
      <formula>LEN(TRIM(I6))=0</formula>
    </cfRule>
  </conditionalFormatting>
  <hyperlinks>
    <hyperlink ref="B191" r:id="rId1" xr:uid="{00000000-0004-0000-1200-000000000000}"/>
    <hyperlink ref="P1" location="'MASTER '!A1" display="Back" xr:uid="{00000000-0004-0000-1200-000001000000}"/>
    <hyperlink ref="P12:P13" location="'APRIL-2018'!A1" display="CASH" xr:uid="{00000000-0004-0000-1200-000002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87"/>
  <sheetViews>
    <sheetView workbookViewId="0">
      <selection activeCell="R11" sqref="R11:R1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3.44140625" style="16" customWidth="1"/>
    <col min="6" max="7" width="12.109375" style="16" customWidth="1"/>
    <col min="8" max="8" width="12.109375" style="41" customWidth="1"/>
    <col min="9" max="9" width="17.109375" style="16" customWidth="1"/>
    <col min="10" max="10" width="12.109375" style="41" customWidth="1"/>
    <col min="11" max="11" width="7" style="16" customWidth="1"/>
    <col min="12" max="12" width="3.44140625" style="5" customWidth="1"/>
    <col min="13" max="13" width="15.33203125" style="5" bestFit="1" customWidth="1"/>
    <col min="14" max="17" width="8" style="5" customWidth="1"/>
    <col min="18" max="18" width="10.88671875" style="5" customWidth="1"/>
    <col min="19" max="21" width="9.109375" style="5"/>
    <col min="22" max="24" width="9.109375" style="5" hidden="1" customWidth="1"/>
    <col min="25" max="16384" width="9.109375" style="5"/>
  </cols>
  <sheetData>
    <row r="1" spans="1:24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6" t="s">
        <v>0</v>
      </c>
    </row>
    <row r="2" spans="1:24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30"/>
      <c r="K2" s="8"/>
    </row>
    <row r="3" spans="1:24" ht="16.2" thickBot="1" x14ac:dyDescent="0.35">
      <c r="A3" s="7"/>
      <c r="B3" s="133" t="s">
        <v>521</v>
      </c>
      <c r="C3" s="134"/>
      <c r="D3" s="134"/>
      <c r="E3" s="134"/>
      <c r="F3" s="134"/>
      <c r="G3" s="134"/>
      <c r="H3" s="134"/>
      <c r="I3" s="134"/>
      <c r="J3" s="135"/>
      <c r="K3" s="8"/>
    </row>
    <row r="4" spans="1:24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8"/>
      <c r="K4" s="8"/>
      <c r="L4" s="5" t="s">
        <v>20</v>
      </c>
    </row>
    <row r="5" spans="1:24" s="16" customFormat="1" ht="15.75" customHeight="1" thickBot="1" x14ac:dyDescent="0.35">
      <c r="A5" s="7"/>
      <c r="B5" s="9" t="s">
        <v>11</v>
      </c>
      <c r="C5" s="10" t="s">
        <v>12</v>
      </c>
      <c r="D5" s="11" t="s">
        <v>13</v>
      </c>
      <c r="E5" s="11" t="s">
        <v>14</v>
      </c>
      <c r="F5" s="12" t="s">
        <v>15</v>
      </c>
      <c r="G5" s="12" t="s">
        <v>16</v>
      </c>
      <c r="H5" s="13" t="s">
        <v>17</v>
      </c>
      <c r="I5" s="14" t="s">
        <v>63</v>
      </c>
      <c r="J5" s="15" t="s">
        <v>18</v>
      </c>
      <c r="K5" s="8"/>
      <c r="V5" s="16" t="s">
        <v>5</v>
      </c>
      <c r="W5" s="16" t="s">
        <v>6</v>
      </c>
      <c r="X5" s="16" t="s">
        <v>155</v>
      </c>
    </row>
    <row r="6" spans="1:24" ht="15" customHeight="1" x14ac:dyDescent="0.3">
      <c r="A6" s="7"/>
      <c r="B6" s="17">
        <v>1</v>
      </c>
      <c r="C6" s="18">
        <v>43222</v>
      </c>
      <c r="D6" s="19" t="s">
        <v>19</v>
      </c>
      <c r="E6" s="19" t="s">
        <v>65</v>
      </c>
      <c r="F6" s="21">
        <v>635</v>
      </c>
      <c r="G6" s="21">
        <v>666</v>
      </c>
      <c r="H6" s="19">
        <f>G6-F6</f>
        <v>31</v>
      </c>
      <c r="I6" s="20">
        <f>150000/F6</f>
        <v>236.22047244094489</v>
      </c>
      <c r="J6" s="22">
        <f>H6*I6</f>
        <v>7322.8346456692916</v>
      </c>
      <c r="K6" s="8"/>
      <c r="V6" s="5">
        <f>IF($J6&gt;0,1,0)</f>
        <v>1</v>
      </c>
      <c r="W6" s="5">
        <f>IF($J6&lt;0,1,0)</f>
        <v>0</v>
      </c>
      <c r="X6" s="5">
        <f t="shared" ref="X6:X69" si="0">IF($G6=0,1,0)</f>
        <v>0</v>
      </c>
    </row>
    <row r="7" spans="1:24" x14ac:dyDescent="0.3">
      <c r="A7" s="7"/>
      <c r="B7" s="23">
        <f>B6+1</f>
        <v>2</v>
      </c>
      <c r="C7" s="24">
        <v>43222</v>
      </c>
      <c r="D7" s="25" t="s">
        <v>19</v>
      </c>
      <c r="E7" s="25" t="s">
        <v>66</v>
      </c>
      <c r="F7" s="26">
        <v>84</v>
      </c>
      <c r="G7" s="26">
        <v>86.3</v>
      </c>
      <c r="H7" s="25">
        <f t="shared" ref="H7:H70" si="1">G7-F7</f>
        <v>2.2999999999999972</v>
      </c>
      <c r="I7" s="27">
        <f t="shared" ref="I7:I70" si="2">150000/F7</f>
        <v>1785.7142857142858</v>
      </c>
      <c r="J7" s="28">
        <f t="shared" ref="J7:J70" si="3">H7*I7</f>
        <v>4107.1428571428523</v>
      </c>
      <c r="K7" s="8"/>
      <c r="V7" s="5">
        <f t="shared" ref="V7:V108" si="4">IF($J7&gt;0,1,0)</f>
        <v>1</v>
      </c>
      <c r="W7" s="5">
        <f t="shared" ref="W7:W108" si="5">IF($J7&lt;0,1,0)</f>
        <v>0</v>
      </c>
      <c r="X7" s="5">
        <f t="shared" si="0"/>
        <v>0</v>
      </c>
    </row>
    <row r="8" spans="1:24" ht="15" thickBot="1" x14ac:dyDescent="0.35">
      <c r="A8" s="7"/>
      <c r="B8" s="23">
        <f t="shared" ref="B8:B109" si="6">B7+1</f>
        <v>3</v>
      </c>
      <c r="C8" s="24">
        <v>43222</v>
      </c>
      <c r="D8" s="25" t="s">
        <v>19</v>
      </c>
      <c r="E8" s="25" t="s">
        <v>67</v>
      </c>
      <c r="F8" s="26">
        <v>38.1</v>
      </c>
      <c r="G8" s="26">
        <v>37.200000000000003</v>
      </c>
      <c r="H8" s="25">
        <f t="shared" si="1"/>
        <v>-0.89999999999999858</v>
      </c>
      <c r="I8" s="27">
        <f t="shared" si="2"/>
        <v>3937.0078740157478</v>
      </c>
      <c r="J8" s="28">
        <f t="shared" si="3"/>
        <v>-3543.3070866141675</v>
      </c>
      <c r="K8" s="8"/>
      <c r="V8" s="5">
        <f t="shared" si="4"/>
        <v>0</v>
      </c>
      <c r="W8" s="5">
        <f t="shared" si="5"/>
        <v>1</v>
      </c>
      <c r="X8" s="5">
        <f t="shared" si="0"/>
        <v>0</v>
      </c>
    </row>
    <row r="9" spans="1:24" x14ac:dyDescent="0.3">
      <c r="A9" s="7"/>
      <c r="B9" s="23">
        <f t="shared" si="6"/>
        <v>4</v>
      </c>
      <c r="C9" s="24">
        <v>43222</v>
      </c>
      <c r="D9" s="25" t="s">
        <v>19</v>
      </c>
      <c r="E9" s="25" t="s">
        <v>68</v>
      </c>
      <c r="F9" s="26">
        <v>188</v>
      </c>
      <c r="G9" s="26">
        <v>185</v>
      </c>
      <c r="H9" s="25">
        <f t="shared" si="1"/>
        <v>-3</v>
      </c>
      <c r="I9" s="27">
        <f t="shared" si="2"/>
        <v>797.87234042553189</v>
      </c>
      <c r="J9" s="28">
        <f t="shared" si="3"/>
        <v>-2393.6170212765956</v>
      </c>
      <c r="K9" s="8"/>
      <c r="M9" s="131" t="s">
        <v>3</v>
      </c>
      <c r="N9" s="95" t="s">
        <v>4</v>
      </c>
      <c r="O9" s="95" t="s">
        <v>5</v>
      </c>
      <c r="P9" s="95" t="s">
        <v>6</v>
      </c>
      <c r="Q9" s="95" t="s">
        <v>156</v>
      </c>
      <c r="R9" s="118" t="s">
        <v>7</v>
      </c>
      <c r="V9" s="5">
        <f t="shared" si="4"/>
        <v>0</v>
      </c>
      <c r="W9" s="5">
        <f t="shared" si="5"/>
        <v>1</v>
      </c>
      <c r="X9" s="5">
        <f t="shared" si="0"/>
        <v>0</v>
      </c>
    </row>
    <row r="10" spans="1:24" ht="15" thickBot="1" x14ac:dyDescent="0.35">
      <c r="A10" s="7"/>
      <c r="B10" s="23">
        <f t="shared" si="6"/>
        <v>5</v>
      </c>
      <c r="C10" s="24">
        <v>43222</v>
      </c>
      <c r="D10" s="25" t="s">
        <v>19</v>
      </c>
      <c r="E10" s="25" t="s">
        <v>69</v>
      </c>
      <c r="F10" s="26">
        <v>47.1</v>
      </c>
      <c r="G10" s="26">
        <v>46</v>
      </c>
      <c r="H10" s="25">
        <f t="shared" si="1"/>
        <v>-1.1000000000000014</v>
      </c>
      <c r="I10" s="27">
        <f t="shared" si="2"/>
        <v>3184.7133757961783</v>
      </c>
      <c r="J10" s="28">
        <f t="shared" si="3"/>
        <v>-3503.1847133758006</v>
      </c>
      <c r="K10" s="8"/>
      <c r="M10" s="132"/>
      <c r="N10" s="96"/>
      <c r="O10" s="96"/>
      <c r="P10" s="96"/>
      <c r="Q10" s="96"/>
      <c r="R10" s="119"/>
      <c r="V10" s="5">
        <f t="shared" si="4"/>
        <v>0</v>
      </c>
      <c r="W10" s="5">
        <f t="shared" si="5"/>
        <v>1</v>
      </c>
      <c r="X10" s="5">
        <f t="shared" si="0"/>
        <v>0</v>
      </c>
    </row>
    <row r="11" spans="1:24" x14ac:dyDescent="0.3">
      <c r="A11" s="7"/>
      <c r="B11" s="23">
        <f t="shared" si="6"/>
        <v>6</v>
      </c>
      <c r="C11" s="24">
        <v>43222</v>
      </c>
      <c r="D11" s="25" t="s">
        <v>19</v>
      </c>
      <c r="E11" s="25" t="s">
        <v>70</v>
      </c>
      <c r="F11" s="26">
        <v>911</v>
      </c>
      <c r="G11" s="26">
        <v>920</v>
      </c>
      <c r="H11" s="25">
        <f t="shared" si="1"/>
        <v>9</v>
      </c>
      <c r="I11" s="27">
        <f t="shared" si="2"/>
        <v>164.6542261251372</v>
      </c>
      <c r="J11" s="28">
        <f t="shared" si="3"/>
        <v>1481.8880351262349</v>
      </c>
      <c r="K11" s="8"/>
      <c r="M11" s="144" t="s">
        <v>10</v>
      </c>
      <c r="N11" s="122">
        <f>COUNT(C6:C185)</f>
        <v>125</v>
      </c>
      <c r="O11" s="124">
        <f>V186</f>
        <v>102</v>
      </c>
      <c r="P11" s="124">
        <f>W186</f>
        <v>23</v>
      </c>
      <c r="Q11" s="126">
        <f>X186</f>
        <v>0</v>
      </c>
      <c r="R11" s="139">
        <f>O11/(N11-Q11)</f>
        <v>0.81599999999999995</v>
      </c>
      <c r="V11" s="5">
        <f t="shared" si="4"/>
        <v>1</v>
      </c>
      <c r="W11" s="5">
        <f t="shared" si="5"/>
        <v>0</v>
      </c>
      <c r="X11" s="5">
        <f t="shared" si="0"/>
        <v>0</v>
      </c>
    </row>
    <row r="12" spans="1:24" ht="15" thickBot="1" x14ac:dyDescent="0.35">
      <c r="A12" s="7"/>
      <c r="B12" s="23">
        <f t="shared" si="6"/>
        <v>7</v>
      </c>
      <c r="C12" s="24">
        <v>43222</v>
      </c>
      <c r="D12" s="25" t="s">
        <v>19</v>
      </c>
      <c r="E12" s="25" t="s">
        <v>71</v>
      </c>
      <c r="F12" s="26">
        <v>69</v>
      </c>
      <c r="G12" s="26">
        <v>68</v>
      </c>
      <c r="H12" s="25">
        <f t="shared" si="1"/>
        <v>-1</v>
      </c>
      <c r="I12" s="27">
        <f t="shared" si="2"/>
        <v>2173.913043478261</v>
      </c>
      <c r="J12" s="28">
        <f t="shared" si="3"/>
        <v>-2173.913043478261</v>
      </c>
      <c r="K12" s="8"/>
      <c r="M12" s="145"/>
      <c r="N12" s="123"/>
      <c r="O12" s="125"/>
      <c r="P12" s="125"/>
      <c r="Q12" s="127"/>
      <c r="R12" s="140"/>
      <c r="V12" s="5">
        <f t="shared" si="4"/>
        <v>0</v>
      </c>
      <c r="W12" s="5">
        <f t="shared" si="5"/>
        <v>1</v>
      </c>
      <c r="X12" s="5">
        <f t="shared" si="0"/>
        <v>0</v>
      </c>
    </row>
    <row r="13" spans="1:24" x14ac:dyDescent="0.3">
      <c r="A13" s="7"/>
      <c r="B13" s="23">
        <f t="shared" si="6"/>
        <v>8</v>
      </c>
      <c r="C13" s="24">
        <v>43223</v>
      </c>
      <c r="D13" s="25" t="s">
        <v>19</v>
      </c>
      <c r="E13" s="25" t="s">
        <v>72</v>
      </c>
      <c r="F13" s="26">
        <v>321</v>
      </c>
      <c r="G13" s="26">
        <v>316</v>
      </c>
      <c r="H13" s="25">
        <f t="shared" si="1"/>
        <v>-5</v>
      </c>
      <c r="I13" s="27">
        <f t="shared" si="2"/>
        <v>467.28971962616822</v>
      </c>
      <c r="J13" s="28">
        <f t="shared" si="3"/>
        <v>-2336.4485981308412</v>
      </c>
      <c r="K13" s="8"/>
      <c r="L13" s="29"/>
      <c r="M13" s="97" t="s">
        <v>21</v>
      </c>
      <c r="N13" s="98"/>
      <c r="O13" s="99"/>
      <c r="P13" s="106">
        <f>R11</f>
        <v>0.81599999999999995</v>
      </c>
      <c r="Q13" s="107"/>
      <c r="R13" s="108"/>
      <c r="V13" s="5">
        <f t="shared" si="4"/>
        <v>0</v>
      </c>
      <c r="W13" s="5">
        <f t="shared" si="5"/>
        <v>1</v>
      </c>
      <c r="X13" s="5">
        <f t="shared" si="0"/>
        <v>0</v>
      </c>
    </row>
    <row r="14" spans="1:24" x14ac:dyDescent="0.3">
      <c r="A14" s="7"/>
      <c r="B14" s="23">
        <f t="shared" si="6"/>
        <v>9</v>
      </c>
      <c r="C14" s="24">
        <v>43223</v>
      </c>
      <c r="D14" s="25" t="s">
        <v>19</v>
      </c>
      <c r="E14" s="25" t="s">
        <v>74</v>
      </c>
      <c r="F14" s="26">
        <v>414</v>
      </c>
      <c r="G14" s="26">
        <v>429</v>
      </c>
      <c r="H14" s="25">
        <f t="shared" si="1"/>
        <v>15</v>
      </c>
      <c r="I14" s="27">
        <f t="shared" si="2"/>
        <v>362.31884057971013</v>
      </c>
      <c r="J14" s="28">
        <f t="shared" si="3"/>
        <v>5434.782608695652</v>
      </c>
      <c r="K14" s="8"/>
      <c r="M14" s="100"/>
      <c r="N14" s="101"/>
      <c r="O14" s="102"/>
      <c r="P14" s="109"/>
      <c r="Q14" s="110"/>
      <c r="R14" s="111"/>
      <c r="V14" s="5">
        <f t="shared" si="4"/>
        <v>1</v>
      </c>
      <c r="W14" s="5">
        <f t="shared" si="5"/>
        <v>0</v>
      </c>
      <c r="X14" s="5">
        <f t="shared" si="0"/>
        <v>0</v>
      </c>
    </row>
    <row r="15" spans="1:24" ht="15" thickBot="1" x14ac:dyDescent="0.35">
      <c r="A15" s="7"/>
      <c r="B15" s="23">
        <f t="shared" si="6"/>
        <v>10</v>
      </c>
      <c r="C15" s="24">
        <v>43223</v>
      </c>
      <c r="D15" s="25" t="s">
        <v>19</v>
      </c>
      <c r="E15" s="25" t="s">
        <v>73</v>
      </c>
      <c r="F15" s="26">
        <v>186</v>
      </c>
      <c r="G15" s="26">
        <v>188.8</v>
      </c>
      <c r="H15" s="25">
        <f t="shared" si="1"/>
        <v>2.8000000000000114</v>
      </c>
      <c r="I15" s="27">
        <f t="shared" si="2"/>
        <v>806.45161290322585</v>
      </c>
      <c r="J15" s="28">
        <f t="shared" si="3"/>
        <v>2258.0645161290417</v>
      </c>
      <c r="K15" s="8"/>
      <c r="M15" s="103"/>
      <c r="N15" s="104"/>
      <c r="O15" s="105"/>
      <c r="P15" s="112"/>
      <c r="Q15" s="113"/>
      <c r="R15" s="114"/>
      <c r="V15" s="5">
        <f t="shared" si="4"/>
        <v>1</v>
      </c>
      <c r="W15" s="5">
        <f t="shared" si="5"/>
        <v>0</v>
      </c>
      <c r="X15" s="5">
        <f t="shared" si="0"/>
        <v>0</v>
      </c>
    </row>
    <row r="16" spans="1:24" x14ac:dyDescent="0.3">
      <c r="A16" s="7"/>
      <c r="B16" s="23">
        <v>11</v>
      </c>
      <c r="C16" s="24">
        <v>43223</v>
      </c>
      <c r="D16" s="25" t="s">
        <v>19</v>
      </c>
      <c r="E16" s="25" t="s">
        <v>75</v>
      </c>
      <c r="F16" s="26">
        <v>79</v>
      </c>
      <c r="G16" s="26">
        <v>83.7</v>
      </c>
      <c r="H16" s="25">
        <f t="shared" si="1"/>
        <v>4.7000000000000028</v>
      </c>
      <c r="I16" s="27">
        <f t="shared" si="2"/>
        <v>1898.7341772151899</v>
      </c>
      <c r="J16" s="28">
        <f t="shared" si="3"/>
        <v>8924.0506329113978</v>
      </c>
      <c r="K16" s="8"/>
      <c r="V16" s="5">
        <f t="shared" si="4"/>
        <v>1</v>
      </c>
      <c r="W16" s="5">
        <f t="shared" si="5"/>
        <v>0</v>
      </c>
      <c r="X16" s="5">
        <f t="shared" si="0"/>
        <v>0</v>
      </c>
    </row>
    <row r="17" spans="1:24" x14ac:dyDescent="0.3">
      <c r="A17" s="7"/>
      <c r="B17" s="23">
        <v>12</v>
      </c>
      <c r="C17" s="24">
        <v>43223</v>
      </c>
      <c r="D17" s="25" t="s">
        <v>19</v>
      </c>
      <c r="E17" s="25" t="s">
        <v>76</v>
      </c>
      <c r="F17" s="26">
        <v>386</v>
      </c>
      <c r="G17" s="26">
        <v>392.8</v>
      </c>
      <c r="H17" s="25">
        <f t="shared" si="1"/>
        <v>6.8000000000000114</v>
      </c>
      <c r="I17" s="27">
        <f t="shared" si="2"/>
        <v>388.60103626943004</v>
      </c>
      <c r="J17" s="28">
        <f t="shared" si="3"/>
        <v>2642.4870466321286</v>
      </c>
      <c r="K17" s="8"/>
      <c r="V17" s="5">
        <f t="shared" si="4"/>
        <v>1</v>
      </c>
      <c r="W17" s="5">
        <f t="shared" si="5"/>
        <v>0</v>
      </c>
      <c r="X17" s="5">
        <f t="shared" si="0"/>
        <v>0</v>
      </c>
    </row>
    <row r="18" spans="1:24" x14ac:dyDescent="0.3">
      <c r="A18" s="7"/>
      <c r="B18" s="23">
        <v>13</v>
      </c>
      <c r="C18" s="24">
        <v>43223</v>
      </c>
      <c r="D18" s="25" t="s">
        <v>19</v>
      </c>
      <c r="E18" s="25" t="s">
        <v>77</v>
      </c>
      <c r="F18" s="26">
        <v>406</v>
      </c>
      <c r="G18" s="26">
        <v>423</v>
      </c>
      <c r="H18" s="25">
        <f t="shared" si="1"/>
        <v>17</v>
      </c>
      <c r="I18" s="27">
        <f t="shared" si="2"/>
        <v>369.45812807881771</v>
      </c>
      <c r="J18" s="28">
        <f t="shared" si="3"/>
        <v>6280.7881773399013</v>
      </c>
      <c r="K18" s="8"/>
      <c r="V18" s="5">
        <f t="shared" si="4"/>
        <v>1</v>
      </c>
      <c r="W18" s="5">
        <f t="shared" si="5"/>
        <v>0</v>
      </c>
      <c r="X18" s="5">
        <f t="shared" si="0"/>
        <v>0</v>
      </c>
    </row>
    <row r="19" spans="1:24" x14ac:dyDescent="0.3">
      <c r="A19" s="7"/>
      <c r="B19" s="23">
        <f t="shared" si="6"/>
        <v>14</v>
      </c>
      <c r="C19" s="24">
        <v>43223</v>
      </c>
      <c r="D19" s="25" t="s">
        <v>19</v>
      </c>
      <c r="E19" s="25" t="s">
        <v>78</v>
      </c>
      <c r="F19" s="26">
        <v>337</v>
      </c>
      <c r="G19" s="26">
        <v>352</v>
      </c>
      <c r="H19" s="25">
        <f t="shared" si="1"/>
        <v>15</v>
      </c>
      <c r="I19" s="27">
        <f t="shared" si="2"/>
        <v>445.10385756676556</v>
      </c>
      <c r="J19" s="28">
        <f t="shared" si="3"/>
        <v>6676.5578635014836</v>
      </c>
      <c r="K19" s="8"/>
      <c r="V19" s="5">
        <f t="shared" si="4"/>
        <v>1</v>
      </c>
      <c r="W19" s="5">
        <f t="shared" si="5"/>
        <v>0</v>
      </c>
      <c r="X19" s="5">
        <f t="shared" si="0"/>
        <v>0</v>
      </c>
    </row>
    <row r="20" spans="1:24" x14ac:dyDescent="0.3">
      <c r="A20" s="7"/>
      <c r="B20" s="23">
        <f t="shared" si="6"/>
        <v>15</v>
      </c>
      <c r="C20" s="24">
        <v>43224</v>
      </c>
      <c r="D20" s="25" t="s">
        <v>19</v>
      </c>
      <c r="E20" s="25" t="s">
        <v>79</v>
      </c>
      <c r="F20" s="26">
        <v>458</v>
      </c>
      <c r="G20" s="26">
        <v>473</v>
      </c>
      <c r="H20" s="25">
        <f t="shared" si="1"/>
        <v>15</v>
      </c>
      <c r="I20" s="27">
        <f t="shared" si="2"/>
        <v>327.51091703056767</v>
      </c>
      <c r="J20" s="28">
        <f t="shared" si="3"/>
        <v>4912.663755458515</v>
      </c>
      <c r="K20" s="8"/>
      <c r="V20" s="5">
        <f t="shared" si="4"/>
        <v>1</v>
      </c>
      <c r="W20" s="5">
        <f t="shared" si="5"/>
        <v>0</v>
      </c>
      <c r="X20" s="5">
        <f t="shared" si="0"/>
        <v>0</v>
      </c>
    </row>
    <row r="21" spans="1:24" x14ac:dyDescent="0.3">
      <c r="A21" s="7"/>
      <c r="B21" s="23">
        <f t="shared" si="6"/>
        <v>16</v>
      </c>
      <c r="C21" s="24">
        <v>43224</v>
      </c>
      <c r="D21" s="25" t="s">
        <v>19</v>
      </c>
      <c r="E21" s="25" t="s">
        <v>80</v>
      </c>
      <c r="F21" s="26">
        <v>733</v>
      </c>
      <c r="G21" s="26">
        <v>739</v>
      </c>
      <c r="H21" s="25">
        <f t="shared" si="1"/>
        <v>6</v>
      </c>
      <c r="I21" s="27">
        <f t="shared" si="2"/>
        <v>204.63847203274216</v>
      </c>
      <c r="J21" s="28">
        <f t="shared" si="3"/>
        <v>1227.830832196453</v>
      </c>
      <c r="K21" s="8"/>
      <c r="V21" s="5">
        <f t="shared" si="4"/>
        <v>1</v>
      </c>
      <c r="W21" s="5">
        <f t="shared" si="5"/>
        <v>0</v>
      </c>
      <c r="X21" s="5">
        <f t="shared" si="0"/>
        <v>0</v>
      </c>
    </row>
    <row r="22" spans="1:24" ht="15" customHeight="1" x14ac:dyDescent="0.3">
      <c r="A22" s="7"/>
      <c r="B22" s="23">
        <f t="shared" si="6"/>
        <v>17</v>
      </c>
      <c r="C22" s="24">
        <v>43224</v>
      </c>
      <c r="D22" s="25" t="s">
        <v>19</v>
      </c>
      <c r="E22" s="25" t="s">
        <v>81</v>
      </c>
      <c r="F22" s="26">
        <v>611</v>
      </c>
      <c r="G22" s="26">
        <v>630</v>
      </c>
      <c r="H22" s="25">
        <f t="shared" si="1"/>
        <v>19</v>
      </c>
      <c r="I22" s="27">
        <f t="shared" si="2"/>
        <v>245.49918166939443</v>
      </c>
      <c r="J22" s="28">
        <f t="shared" si="3"/>
        <v>4664.4844517184938</v>
      </c>
      <c r="K22" s="8"/>
      <c r="V22" s="5">
        <f t="shared" si="4"/>
        <v>1</v>
      </c>
      <c r="W22" s="5">
        <f t="shared" si="5"/>
        <v>0</v>
      </c>
      <c r="X22" s="5">
        <f t="shared" si="0"/>
        <v>0</v>
      </c>
    </row>
    <row r="23" spans="1:24" ht="15" customHeight="1" x14ac:dyDescent="0.3">
      <c r="A23" s="7"/>
      <c r="B23" s="23">
        <f t="shared" si="6"/>
        <v>18</v>
      </c>
      <c r="C23" s="24">
        <v>43224</v>
      </c>
      <c r="D23" s="25" t="s">
        <v>19</v>
      </c>
      <c r="E23" s="25" t="s">
        <v>82</v>
      </c>
      <c r="F23" s="26">
        <v>111.8</v>
      </c>
      <c r="G23" s="26">
        <v>119</v>
      </c>
      <c r="H23" s="25">
        <f t="shared" si="1"/>
        <v>7.2000000000000028</v>
      </c>
      <c r="I23" s="27">
        <f t="shared" si="2"/>
        <v>1341.6815742397139</v>
      </c>
      <c r="J23" s="28">
        <f t="shared" si="3"/>
        <v>9660.1073345259429</v>
      </c>
      <c r="K23" s="8"/>
      <c r="V23" s="5">
        <f t="shared" si="4"/>
        <v>1</v>
      </c>
      <c r="W23" s="5">
        <f t="shared" si="5"/>
        <v>0</v>
      </c>
      <c r="X23" s="5">
        <f t="shared" si="0"/>
        <v>0</v>
      </c>
    </row>
    <row r="24" spans="1:24" ht="15" customHeight="1" x14ac:dyDescent="0.3">
      <c r="A24" s="7"/>
      <c r="B24" s="23">
        <f t="shared" si="6"/>
        <v>19</v>
      </c>
      <c r="C24" s="24">
        <v>43224</v>
      </c>
      <c r="D24" s="25" t="s">
        <v>19</v>
      </c>
      <c r="E24" s="25" t="s">
        <v>83</v>
      </c>
      <c r="F24" s="26">
        <v>185</v>
      </c>
      <c r="G24" s="26">
        <v>190</v>
      </c>
      <c r="H24" s="25">
        <f t="shared" si="1"/>
        <v>5</v>
      </c>
      <c r="I24" s="27">
        <f t="shared" si="2"/>
        <v>810.81081081081084</v>
      </c>
      <c r="J24" s="28">
        <f t="shared" si="3"/>
        <v>4054.0540540540542</v>
      </c>
      <c r="K24" s="8"/>
      <c r="V24" s="5">
        <f t="shared" si="4"/>
        <v>1</v>
      </c>
      <c r="W24" s="5">
        <f t="shared" si="5"/>
        <v>0</v>
      </c>
      <c r="X24" s="5">
        <f t="shared" si="0"/>
        <v>0</v>
      </c>
    </row>
    <row r="25" spans="1:24" ht="15" customHeight="1" x14ac:dyDescent="0.3">
      <c r="A25" s="7"/>
      <c r="B25" s="23">
        <f t="shared" si="6"/>
        <v>20</v>
      </c>
      <c r="C25" s="24">
        <v>43227</v>
      </c>
      <c r="D25" s="25" t="s">
        <v>19</v>
      </c>
      <c r="E25" s="25" t="s">
        <v>84</v>
      </c>
      <c r="F25" s="26">
        <v>1024</v>
      </c>
      <c r="G25" s="26">
        <v>1044</v>
      </c>
      <c r="H25" s="25">
        <f t="shared" si="1"/>
        <v>20</v>
      </c>
      <c r="I25" s="27">
        <f t="shared" si="2"/>
        <v>146.484375</v>
      </c>
      <c r="J25" s="28">
        <f t="shared" si="3"/>
        <v>2929.6875</v>
      </c>
      <c r="K25" s="8"/>
      <c r="V25" s="5">
        <f t="shared" si="4"/>
        <v>1</v>
      </c>
      <c r="W25" s="5">
        <f t="shared" si="5"/>
        <v>0</v>
      </c>
      <c r="X25" s="5">
        <f t="shared" si="0"/>
        <v>0</v>
      </c>
    </row>
    <row r="26" spans="1:24" ht="15.75" customHeight="1" x14ac:dyDescent="0.3">
      <c r="A26" s="7"/>
      <c r="B26" s="23">
        <f t="shared" si="6"/>
        <v>21</v>
      </c>
      <c r="C26" s="24">
        <v>43227</v>
      </c>
      <c r="D26" s="25" t="s">
        <v>19</v>
      </c>
      <c r="E26" s="25" t="s">
        <v>85</v>
      </c>
      <c r="F26" s="26">
        <v>555</v>
      </c>
      <c r="G26" s="26">
        <v>587</v>
      </c>
      <c r="H26" s="25">
        <f t="shared" si="1"/>
        <v>32</v>
      </c>
      <c r="I26" s="27">
        <f t="shared" si="2"/>
        <v>270.27027027027026</v>
      </c>
      <c r="J26" s="28">
        <f t="shared" si="3"/>
        <v>8648.6486486486483</v>
      </c>
      <c r="K26" s="8"/>
      <c r="V26" s="5">
        <f t="shared" si="4"/>
        <v>1</v>
      </c>
      <c r="W26" s="5">
        <f t="shared" si="5"/>
        <v>0</v>
      </c>
      <c r="X26" s="5">
        <f t="shared" si="0"/>
        <v>0</v>
      </c>
    </row>
    <row r="27" spans="1:24" x14ac:dyDescent="0.3">
      <c r="A27" s="7"/>
      <c r="B27" s="23">
        <f t="shared" si="6"/>
        <v>22</v>
      </c>
      <c r="C27" s="42">
        <v>43227</v>
      </c>
      <c r="D27" s="43" t="s">
        <v>19</v>
      </c>
      <c r="E27" s="43" t="s">
        <v>89</v>
      </c>
      <c r="F27" s="43">
        <v>534</v>
      </c>
      <c r="G27" s="43">
        <v>545</v>
      </c>
      <c r="H27" s="25">
        <f t="shared" si="1"/>
        <v>11</v>
      </c>
      <c r="I27" s="27">
        <f t="shared" si="2"/>
        <v>280.89887640449439</v>
      </c>
      <c r="J27" s="28">
        <f t="shared" si="3"/>
        <v>3089.8876404494381</v>
      </c>
      <c r="K27" s="8"/>
      <c r="O27" s="5" t="s">
        <v>20</v>
      </c>
      <c r="V27" s="5">
        <f t="shared" si="4"/>
        <v>1</v>
      </c>
      <c r="W27" s="5">
        <f t="shared" si="5"/>
        <v>0</v>
      </c>
      <c r="X27" s="5">
        <f t="shared" si="0"/>
        <v>0</v>
      </c>
    </row>
    <row r="28" spans="1:24" x14ac:dyDescent="0.3">
      <c r="A28" s="7"/>
      <c r="B28" s="23">
        <f t="shared" si="6"/>
        <v>23</v>
      </c>
      <c r="C28" s="24">
        <v>43228</v>
      </c>
      <c r="D28" s="25" t="s">
        <v>19</v>
      </c>
      <c r="E28" s="25" t="s">
        <v>54</v>
      </c>
      <c r="F28" s="26">
        <v>175</v>
      </c>
      <c r="G28" s="26">
        <v>179.5</v>
      </c>
      <c r="H28" s="25">
        <f t="shared" si="1"/>
        <v>4.5</v>
      </c>
      <c r="I28" s="27">
        <f t="shared" si="2"/>
        <v>857.14285714285711</v>
      </c>
      <c r="J28" s="28">
        <f t="shared" si="3"/>
        <v>3857.1428571428569</v>
      </c>
      <c r="K28" s="8"/>
      <c r="V28" s="5">
        <f t="shared" si="4"/>
        <v>1</v>
      </c>
      <c r="W28" s="5">
        <f t="shared" si="5"/>
        <v>0</v>
      </c>
      <c r="X28" s="5">
        <f t="shared" si="0"/>
        <v>0</v>
      </c>
    </row>
    <row r="29" spans="1:24" x14ac:dyDescent="0.3">
      <c r="A29" s="7"/>
      <c r="B29" s="23">
        <f t="shared" si="6"/>
        <v>24</v>
      </c>
      <c r="C29" s="24">
        <v>43228</v>
      </c>
      <c r="D29" s="25" t="s">
        <v>19</v>
      </c>
      <c r="E29" s="25" t="s">
        <v>86</v>
      </c>
      <c r="F29" s="26">
        <v>43.5</v>
      </c>
      <c r="G29" s="26">
        <v>42.5</v>
      </c>
      <c r="H29" s="25">
        <f t="shared" si="1"/>
        <v>-1</v>
      </c>
      <c r="I29" s="27">
        <f t="shared" si="2"/>
        <v>3448.2758620689656</v>
      </c>
      <c r="J29" s="28">
        <f t="shared" si="3"/>
        <v>-3448.2758620689656</v>
      </c>
      <c r="K29" s="8"/>
      <c r="V29" s="5">
        <f t="shared" si="4"/>
        <v>0</v>
      </c>
      <c r="W29" s="5">
        <f t="shared" si="5"/>
        <v>1</v>
      </c>
      <c r="X29" s="5">
        <f t="shared" si="0"/>
        <v>0</v>
      </c>
    </row>
    <row r="30" spans="1:24" x14ac:dyDescent="0.3">
      <c r="A30" s="7"/>
      <c r="B30" s="23">
        <f t="shared" si="6"/>
        <v>25</v>
      </c>
      <c r="C30" s="24">
        <v>43228</v>
      </c>
      <c r="D30" s="25" t="s">
        <v>19</v>
      </c>
      <c r="E30" s="25" t="s">
        <v>87</v>
      </c>
      <c r="F30" s="26">
        <v>46.9</v>
      </c>
      <c r="G30" s="26">
        <v>51</v>
      </c>
      <c r="H30" s="25">
        <f t="shared" si="1"/>
        <v>4.1000000000000014</v>
      </c>
      <c r="I30" s="27">
        <f t="shared" si="2"/>
        <v>3198.2942430703624</v>
      </c>
      <c r="J30" s="28">
        <f t="shared" si="3"/>
        <v>13113.006396588491</v>
      </c>
      <c r="K30" s="8"/>
      <c r="V30" s="5">
        <f t="shared" si="4"/>
        <v>1</v>
      </c>
      <c r="W30" s="5">
        <f t="shared" si="5"/>
        <v>0</v>
      </c>
      <c r="X30" s="5">
        <f t="shared" si="0"/>
        <v>0</v>
      </c>
    </row>
    <row r="31" spans="1:24" x14ac:dyDescent="0.3">
      <c r="A31" s="7"/>
      <c r="B31" s="23">
        <f t="shared" si="6"/>
        <v>26</v>
      </c>
      <c r="C31" s="44">
        <v>43228</v>
      </c>
      <c r="D31" s="45" t="s">
        <v>19</v>
      </c>
      <c r="E31" s="45" t="s">
        <v>88</v>
      </c>
      <c r="F31" s="46">
        <v>506</v>
      </c>
      <c r="G31" s="46">
        <v>520</v>
      </c>
      <c r="H31" s="25">
        <f t="shared" si="1"/>
        <v>14</v>
      </c>
      <c r="I31" s="27">
        <f t="shared" si="2"/>
        <v>296.44268774703556</v>
      </c>
      <c r="J31" s="28">
        <f t="shared" si="3"/>
        <v>4150.197628458498</v>
      </c>
      <c r="K31" s="8"/>
      <c r="V31" s="5">
        <f t="shared" si="4"/>
        <v>1</v>
      </c>
      <c r="W31" s="5">
        <f t="shared" si="5"/>
        <v>0</v>
      </c>
      <c r="X31" s="5">
        <f t="shared" si="0"/>
        <v>0</v>
      </c>
    </row>
    <row r="32" spans="1:24" x14ac:dyDescent="0.3">
      <c r="A32" s="7"/>
      <c r="B32" s="23">
        <f t="shared" si="6"/>
        <v>27</v>
      </c>
      <c r="C32" s="42">
        <v>43229</v>
      </c>
      <c r="D32" s="43" t="s">
        <v>19</v>
      </c>
      <c r="E32" s="43" t="s">
        <v>90</v>
      </c>
      <c r="F32" s="43">
        <v>96.75</v>
      </c>
      <c r="G32" s="43">
        <v>97.2</v>
      </c>
      <c r="H32" s="25">
        <f t="shared" si="1"/>
        <v>0.45000000000000284</v>
      </c>
      <c r="I32" s="27">
        <f t="shared" si="2"/>
        <v>1550.3875968992247</v>
      </c>
      <c r="J32" s="28">
        <f t="shared" si="3"/>
        <v>697.67441860465556</v>
      </c>
      <c r="K32" s="8"/>
      <c r="V32" s="5">
        <f t="shared" si="4"/>
        <v>1</v>
      </c>
      <c r="W32" s="5">
        <f t="shared" si="5"/>
        <v>0</v>
      </c>
      <c r="X32" s="5">
        <f t="shared" si="0"/>
        <v>0</v>
      </c>
    </row>
    <row r="33" spans="1:24" x14ac:dyDescent="0.3">
      <c r="A33" s="7"/>
      <c r="B33" s="23">
        <f t="shared" si="6"/>
        <v>28</v>
      </c>
      <c r="C33" s="42">
        <v>43229</v>
      </c>
      <c r="D33" s="43" t="s">
        <v>19</v>
      </c>
      <c r="E33" s="43" t="s">
        <v>91</v>
      </c>
      <c r="F33" s="43">
        <v>76</v>
      </c>
      <c r="G33" s="43">
        <v>75</v>
      </c>
      <c r="H33" s="25">
        <f t="shared" si="1"/>
        <v>-1</v>
      </c>
      <c r="I33" s="27">
        <f t="shared" si="2"/>
        <v>1973.6842105263158</v>
      </c>
      <c r="J33" s="28">
        <f t="shared" si="3"/>
        <v>-1973.6842105263158</v>
      </c>
      <c r="K33" s="8"/>
      <c r="V33" s="5">
        <f t="shared" si="4"/>
        <v>0</v>
      </c>
      <c r="W33" s="5">
        <f t="shared" si="5"/>
        <v>1</v>
      </c>
      <c r="X33" s="5">
        <f t="shared" si="0"/>
        <v>0</v>
      </c>
    </row>
    <row r="34" spans="1:24" x14ac:dyDescent="0.3">
      <c r="A34" s="7"/>
      <c r="B34" s="23">
        <f t="shared" si="6"/>
        <v>29</v>
      </c>
      <c r="C34" s="42">
        <v>43229</v>
      </c>
      <c r="D34" s="43" t="s">
        <v>19</v>
      </c>
      <c r="E34" s="43" t="s">
        <v>92</v>
      </c>
      <c r="F34" s="43">
        <v>524</v>
      </c>
      <c r="G34" s="43">
        <v>530</v>
      </c>
      <c r="H34" s="25">
        <f t="shared" si="1"/>
        <v>6</v>
      </c>
      <c r="I34" s="27">
        <f t="shared" si="2"/>
        <v>286.25954198473283</v>
      </c>
      <c r="J34" s="28">
        <f t="shared" si="3"/>
        <v>1717.5572519083971</v>
      </c>
      <c r="K34" s="8"/>
      <c r="V34" s="5">
        <f t="shared" si="4"/>
        <v>1</v>
      </c>
      <c r="W34" s="5">
        <f t="shared" si="5"/>
        <v>0</v>
      </c>
      <c r="X34" s="5">
        <f t="shared" si="0"/>
        <v>0</v>
      </c>
    </row>
    <row r="35" spans="1:24" x14ac:dyDescent="0.3">
      <c r="A35" s="7"/>
      <c r="B35" s="23">
        <f t="shared" si="6"/>
        <v>30</v>
      </c>
      <c r="C35" s="42">
        <v>43229</v>
      </c>
      <c r="D35" s="43" t="s">
        <v>19</v>
      </c>
      <c r="E35" s="43" t="s">
        <v>93</v>
      </c>
      <c r="F35" s="43">
        <v>239</v>
      </c>
      <c r="G35" s="43">
        <v>249</v>
      </c>
      <c r="H35" s="25">
        <f t="shared" si="1"/>
        <v>10</v>
      </c>
      <c r="I35" s="27">
        <f t="shared" si="2"/>
        <v>627.61506276150624</v>
      </c>
      <c r="J35" s="28">
        <f t="shared" si="3"/>
        <v>6276.1506276150621</v>
      </c>
      <c r="K35" s="8"/>
      <c r="V35" s="5">
        <f t="shared" si="4"/>
        <v>1</v>
      </c>
      <c r="W35" s="5">
        <f t="shared" si="5"/>
        <v>0</v>
      </c>
      <c r="X35" s="5">
        <f t="shared" si="0"/>
        <v>0</v>
      </c>
    </row>
    <row r="36" spans="1:24" x14ac:dyDescent="0.3">
      <c r="A36" s="7"/>
      <c r="B36" s="23">
        <f t="shared" si="6"/>
        <v>31</v>
      </c>
      <c r="C36" s="44">
        <v>43229</v>
      </c>
      <c r="D36" s="45" t="s">
        <v>19</v>
      </c>
      <c r="E36" s="45" t="s">
        <v>94</v>
      </c>
      <c r="F36" s="46">
        <v>188</v>
      </c>
      <c r="G36" s="46">
        <v>193</v>
      </c>
      <c r="H36" s="25">
        <f t="shared" si="1"/>
        <v>5</v>
      </c>
      <c r="I36" s="27">
        <f t="shared" si="2"/>
        <v>797.87234042553189</v>
      </c>
      <c r="J36" s="28">
        <f t="shared" si="3"/>
        <v>3989.3617021276596</v>
      </c>
      <c r="K36" s="8"/>
      <c r="V36" s="5">
        <f t="shared" si="4"/>
        <v>1</v>
      </c>
      <c r="W36" s="5">
        <f t="shared" si="5"/>
        <v>0</v>
      </c>
      <c r="X36" s="5">
        <f t="shared" si="0"/>
        <v>0</v>
      </c>
    </row>
    <row r="37" spans="1:24" x14ac:dyDescent="0.3">
      <c r="A37" s="7"/>
      <c r="B37" s="23">
        <f t="shared" si="6"/>
        <v>32</v>
      </c>
      <c r="C37" s="44">
        <v>43229</v>
      </c>
      <c r="D37" s="45" t="s">
        <v>19</v>
      </c>
      <c r="E37" s="45" t="s">
        <v>95</v>
      </c>
      <c r="F37" s="46">
        <v>382</v>
      </c>
      <c r="G37" s="46">
        <v>386</v>
      </c>
      <c r="H37" s="25">
        <f t="shared" si="1"/>
        <v>4</v>
      </c>
      <c r="I37" s="27">
        <f t="shared" si="2"/>
        <v>392.67015706806285</v>
      </c>
      <c r="J37" s="28">
        <f t="shared" si="3"/>
        <v>1570.6806282722514</v>
      </c>
      <c r="K37" s="8"/>
      <c r="V37" s="5">
        <f t="shared" si="4"/>
        <v>1</v>
      </c>
      <c r="W37" s="5">
        <f t="shared" si="5"/>
        <v>0</v>
      </c>
      <c r="X37" s="5">
        <f t="shared" si="0"/>
        <v>0</v>
      </c>
    </row>
    <row r="38" spans="1:24" x14ac:dyDescent="0.3">
      <c r="A38" s="7"/>
      <c r="B38" s="23">
        <f t="shared" si="6"/>
        <v>33</v>
      </c>
      <c r="C38" s="24">
        <v>43229</v>
      </c>
      <c r="D38" s="25" t="s">
        <v>19</v>
      </c>
      <c r="E38" s="25" t="s">
        <v>96</v>
      </c>
      <c r="F38" s="26">
        <v>129</v>
      </c>
      <c r="G38" s="26">
        <v>137</v>
      </c>
      <c r="H38" s="25">
        <f t="shared" si="1"/>
        <v>8</v>
      </c>
      <c r="I38" s="27">
        <f t="shared" si="2"/>
        <v>1162.7906976744187</v>
      </c>
      <c r="J38" s="28">
        <f t="shared" si="3"/>
        <v>9302.3255813953492</v>
      </c>
      <c r="K38" s="8"/>
      <c r="V38" s="5">
        <f t="shared" si="4"/>
        <v>1</v>
      </c>
      <c r="W38" s="5">
        <f t="shared" si="5"/>
        <v>0</v>
      </c>
      <c r="X38" s="5">
        <f t="shared" si="0"/>
        <v>0</v>
      </c>
    </row>
    <row r="39" spans="1:24" x14ac:dyDescent="0.3">
      <c r="A39" s="7"/>
      <c r="B39" s="23">
        <f t="shared" si="6"/>
        <v>34</v>
      </c>
      <c r="C39" s="24">
        <v>43229</v>
      </c>
      <c r="D39" s="25" t="s">
        <v>19</v>
      </c>
      <c r="E39" s="25" t="s">
        <v>70</v>
      </c>
      <c r="F39" s="26">
        <v>842</v>
      </c>
      <c r="G39" s="26">
        <v>866</v>
      </c>
      <c r="H39" s="25">
        <f t="shared" si="1"/>
        <v>24</v>
      </c>
      <c r="I39" s="27">
        <f t="shared" si="2"/>
        <v>178.14726840855107</v>
      </c>
      <c r="J39" s="28">
        <f t="shared" si="3"/>
        <v>4275.5344418052255</v>
      </c>
      <c r="K39" s="8"/>
      <c r="V39" s="5">
        <f t="shared" si="4"/>
        <v>1</v>
      </c>
      <c r="W39" s="5">
        <f t="shared" si="5"/>
        <v>0</v>
      </c>
      <c r="X39" s="5">
        <f t="shared" si="0"/>
        <v>0</v>
      </c>
    </row>
    <row r="40" spans="1:24" x14ac:dyDescent="0.3">
      <c r="A40" s="7"/>
      <c r="B40" s="23">
        <f t="shared" si="6"/>
        <v>35</v>
      </c>
      <c r="C40" s="24">
        <v>43230</v>
      </c>
      <c r="D40" s="25" t="s">
        <v>19</v>
      </c>
      <c r="E40" s="25" t="s">
        <v>97</v>
      </c>
      <c r="F40" s="26">
        <v>279</v>
      </c>
      <c r="G40" s="26">
        <v>285</v>
      </c>
      <c r="H40" s="25">
        <f t="shared" si="1"/>
        <v>6</v>
      </c>
      <c r="I40" s="27">
        <f t="shared" si="2"/>
        <v>537.63440860215053</v>
      </c>
      <c r="J40" s="28">
        <f t="shared" si="3"/>
        <v>3225.8064516129034</v>
      </c>
      <c r="K40" s="8"/>
      <c r="V40" s="5">
        <f t="shared" si="4"/>
        <v>1</v>
      </c>
      <c r="W40" s="5">
        <f t="shared" si="5"/>
        <v>0</v>
      </c>
      <c r="X40" s="5">
        <f t="shared" si="0"/>
        <v>0</v>
      </c>
    </row>
    <row r="41" spans="1:24" x14ac:dyDescent="0.3">
      <c r="A41" s="7"/>
      <c r="B41" s="23">
        <f t="shared" si="6"/>
        <v>36</v>
      </c>
      <c r="C41" s="24">
        <v>43230</v>
      </c>
      <c r="D41" s="25" t="s">
        <v>19</v>
      </c>
      <c r="E41" s="25" t="s">
        <v>80</v>
      </c>
      <c r="F41" s="26">
        <v>696</v>
      </c>
      <c r="G41" s="26">
        <v>690</v>
      </c>
      <c r="H41" s="25">
        <f t="shared" si="1"/>
        <v>-6</v>
      </c>
      <c r="I41" s="27">
        <f t="shared" si="2"/>
        <v>215.51724137931035</v>
      </c>
      <c r="J41" s="28">
        <f t="shared" si="3"/>
        <v>-1293.1034482758621</v>
      </c>
      <c r="K41" s="8"/>
      <c r="V41" s="5">
        <f t="shared" si="4"/>
        <v>0</v>
      </c>
      <c r="W41" s="5">
        <f t="shared" si="5"/>
        <v>1</v>
      </c>
      <c r="X41" s="5">
        <f t="shared" si="0"/>
        <v>0</v>
      </c>
    </row>
    <row r="42" spans="1:24" x14ac:dyDescent="0.3">
      <c r="A42" s="7"/>
      <c r="B42" s="23">
        <f t="shared" si="6"/>
        <v>37</v>
      </c>
      <c r="C42" s="24">
        <v>43230</v>
      </c>
      <c r="D42" s="25" t="s">
        <v>19</v>
      </c>
      <c r="E42" s="25" t="s">
        <v>98</v>
      </c>
      <c r="F42" s="26">
        <v>6220</v>
      </c>
      <c r="G42" s="26">
        <v>6250</v>
      </c>
      <c r="H42" s="25">
        <f t="shared" si="1"/>
        <v>30</v>
      </c>
      <c r="I42" s="27">
        <f t="shared" si="2"/>
        <v>24.115755627009648</v>
      </c>
      <c r="J42" s="28">
        <f t="shared" si="3"/>
        <v>723.47266881028941</v>
      </c>
      <c r="K42" s="8"/>
      <c r="V42" s="5">
        <f t="shared" si="4"/>
        <v>1</v>
      </c>
      <c r="W42" s="5">
        <f t="shared" si="5"/>
        <v>0</v>
      </c>
      <c r="X42" s="5">
        <f t="shared" si="0"/>
        <v>0</v>
      </c>
    </row>
    <row r="43" spans="1:24" x14ac:dyDescent="0.3">
      <c r="A43" s="7"/>
      <c r="B43" s="23">
        <f t="shared" si="6"/>
        <v>38</v>
      </c>
      <c r="C43" s="24">
        <v>43230</v>
      </c>
      <c r="D43" s="25" t="s">
        <v>19</v>
      </c>
      <c r="E43" s="25" t="s">
        <v>99</v>
      </c>
      <c r="F43" s="26">
        <v>68.55</v>
      </c>
      <c r="G43" s="43">
        <v>67.55</v>
      </c>
      <c r="H43" s="25">
        <f t="shared" si="1"/>
        <v>-1</v>
      </c>
      <c r="I43" s="27">
        <f t="shared" si="2"/>
        <v>2188.1838074398252</v>
      </c>
      <c r="J43" s="28">
        <f t="shared" si="3"/>
        <v>-2188.1838074398252</v>
      </c>
      <c r="K43" s="8"/>
      <c r="V43" s="5">
        <f t="shared" si="4"/>
        <v>0</v>
      </c>
      <c r="W43" s="5">
        <f t="shared" si="5"/>
        <v>1</v>
      </c>
      <c r="X43" s="5">
        <f t="shared" si="0"/>
        <v>0</v>
      </c>
    </row>
    <row r="44" spans="1:24" x14ac:dyDescent="0.3">
      <c r="A44" s="7"/>
      <c r="B44" s="23">
        <f t="shared" si="6"/>
        <v>39</v>
      </c>
      <c r="C44" s="24">
        <v>43230</v>
      </c>
      <c r="D44" s="25" t="s">
        <v>19</v>
      </c>
      <c r="E44" s="25" t="s">
        <v>100</v>
      </c>
      <c r="F44" s="26">
        <v>12.4</v>
      </c>
      <c r="G44" s="26">
        <v>13</v>
      </c>
      <c r="H44" s="25">
        <f t="shared" si="1"/>
        <v>0.59999999999999964</v>
      </c>
      <c r="I44" s="27">
        <f t="shared" si="2"/>
        <v>12096.774193548386</v>
      </c>
      <c r="J44" s="28">
        <f t="shared" si="3"/>
        <v>7258.0645161290277</v>
      </c>
      <c r="K44" s="8"/>
      <c r="V44" s="5">
        <f t="shared" si="4"/>
        <v>1</v>
      </c>
      <c r="W44" s="5">
        <f t="shared" si="5"/>
        <v>0</v>
      </c>
      <c r="X44" s="5">
        <f t="shared" si="0"/>
        <v>0</v>
      </c>
    </row>
    <row r="45" spans="1:24" x14ac:dyDescent="0.3">
      <c r="A45" s="7"/>
      <c r="B45" s="23">
        <f t="shared" si="6"/>
        <v>40</v>
      </c>
      <c r="C45" s="24">
        <v>43230</v>
      </c>
      <c r="D45" s="25" t="s">
        <v>19</v>
      </c>
      <c r="E45" s="25" t="s">
        <v>101</v>
      </c>
      <c r="F45" s="26">
        <v>30</v>
      </c>
      <c r="G45" s="26">
        <v>31</v>
      </c>
      <c r="H45" s="26">
        <f t="shared" si="1"/>
        <v>1</v>
      </c>
      <c r="I45" s="27">
        <f t="shared" si="2"/>
        <v>5000</v>
      </c>
      <c r="J45" s="28">
        <f t="shared" si="3"/>
        <v>5000</v>
      </c>
      <c r="K45" s="8"/>
      <c r="V45" s="5">
        <f t="shared" si="4"/>
        <v>1</v>
      </c>
      <c r="W45" s="5">
        <f t="shared" si="5"/>
        <v>0</v>
      </c>
      <c r="X45" s="5">
        <f t="shared" si="0"/>
        <v>0</v>
      </c>
    </row>
    <row r="46" spans="1:24" x14ac:dyDescent="0.3">
      <c r="A46" s="7"/>
      <c r="B46" s="23">
        <f t="shared" si="6"/>
        <v>41</v>
      </c>
      <c r="C46" s="24">
        <v>43230</v>
      </c>
      <c r="D46" s="25" t="s">
        <v>19</v>
      </c>
      <c r="E46" s="25" t="s">
        <v>102</v>
      </c>
      <c r="F46" s="26">
        <v>159</v>
      </c>
      <c r="G46" s="26">
        <v>157</v>
      </c>
      <c r="H46" s="26">
        <f t="shared" si="1"/>
        <v>-2</v>
      </c>
      <c r="I46" s="27">
        <f t="shared" si="2"/>
        <v>943.39622641509436</v>
      </c>
      <c r="J46" s="28">
        <f t="shared" si="3"/>
        <v>-1886.7924528301887</v>
      </c>
      <c r="K46" s="8"/>
      <c r="V46" s="5">
        <f t="shared" si="4"/>
        <v>0</v>
      </c>
      <c r="W46" s="5">
        <f t="shared" si="5"/>
        <v>1</v>
      </c>
      <c r="X46" s="5">
        <f t="shared" si="0"/>
        <v>0</v>
      </c>
    </row>
    <row r="47" spans="1:24" x14ac:dyDescent="0.3">
      <c r="A47" s="7"/>
      <c r="B47" s="23">
        <f t="shared" si="6"/>
        <v>42</v>
      </c>
      <c r="C47" s="24">
        <v>43230</v>
      </c>
      <c r="D47" s="25" t="s">
        <v>19</v>
      </c>
      <c r="E47" s="25" t="s">
        <v>103</v>
      </c>
      <c r="F47" s="26">
        <v>145</v>
      </c>
      <c r="G47" s="26">
        <v>152</v>
      </c>
      <c r="H47" s="26">
        <f t="shared" si="1"/>
        <v>7</v>
      </c>
      <c r="I47" s="27">
        <f t="shared" si="2"/>
        <v>1034.4827586206898</v>
      </c>
      <c r="J47" s="28">
        <f t="shared" si="3"/>
        <v>7241.3793103448279</v>
      </c>
      <c r="K47" s="8"/>
      <c r="V47" s="5">
        <f t="shared" si="4"/>
        <v>1</v>
      </c>
      <c r="W47" s="5">
        <f t="shared" si="5"/>
        <v>0</v>
      </c>
      <c r="X47" s="5">
        <f t="shared" si="0"/>
        <v>0</v>
      </c>
    </row>
    <row r="48" spans="1:24" x14ac:dyDescent="0.3">
      <c r="A48" s="7"/>
      <c r="B48" s="23">
        <f t="shared" si="6"/>
        <v>43</v>
      </c>
      <c r="C48" s="24">
        <v>43231</v>
      </c>
      <c r="D48" s="25" t="s">
        <v>19</v>
      </c>
      <c r="E48" s="25" t="s">
        <v>104</v>
      </c>
      <c r="F48" s="26">
        <v>131.69999999999999</v>
      </c>
      <c r="G48" s="26">
        <v>136</v>
      </c>
      <c r="H48" s="26">
        <f t="shared" si="1"/>
        <v>4.3000000000000114</v>
      </c>
      <c r="I48" s="27">
        <f t="shared" si="2"/>
        <v>1138.9521640091118</v>
      </c>
      <c r="J48" s="28">
        <f t="shared" si="3"/>
        <v>4897.4943052391936</v>
      </c>
      <c r="K48" s="8"/>
      <c r="V48" s="5">
        <f t="shared" si="4"/>
        <v>1</v>
      </c>
      <c r="W48" s="5">
        <f t="shared" si="5"/>
        <v>0</v>
      </c>
      <c r="X48" s="5">
        <f t="shared" si="0"/>
        <v>0</v>
      </c>
    </row>
    <row r="49" spans="1:24" x14ac:dyDescent="0.3">
      <c r="A49" s="7"/>
      <c r="B49" s="23">
        <f t="shared" si="6"/>
        <v>44</v>
      </c>
      <c r="C49" s="44">
        <v>43231</v>
      </c>
      <c r="D49" s="43" t="s">
        <v>19</v>
      </c>
      <c r="E49" s="43" t="s">
        <v>105</v>
      </c>
      <c r="F49" s="43">
        <v>112</v>
      </c>
      <c r="G49" s="26">
        <v>120</v>
      </c>
      <c r="H49" s="26">
        <f t="shared" si="1"/>
        <v>8</v>
      </c>
      <c r="I49" s="27">
        <f t="shared" si="2"/>
        <v>1339.2857142857142</v>
      </c>
      <c r="J49" s="28">
        <f t="shared" si="3"/>
        <v>10714.285714285714</v>
      </c>
      <c r="K49" s="8"/>
      <c r="V49" s="5">
        <f t="shared" si="4"/>
        <v>1</v>
      </c>
      <c r="W49" s="5">
        <f t="shared" si="5"/>
        <v>0</v>
      </c>
      <c r="X49" s="5">
        <f t="shared" si="0"/>
        <v>0</v>
      </c>
    </row>
    <row r="50" spans="1:24" x14ac:dyDescent="0.3">
      <c r="A50" s="7"/>
      <c r="B50" s="23">
        <f t="shared" si="6"/>
        <v>45</v>
      </c>
      <c r="C50" s="44">
        <v>43231</v>
      </c>
      <c r="D50" s="43" t="s">
        <v>19</v>
      </c>
      <c r="E50" s="43" t="s">
        <v>106</v>
      </c>
      <c r="F50" s="43">
        <v>429</v>
      </c>
      <c r="G50" s="26">
        <v>435</v>
      </c>
      <c r="H50" s="26">
        <f t="shared" si="1"/>
        <v>6</v>
      </c>
      <c r="I50" s="27">
        <f t="shared" si="2"/>
        <v>349.65034965034965</v>
      </c>
      <c r="J50" s="28">
        <f t="shared" si="3"/>
        <v>2097.9020979020979</v>
      </c>
      <c r="K50" s="8"/>
      <c r="V50" s="5">
        <f t="shared" si="4"/>
        <v>1</v>
      </c>
      <c r="W50" s="5">
        <f t="shared" si="5"/>
        <v>0</v>
      </c>
      <c r="X50" s="5">
        <f t="shared" si="0"/>
        <v>0</v>
      </c>
    </row>
    <row r="51" spans="1:24" x14ac:dyDescent="0.3">
      <c r="A51" s="7"/>
      <c r="B51" s="23">
        <f t="shared" si="6"/>
        <v>46</v>
      </c>
      <c r="C51" s="44">
        <v>43231</v>
      </c>
      <c r="D51" s="43" t="s">
        <v>19</v>
      </c>
      <c r="E51" s="43" t="s">
        <v>107</v>
      </c>
      <c r="F51" s="43">
        <v>246</v>
      </c>
      <c r="G51" s="26">
        <v>258</v>
      </c>
      <c r="H51" s="26">
        <f t="shared" si="1"/>
        <v>12</v>
      </c>
      <c r="I51" s="27">
        <f t="shared" si="2"/>
        <v>609.7560975609756</v>
      </c>
      <c r="J51" s="28">
        <f t="shared" si="3"/>
        <v>7317.0731707317073</v>
      </c>
      <c r="K51" s="8"/>
      <c r="V51" s="5">
        <f t="shared" si="4"/>
        <v>1</v>
      </c>
      <c r="W51" s="5">
        <f t="shared" si="5"/>
        <v>0</v>
      </c>
      <c r="X51" s="5">
        <f t="shared" si="0"/>
        <v>0</v>
      </c>
    </row>
    <row r="52" spans="1:24" x14ac:dyDescent="0.3">
      <c r="A52" s="7"/>
      <c r="B52" s="23">
        <f t="shared" si="6"/>
        <v>47</v>
      </c>
      <c r="C52" s="44">
        <v>43231</v>
      </c>
      <c r="D52" s="43" t="s">
        <v>19</v>
      </c>
      <c r="E52" s="43" t="s">
        <v>108</v>
      </c>
      <c r="F52" s="43">
        <v>86</v>
      </c>
      <c r="G52" s="26">
        <v>90</v>
      </c>
      <c r="H52" s="26">
        <f t="shared" si="1"/>
        <v>4</v>
      </c>
      <c r="I52" s="27">
        <f t="shared" si="2"/>
        <v>1744.1860465116279</v>
      </c>
      <c r="J52" s="28">
        <f t="shared" si="3"/>
        <v>6976.7441860465115</v>
      </c>
      <c r="K52" s="8"/>
      <c r="V52" s="5">
        <f t="shared" si="4"/>
        <v>1</v>
      </c>
      <c r="W52" s="5">
        <f t="shared" si="5"/>
        <v>0</v>
      </c>
      <c r="X52" s="5">
        <f t="shared" si="0"/>
        <v>0</v>
      </c>
    </row>
    <row r="53" spans="1:24" x14ac:dyDescent="0.3">
      <c r="A53" s="7"/>
      <c r="B53" s="23">
        <f t="shared" si="6"/>
        <v>48</v>
      </c>
      <c r="C53" s="44">
        <v>43231</v>
      </c>
      <c r="D53" s="43" t="s">
        <v>19</v>
      </c>
      <c r="E53" s="43" t="s">
        <v>154</v>
      </c>
      <c r="F53" s="43">
        <v>143.80000000000001</v>
      </c>
      <c r="G53" s="26">
        <v>140</v>
      </c>
      <c r="H53" s="26">
        <f t="shared" si="1"/>
        <v>-3.8000000000000114</v>
      </c>
      <c r="I53" s="27">
        <f t="shared" si="2"/>
        <v>1043.1154381084839</v>
      </c>
      <c r="J53" s="28">
        <f t="shared" si="3"/>
        <v>-3963.8386648122505</v>
      </c>
      <c r="K53" s="8"/>
      <c r="V53" s="5">
        <f t="shared" si="4"/>
        <v>0</v>
      </c>
      <c r="W53" s="5">
        <f t="shared" si="5"/>
        <v>1</v>
      </c>
      <c r="X53" s="5">
        <f t="shared" si="0"/>
        <v>0</v>
      </c>
    </row>
    <row r="54" spans="1:24" x14ac:dyDescent="0.3">
      <c r="A54" s="7"/>
      <c r="B54" s="23">
        <f t="shared" si="6"/>
        <v>49</v>
      </c>
      <c r="C54" s="44">
        <v>43231</v>
      </c>
      <c r="D54" s="43" t="s">
        <v>19</v>
      </c>
      <c r="E54" s="43" t="s">
        <v>109</v>
      </c>
      <c r="F54" s="43">
        <v>210</v>
      </c>
      <c r="G54" s="26">
        <v>216.75</v>
      </c>
      <c r="H54" s="26">
        <f t="shared" si="1"/>
        <v>6.75</v>
      </c>
      <c r="I54" s="27">
        <f t="shared" si="2"/>
        <v>714.28571428571433</v>
      </c>
      <c r="J54" s="28">
        <f t="shared" si="3"/>
        <v>4821.4285714285716</v>
      </c>
      <c r="K54" s="8"/>
      <c r="V54" s="5">
        <f t="shared" si="4"/>
        <v>1</v>
      </c>
      <c r="W54" s="5">
        <f t="shared" si="5"/>
        <v>0</v>
      </c>
      <c r="X54" s="5">
        <f t="shared" si="0"/>
        <v>0</v>
      </c>
    </row>
    <row r="55" spans="1:24" x14ac:dyDescent="0.3">
      <c r="A55" s="7"/>
      <c r="B55" s="23">
        <f t="shared" si="6"/>
        <v>50</v>
      </c>
      <c r="C55" s="24">
        <v>43231</v>
      </c>
      <c r="D55" s="43" t="s">
        <v>19</v>
      </c>
      <c r="E55" s="43" t="s">
        <v>110</v>
      </c>
      <c r="F55" s="43">
        <v>135</v>
      </c>
      <c r="G55" s="46">
        <v>138.25</v>
      </c>
      <c r="H55" s="26">
        <f t="shared" si="1"/>
        <v>3.25</v>
      </c>
      <c r="I55" s="27">
        <f t="shared" si="2"/>
        <v>1111.1111111111111</v>
      </c>
      <c r="J55" s="28">
        <f t="shared" si="3"/>
        <v>3611.1111111111109</v>
      </c>
      <c r="K55" s="8"/>
      <c r="V55" s="5">
        <f t="shared" si="4"/>
        <v>1</v>
      </c>
      <c r="W55" s="5">
        <f t="shared" si="5"/>
        <v>0</v>
      </c>
      <c r="X55" s="5">
        <f t="shared" si="0"/>
        <v>0</v>
      </c>
    </row>
    <row r="56" spans="1:24" x14ac:dyDescent="0.3">
      <c r="A56" s="7"/>
      <c r="B56" s="23">
        <f t="shared" si="6"/>
        <v>51</v>
      </c>
      <c r="C56" s="24">
        <v>43231</v>
      </c>
      <c r="D56" s="43" t="s">
        <v>19</v>
      </c>
      <c r="E56" s="43" t="s">
        <v>60</v>
      </c>
      <c r="F56" s="43">
        <v>128</v>
      </c>
      <c r="G56" s="46">
        <v>130</v>
      </c>
      <c r="H56" s="26">
        <f t="shared" si="1"/>
        <v>2</v>
      </c>
      <c r="I56" s="27">
        <f t="shared" si="2"/>
        <v>1171.875</v>
      </c>
      <c r="J56" s="28">
        <f t="shared" si="3"/>
        <v>2343.75</v>
      </c>
      <c r="K56" s="8"/>
      <c r="V56" s="5">
        <f t="shared" si="4"/>
        <v>1</v>
      </c>
      <c r="W56" s="5">
        <f t="shared" si="5"/>
        <v>0</v>
      </c>
      <c r="X56" s="5">
        <f t="shared" si="0"/>
        <v>0</v>
      </c>
    </row>
    <row r="57" spans="1:24" x14ac:dyDescent="0.3">
      <c r="A57" s="7"/>
      <c r="B57" s="23">
        <f t="shared" si="6"/>
        <v>52</v>
      </c>
      <c r="C57" s="24">
        <v>43231</v>
      </c>
      <c r="D57" s="43" t="s">
        <v>19</v>
      </c>
      <c r="E57" s="43" t="s">
        <v>111</v>
      </c>
      <c r="F57" s="43">
        <v>300</v>
      </c>
      <c r="G57" s="46">
        <v>290</v>
      </c>
      <c r="H57" s="26">
        <f t="shared" si="1"/>
        <v>-10</v>
      </c>
      <c r="I57" s="27">
        <f t="shared" si="2"/>
        <v>500</v>
      </c>
      <c r="J57" s="28">
        <f t="shared" si="3"/>
        <v>-5000</v>
      </c>
      <c r="K57" s="8"/>
      <c r="V57" s="5">
        <f t="shared" si="4"/>
        <v>0</v>
      </c>
      <c r="W57" s="5">
        <f t="shared" si="5"/>
        <v>1</v>
      </c>
      <c r="X57" s="5">
        <f t="shared" si="0"/>
        <v>0</v>
      </c>
    </row>
    <row r="58" spans="1:24" x14ac:dyDescent="0.3">
      <c r="A58" s="7"/>
      <c r="B58" s="23">
        <f t="shared" si="6"/>
        <v>53</v>
      </c>
      <c r="C58" s="24">
        <v>43234</v>
      </c>
      <c r="D58" s="43" t="s">
        <v>19</v>
      </c>
      <c r="E58" s="43" t="s">
        <v>61</v>
      </c>
      <c r="F58" s="43">
        <v>78.8</v>
      </c>
      <c r="G58" s="46">
        <v>80.2</v>
      </c>
      <c r="H58" s="26">
        <f t="shared" si="1"/>
        <v>1.4000000000000057</v>
      </c>
      <c r="I58" s="27">
        <f t="shared" si="2"/>
        <v>1903.5532994923858</v>
      </c>
      <c r="J58" s="28">
        <f t="shared" si="3"/>
        <v>2664.9746192893508</v>
      </c>
      <c r="K58" s="8"/>
      <c r="V58" s="5">
        <f t="shared" si="4"/>
        <v>1</v>
      </c>
      <c r="W58" s="5">
        <f t="shared" si="5"/>
        <v>0</v>
      </c>
      <c r="X58" s="5">
        <f t="shared" si="0"/>
        <v>0</v>
      </c>
    </row>
    <row r="59" spans="1:24" x14ac:dyDescent="0.3">
      <c r="A59" s="7"/>
      <c r="B59" s="23">
        <f t="shared" si="6"/>
        <v>54</v>
      </c>
      <c r="C59" s="24">
        <v>43234</v>
      </c>
      <c r="D59" s="43" t="s">
        <v>19</v>
      </c>
      <c r="E59" s="43" t="s">
        <v>112</v>
      </c>
      <c r="F59" s="43">
        <v>205</v>
      </c>
      <c r="G59" s="46">
        <v>208</v>
      </c>
      <c r="H59" s="26">
        <f t="shared" si="1"/>
        <v>3</v>
      </c>
      <c r="I59" s="27">
        <f t="shared" si="2"/>
        <v>731.70731707317077</v>
      </c>
      <c r="J59" s="28">
        <f t="shared" si="3"/>
        <v>2195.1219512195121</v>
      </c>
      <c r="K59" s="8"/>
      <c r="V59" s="5">
        <f t="shared" si="4"/>
        <v>1</v>
      </c>
      <c r="W59" s="5">
        <f t="shared" si="5"/>
        <v>0</v>
      </c>
      <c r="X59" s="5">
        <f t="shared" si="0"/>
        <v>0</v>
      </c>
    </row>
    <row r="60" spans="1:24" x14ac:dyDescent="0.3">
      <c r="A60" s="7"/>
      <c r="B60" s="23">
        <f t="shared" si="6"/>
        <v>55</v>
      </c>
      <c r="C60" s="24">
        <v>43234</v>
      </c>
      <c r="D60" s="43" t="s">
        <v>19</v>
      </c>
      <c r="E60" s="43" t="s">
        <v>113</v>
      </c>
      <c r="F60" s="43">
        <v>343</v>
      </c>
      <c r="G60" s="46">
        <v>340</v>
      </c>
      <c r="H60" s="26">
        <f t="shared" si="1"/>
        <v>-3</v>
      </c>
      <c r="I60" s="27">
        <f t="shared" si="2"/>
        <v>437.31778425655978</v>
      </c>
      <c r="J60" s="28">
        <f t="shared" si="3"/>
        <v>-1311.9533527696794</v>
      </c>
      <c r="K60" s="8"/>
      <c r="V60" s="5">
        <f t="shared" si="4"/>
        <v>0</v>
      </c>
      <c r="W60" s="5">
        <f t="shared" si="5"/>
        <v>1</v>
      </c>
      <c r="X60" s="5">
        <f t="shared" si="0"/>
        <v>0</v>
      </c>
    </row>
    <row r="61" spans="1:24" x14ac:dyDescent="0.3">
      <c r="A61" s="7"/>
      <c r="B61" s="23">
        <f t="shared" si="6"/>
        <v>56</v>
      </c>
      <c r="C61" s="24">
        <v>43234</v>
      </c>
      <c r="D61" s="43" t="s">
        <v>19</v>
      </c>
      <c r="E61" s="43" t="s">
        <v>75</v>
      </c>
      <c r="F61" s="43">
        <v>71</v>
      </c>
      <c r="G61" s="46">
        <v>70</v>
      </c>
      <c r="H61" s="26">
        <f t="shared" si="1"/>
        <v>-1</v>
      </c>
      <c r="I61" s="27">
        <f t="shared" si="2"/>
        <v>2112.676056338028</v>
      </c>
      <c r="J61" s="28">
        <f t="shared" si="3"/>
        <v>-2112.676056338028</v>
      </c>
      <c r="K61" s="8"/>
      <c r="V61" s="5">
        <f t="shared" si="4"/>
        <v>0</v>
      </c>
      <c r="W61" s="5">
        <f t="shared" si="5"/>
        <v>1</v>
      </c>
      <c r="X61" s="5">
        <f t="shared" si="0"/>
        <v>0</v>
      </c>
    </row>
    <row r="62" spans="1:24" x14ac:dyDescent="0.3">
      <c r="A62" s="7"/>
      <c r="B62" s="23">
        <f t="shared" si="6"/>
        <v>57</v>
      </c>
      <c r="C62" s="24">
        <v>43234</v>
      </c>
      <c r="D62" s="43" t="s">
        <v>19</v>
      </c>
      <c r="E62" s="43" t="s">
        <v>114</v>
      </c>
      <c r="F62" s="43">
        <v>388</v>
      </c>
      <c r="G62" s="46">
        <v>394</v>
      </c>
      <c r="H62" s="26">
        <f t="shared" si="1"/>
        <v>6</v>
      </c>
      <c r="I62" s="27">
        <f t="shared" si="2"/>
        <v>386.59793814432987</v>
      </c>
      <c r="J62" s="28">
        <f t="shared" si="3"/>
        <v>2319.5876288659792</v>
      </c>
      <c r="K62" s="8"/>
      <c r="V62" s="5">
        <f t="shared" si="4"/>
        <v>1</v>
      </c>
      <c r="W62" s="5">
        <f t="shared" si="5"/>
        <v>0</v>
      </c>
      <c r="X62" s="5">
        <f t="shared" si="0"/>
        <v>0</v>
      </c>
    </row>
    <row r="63" spans="1:24" x14ac:dyDescent="0.3">
      <c r="A63" s="7"/>
      <c r="B63" s="23">
        <f t="shared" si="6"/>
        <v>58</v>
      </c>
      <c r="C63" s="24">
        <v>43234</v>
      </c>
      <c r="D63" s="43" t="s">
        <v>19</v>
      </c>
      <c r="E63" s="43" t="s">
        <v>115</v>
      </c>
      <c r="F63" s="43">
        <v>682</v>
      </c>
      <c r="G63" s="46">
        <v>757</v>
      </c>
      <c r="H63" s="26">
        <f t="shared" si="1"/>
        <v>75</v>
      </c>
      <c r="I63" s="27">
        <f t="shared" si="2"/>
        <v>219.94134897360703</v>
      </c>
      <c r="J63" s="28">
        <f t="shared" si="3"/>
        <v>16495.601173020528</v>
      </c>
      <c r="K63" s="8"/>
      <c r="V63" s="5">
        <f t="shared" si="4"/>
        <v>1</v>
      </c>
      <c r="W63" s="5">
        <f t="shared" si="5"/>
        <v>0</v>
      </c>
      <c r="X63" s="5">
        <f t="shared" si="0"/>
        <v>0</v>
      </c>
    </row>
    <row r="64" spans="1:24" x14ac:dyDescent="0.3">
      <c r="A64" s="7"/>
      <c r="B64" s="23">
        <f t="shared" si="6"/>
        <v>59</v>
      </c>
      <c r="C64" s="24">
        <v>43234</v>
      </c>
      <c r="D64" s="43" t="s">
        <v>19</v>
      </c>
      <c r="E64" s="43" t="s">
        <v>116</v>
      </c>
      <c r="F64" s="43">
        <v>1470</v>
      </c>
      <c r="G64" s="46">
        <v>1504</v>
      </c>
      <c r="H64" s="26">
        <f t="shared" si="1"/>
        <v>34</v>
      </c>
      <c r="I64" s="27">
        <f t="shared" si="2"/>
        <v>102.04081632653062</v>
      </c>
      <c r="J64" s="28">
        <f t="shared" si="3"/>
        <v>3469.387755102041</v>
      </c>
      <c r="K64" s="8"/>
      <c r="V64" s="5">
        <f t="shared" si="4"/>
        <v>1</v>
      </c>
      <c r="W64" s="5">
        <f t="shared" si="5"/>
        <v>0</v>
      </c>
      <c r="X64" s="5">
        <f t="shared" si="0"/>
        <v>0</v>
      </c>
    </row>
    <row r="65" spans="1:24" x14ac:dyDescent="0.3">
      <c r="A65" s="7"/>
      <c r="B65" s="23">
        <f t="shared" si="6"/>
        <v>60</v>
      </c>
      <c r="C65" s="24">
        <v>43234</v>
      </c>
      <c r="D65" s="43" t="s">
        <v>19</v>
      </c>
      <c r="E65" s="43" t="s">
        <v>117</v>
      </c>
      <c r="F65" s="43">
        <v>1458</v>
      </c>
      <c r="G65" s="46">
        <v>1500</v>
      </c>
      <c r="H65" s="26">
        <f t="shared" si="1"/>
        <v>42</v>
      </c>
      <c r="I65" s="27">
        <f t="shared" si="2"/>
        <v>102.88065843621399</v>
      </c>
      <c r="J65" s="28">
        <f t="shared" si="3"/>
        <v>4320.9876543209875</v>
      </c>
      <c r="K65" s="8"/>
      <c r="V65" s="5">
        <f t="shared" si="4"/>
        <v>1</v>
      </c>
      <c r="W65" s="5">
        <f t="shared" si="5"/>
        <v>0</v>
      </c>
      <c r="X65" s="5">
        <f t="shared" si="0"/>
        <v>0</v>
      </c>
    </row>
    <row r="66" spans="1:24" x14ac:dyDescent="0.3">
      <c r="A66" s="7"/>
      <c r="B66" s="23">
        <f t="shared" si="6"/>
        <v>61</v>
      </c>
      <c r="C66" s="24">
        <v>43235</v>
      </c>
      <c r="D66" s="43" t="s">
        <v>19</v>
      </c>
      <c r="E66" s="43" t="s">
        <v>118</v>
      </c>
      <c r="F66" s="43">
        <v>435</v>
      </c>
      <c r="G66" s="46">
        <v>451</v>
      </c>
      <c r="H66" s="26">
        <f t="shared" si="1"/>
        <v>16</v>
      </c>
      <c r="I66" s="27">
        <f t="shared" si="2"/>
        <v>344.82758620689657</v>
      </c>
      <c r="J66" s="28">
        <f t="shared" si="3"/>
        <v>5517.2413793103451</v>
      </c>
      <c r="K66" s="8"/>
      <c r="V66" s="5">
        <f t="shared" si="4"/>
        <v>1</v>
      </c>
      <c r="W66" s="5">
        <f t="shared" si="5"/>
        <v>0</v>
      </c>
      <c r="X66" s="5">
        <f t="shared" si="0"/>
        <v>0</v>
      </c>
    </row>
    <row r="67" spans="1:24" x14ac:dyDescent="0.3">
      <c r="A67" s="7"/>
      <c r="B67" s="23">
        <f t="shared" si="6"/>
        <v>62</v>
      </c>
      <c r="C67" s="24">
        <v>43235</v>
      </c>
      <c r="D67" s="43" t="s">
        <v>19</v>
      </c>
      <c r="E67" s="43" t="s">
        <v>133</v>
      </c>
      <c r="F67" s="43">
        <v>1755</v>
      </c>
      <c r="G67" s="46">
        <v>1776</v>
      </c>
      <c r="H67" s="26">
        <f t="shared" si="1"/>
        <v>21</v>
      </c>
      <c r="I67" s="27">
        <f t="shared" si="2"/>
        <v>85.470085470085465</v>
      </c>
      <c r="J67" s="28">
        <f t="shared" si="3"/>
        <v>1794.8717948717947</v>
      </c>
      <c r="K67" s="8"/>
      <c r="V67" s="5">
        <f t="shared" si="4"/>
        <v>1</v>
      </c>
      <c r="W67" s="5">
        <f t="shared" si="5"/>
        <v>0</v>
      </c>
      <c r="X67" s="5">
        <f t="shared" si="0"/>
        <v>0</v>
      </c>
    </row>
    <row r="68" spans="1:24" x14ac:dyDescent="0.3">
      <c r="A68" s="7"/>
      <c r="B68" s="23">
        <f t="shared" si="6"/>
        <v>63</v>
      </c>
      <c r="C68" s="24">
        <v>43235</v>
      </c>
      <c r="D68" s="43" t="s">
        <v>19</v>
      </c>
      <c r="E68" s="43" t="s">
        <v>134</v>
      </c>
      <c r="F68" s="43">
        <v>317</v>
      </c>
      <c r="G68" s="46">
        <v>312</v>
      </c>
      <c r="H68" s="26">
        <f t="shared" si="1"/>
        <v>-5</v>
      </c>
      <c r="I68" s="27">
        <f t="shared" si="2"/>
        <v>473.18611987381706</v>
      </c>
      <c r="J68" s="28">
        <f t="shared" si="3"/>
        <v>-2365.9305993690855</v>
      </c>
      <c r="K68" s="8"/>
      <c r="V68" s="5">
        <f t="shared" si="4"/>
        <v>0</v>
      </c>
      <c r="W68" s="5">
        <f t="shared" si="5"/>
        <v>1</v>
      </c>
      <c r="X68" s="5">
        <f t="shared" si="0"/>
        <v>0</v>
      </c>
    </row>
    <row r="69" spans="1:24" x14ac:dyDescent="0.3">
      <c r="A69" s="7"/>
      <c r="B69" s="23">
        <f t="shared" si="6"/>
        <v>64</v>
      </c>
      <c r="C69" s="24">
        <v>43235</v>
      </c>
      <c r="D69" s="43" t="s">
        <v>19</v>
      </c>
      <c r="E69" s="43" t="s">
        <v>119</v>
      </c>
      <c r="F69" s="43">
        <v>59.7</v>
      </c>
      <c r="G69" s="46">
        <v>62</v>
      </c>
      <c r="H69" s="26">
        <f t="shared" si="1"/>
        <v>2.2999999999999972</v>
      </c>
      <c r="I69" s="27">
        <f t="shared" si="2"/>
        <v>2512.5628140703516</v>
      </c>
      <c r="J69" s="28">
        <f t="shared" si="3"/>
        <v>5778.8944723618015</v>
      </c>
      <c r="K69" s="8"/>
      <c r="V69" s="5">
        <f t="shared" si="4"/>
        <v>1</v>
      </c>
      <c r="W69" s="5">
        <f t="shared" si="5"/>
        <v>0</v>
      </c>
      <c r="X69" s="5">
        <f t="shared" si="0"/>
        <v>0</v>
      </c>
    </row>
    <row r="70" spans="1:24" x14ac:dyDescent="0.3">
      <c r="A70" s="7"/>
      <c r="B70" s="23">
        <f t="shared" si="6"/>
        <v>65</v>
      </c>
      <c r="C70" s="24">
        <v>43235</v>
      </c>
      <c r="D70" s="43" t="s">
        <v>19</v>
      </c>
      <c r="E70" s="43" t="s">
        <v>152</v>
      </c>
      <c r="F70" s="43">
        <v>22</v>
      </c>
      <c r="G70" s="46">
        <v>21</v>
      </c>
      <c r="H70" s="26">
        <f t="shared" si="1"/>
        <v>-1</v>
      </c>
      <c r="I70" s="27">
        <f t="shared" si="2"/>
        <v>6818.181818181818</v>
      </c>
      <c r="J70" s="28">
        <f t="shared" si="3"/>
        <v>-6818.181818181818</v>
      </c>
      <c r="K70" s="8"/>
      <c r="V70" s="5">
        <f t="shared" si="4"/>
        <v>0</v>
      </c>
      <c r="W70" s="5">
        <f t="shared" si="5"/>
        <v>1</v>
      </c>
      <c r="X70" s="5">
        <f t="shared" ref="X70:X176" si="7">IF($G70=0,1,0)</f>
        <v>0</v>
      </c>
    </row>
    <row r="71" spans="1:24" x14ac:dyDescent="0.3">
      <c r="A71" s="7"/>
      <c r="B71" s="23">
        <f t="shared" si="6"/>
        <v>66</v>
      </c>
      <c r="C71" s="24">
        <v>43236</v>
      </c>
      <c r="D71" s="43" t="s">
        <v>19</v>
      </c>
      <c r="E71" s="43" t="s">
        <v>45</v>
      </c>
      <c r="F71" s="43">
        <v>80</v>
      </c>
      <c r="G71" s="46">
        <v>84.4</v>
      </c>
      <c r="H71" s="26">
        <f t="shared" ref="H71:H130" si="8">G71-F71</f>
        <v>4.4000000000000057</v>
      </c>
      <c r="I71" s="27">
        <f t="shared" ref="I71:I130" si="9">150000/F71</f>
        <v>1875</v>
      </c>
      <c r="J71" s="28">
        <f t="shared" ref="J71:J130" si="10">H71*I71</f>
        <v>8250.0000000000109</v>
      </c>
      <c r="K71" s="8"/>
      <c r="V71" s="5">
        <f t="shared" si="4"/>
        <v>1</v>
      </c>
      <c r="W71" s="5">
        <f t="shared" si="5"/>
        <v>0</v>
      </c>
      <c r="X71" s="5">
        <f t="shared" si="7"/>
        <v>0</v>
      </c>
    </row>
    <row r="72" spans="1:24" x14ac:dyDescent="0.3">
      <c r="A72" s="7"/>
      <c r="B72" s="23">
        <f t="shared" si="6"/>
        <v>67</v>
      </c>
      <c r="C72" s="24">
        <v>43236</v>
      </c>
      <c r="D72" s="43" t="s">
        <v>19</v>
      </c>
      <c r="E72" s="43" t="s">
        <v>120</v>
      </c>
      <c r="F72" s="43">
        <v>480</v>
      </c>
      <c r="G72" s="46">
        <v>488.95</v>
      </c>
      <c r="H72" s="26">
        <f t="shared" si="8"/>
        <v>8.9499999999999886</v>
      </c>
      <c r="I72" s="27">
        <f t="shared" si="9"/>
        <v>312.5</v>
      </c>
      <c r="J72" s="28">
        <f t="shared" si="10"/>
        <v>2796.8749999999964</v>
      </c>
      <c r="K72" s="8"/>
      <c r="V72" s="5">
        <f t="shared" si="4"/>
        <v>1</v>
      </c>
      <c r="W72" s="5">
        <f t="shared" si="5"/>
        <v>0</v>
      </c>
      <c r="X72" s="5">
        <f t="shared" si="7"/>
        <v>0</v>
      </c>
    </row>
    <row r="73" spans="1:24" x14ac:dyDescent="0.3">
      <c r="A73" s="7"/>
      <c r="B73" s="23">
        <f t="shared" si="6"/>
        <v>68</v>
      </c>
      <c r="C73" s="24">
        <v>43236</v>
      </c>
      <c r="D73" s="43" t="s">
        <v>19</v>
      </c>
      <c r="E73" s="43" t="s">
        <v>121</v>
      </c>
      <c r="F73" s="43">
        <v>135</v>
      </c>
      <c r="G73" s="46">
        <v>130</v>
      </c>
      <c r="H73" s="26">
        <f t="shared" si="8"/>
        <v>-5</v>
      </c>
      <c r="I73" s="27">
        <f t="shared" si="9"/>
        <v>1111.1111111111111</v>
      </c>
      <c r="J73" s="28">
        <f t="shared" si="10"/>
        <v>-5555.5555555555557</v>
      </c>
      <c r="K73" s="8"/>
      <c r="V73" s="5">
        <f t="shared" si="4"/>
        <v>0</v>
      </c>
      <c r="W73" s="5">
        <f t="shared" si="5"/>
        <v>1</v>
      </c>
      <c r="X73" s="5">
        <f t="shared" si="7"/>
        <v>0</v>
      </c>
    </row>
    <row r="74" spans="1:24" x14ac:dyDescent="0.3">
      <c r="A74" s="7"/>
      <c r="B74" s="23">
        <f t="shared" si="6"/>
        <v>69</v>
      </c>
      <c r="C74" s="24">
        <v>43236</v>
      </c>
      <c r="D74" s="43" t="s">
        <v>19</v>
      </c>
      <c r="E74" s="43" t="s">
        <v>94</v>
      </c>
      <c r="F74" s="43">
        <v>177</v>
      </c>
      <c r="G74" s="46">
        <v>185.9</v>
      </c>
      <c r="H74" s="26">
        <f t="shared" si="8"/>
        <v>8.9000000000000057</v>
      </c>
      <c r="I74" s="27">
        <f t="shared" si="9"/>
        <v>847.45762711864404</v>
      </c>
      <c r="J74" s="28">
        <f t="shared" si="10"/>
        <v>7542.3728813559364</v>
      </c>
      <c r="K74" s="8"/>
      <c r="V74" s="5">
        <f t="shared" si="4"/>
        <v>1</v>
      </c>
      <c r="W74" s="5">
        <f t="shared" si="5"/>
        <v>0</v>
      </c>
      <c r="X74" s="5">
        <f t="shared" si="7"/>
        <v>0</v>
      </c>
    </row>
    <row r="75" spans="1:24" x14ac:dyDescent="0.3">
      <c r="A75" s="7"/>
      <c r="B75" s="23">
        <f t="shared" si="6"/>
        <v>70</v>
      </c>
      <c r="C75" s="24">
        <v>43236</v>
      </c>
      <c r="D75" s="43" t="s">
        <v>19</v>
      </c>
      <c r="E75" s="43" t="s">
        <v>65</v>
      </c>
      <c r="F75" s="43">
        <v>557</v>
      </c>
      <c r="G75" s="46">
        <v>623</v>
      </c>
      <c r="H75" s="26">
        <f t="shared" si="8"/>
        <v>66</v>
      </c>
      <c r="I75" s="27">
        <f t="shared" si="9"/>
        <v>269.29982046678634</v>
      </c>
      <c r="J75" s="28">
        <f t="shared" si="10"/>
        <v>17773.788150807897</v>
      </c>
      <c r="K75" s="8"/>
      <c r="V75" s="5">
        <f t="shared" si="4"/>
        <v>1</v>
      </c>
      <c r="W75" s="5">
        <f t="shared" si="5"/>
        <v>0</v>
      </c>
      <c r="X75" s="5">
        <f t="shared" si="7"/>
        <v>0</v>
      </c>
    </row>
    <row r="76" spans="1:24" x14ac:dyDescent="0.3">
      <c r="A76" s="7"/>
      <c r="B76" s="23">
        <f t="shared" si="6"/>
        <v>71</v>
      </c>
      <c r="C76" s="24">
        <v>43236</v>
      </c>
      <c r="D76" s="43" t="s">
        <v>19</v>
      </c>
      <c r="E76" s="43" t="s">
        <v>122</v>
      </c>
      <c r="F76" s="43">
        <v>84</v>
      </c>
      <c r="G76" s="46">
        <v>86</v>
      </c>
      <c r="H76" s="26">
        <f t="shared" si="8"/>
        <v>2</v>
      </c>
      <c r="I76" s="27">
        <f t="shared" si="9"/>
        <v>1785.7142857142858</v>
      </c>
      <c r="J76" s="28">
        <f t="shared" si="10"/>
        <v>3571.4285714285716</v>
      </c>
      <c r="K76" s="8"/>
      <c r="V76" s="5">
        <f t="shared" si="4"/>
        <v>1</v>
      </c>
      <c r="W76" s="5">
        <f t="shared" si="5"/>
        <v>0</v>
      </c>
      <c r="X76" s="5">
        <f t="shared" si="7"/>
        <v>0</v>
      </c>
    </row>
    <row r="77" spans="1:24" x14ac:dyDescent="0.3">
      <c r="A77" s="7"/>
      <c r="B77" s="23">
        <f t="shared" si="6"/>
        <v>72</v>
      </c>
      <c r="C77" s="24">
        <v>43236</v>
      </c>
      <c r="D77" s="43" t="s">
        <v>19</v>
      </c>
      <c r="E77" s="43" t="s">
        <v>123</v>
      </c>
      <c r="F77" s="43">
        <v>471</v>
      </c>
      <c r="G77" s="46">
        <v>483</v>
      </c>
      <c r="H77" s="26">
        <f t="shared" si="8"/>
        <v>12</v>
      </c>
      <c r="I77" s="27">
        <f t="shared" si="9"/>
        <v>318.47133757961785</v>
      </c>
      <c r="J77" s="28">
        <f t="shared" si="10"/>
        <v>3821.6560509554142</v>
      </c>
      <c r="K77" s="8"/>
      <c r="V77" s="5">
        <f t="shared" si="4"/>
        <v>1</v>
      </c>
      <c r="W77" s="5">
        <f t="shared" si="5"/>
        <v>0</v>
      </c>
      <c r="X77" s="5">
        <f t="shared" si="7"/>
        <v>0</v>
      </c>
    </row>
    <row r="78" spans="1:24" x14ac:dyDescent="0.3">
      <c r="A78" s="7"/>
      <c r="B78" s="23">
        <f t="shared" si="6"/>
        <v>73</v>
      </c>
      <c r="C78" s="24">
        <v>43237</v>
      </c>
      <c r="D78" s="43" t="s">
        <v>19</v>
      </c>
      <c r="E78" s="43" t="s">
        <v>124</v>
      </c>
      <c r="F78" s="43">
        <v>46.8</v>
      </c>
      <c r="G78" s="46">
        <v>45</v>
      </c>
      <c r="H78" s="26">
        <f t="shared" si="8"/>
        <v>-1.7999999999999972</v>
      </c>
      <c r="I78" s="27">
        <f t="shared" si="9"/>
        <v>3205.1282051282055</v>
      </c>
      <c r="J78" s="28">
        <f t="shared" si="10"/>
        <v>-5769.2307692307604</v>
      </c>
      <c r="K78" s="8"/>
      <c r="V78" s="5">
        <f t="shared" si="4"/>
        <v>0</v>
      </c>
      <c r="W78" s="5">
        <f t="shared" si="5"/>
        <v>1</v>
      </c>
      <c r="X78" s="5">
        <f t="shared" si="7"/>
        <v>0</v>
      </c>
    </row>
    <row r="79" spans="1:24" x14ac:dyDescent="0.3">
      <c r="A79" s="7"/>
      <c r="B79" s="23">
        <f t="shared" si="6"/>
        <v>74</v>
      </c>
      <c r="C79" s="24">
        <v>43237</v>
      </c>
      <c r="D79" s="43" t="s">
        <v>19</v>
      </c>
      <c r="E79" s="43" t="s">
        <v>109</v>
      </c>
      <c r="F79" s="43">
        <v>205</v>
      </c>
      <c r="G79" s="46">
        <v>210</v>
      </c>
      <c r="H79" s="26">
        <f t="shared" si="8"/>
        <v>5</v>
      </c>
      <c r="I79" s="27">
        <f t="shared" si="9"/>
        <v>731.70731707317077</v>
      </c>
      <c r="J79" s="28">
        <f t="shared" si="10"/>
        <v>3658.5365853658541</v>
      </c>
      <c r="K79" s="8"/>
      <c r="V79" s="5">
        <f t="shared" si="4"/>
        <v>1</v>
      </c>
      <c r="W79" s="5">
        <f t="shared" si="5"/>
        <v>0</v>
      </c>
      <c r="X79" s="5">
        <f t="shared" si="7"/>
        <v>0</v>
      </c>
    </row>
    <row r="80" spans="1:24" x14ac:dyDescent="0.3">
      <c r="A80" s="7"/>
      <c r="B80" s="23">
        <f t="shared" si="6"/>
        <v>75</v>
      </c>
      <c r="C80" s="24">
        <v>43237</v>
      </c>
      <c r="D80" s="43" t="s">
        <v>19</v>
      </c>
      <c r="E80" s="43" t="s">
        <v>125</v>
      </c>
      <c r="F80" s="43">
        <v>55</v>
      </c>
      <c r="G80" s="46">
        <v>66</v>
      </c>
      <c r="H80" s="26">
        <f t="shared" si="8"/>
        <v>11</v>
      </c>
      <c r="I80" s="27">
        <f t="shared" si="9"/>
        <v>2727.2727272727275</v>
      </c>
      <c r="J80" s="28">
        <f t="shared" si="10"/>
        <v>30000.000000000004</v>
      </c>
      <c r="K80" s="8"/>
      <c r="V80" s="5">
        <f t="shared" si="4"/>
        <v>1</v>
      </c>
      <c r="W80" s="5">
        <f t="shared" si="5"/>
        <v>0</v>
      </c>
      <c r="X80" s="5">
        <f t="shared" si="7"/>
        <v>0</v>
      </c>
    </row>
    <row r="81" spans="1:24" x14ac:dyDescent="0.3">
      <c r="A81" s="7"/>
      <c r="B81" s="23">
        <f t="shared" si="6"/>
        <v>76</v>
      </c>
      <c r="C81" s="24">
        <v>43237</v>
      </c>
      <c r="D81" s="43" t="s">
        <v>19</v>
      </c>
      <c r="E81" s="43" t="s">
        <v>126</v>
      </c>
      <c r="F81" s="43">
        <v>67</v>
      </c>
      <c r="G81" s="46">
        <v>80.5</v>
      </c>
      <c r="H81" s="26">
        <f t="shared" si="8"/>
        <v>13.5</v>
      </c>
      <c r="I81" s="27">
        <f t="shared" si="9"/>
        <v>2238.8059701492539</v>
      </c>
      <c r="J81" s="28">
        <f t="shared" si="10"/>
        <v>30223.880597014926</v>
      </c>
      <c r="K81" s="8"/>
      <c r="V81" s="5">
        <f t="shared" si="4"/>
        <v>1</v>
      </c>
      <c r="W81" s="5">
        <f t="shared" si="5"/>
        <v>0</v>
      </c>
      <c r="X81" s="5">
        <f t="shared" si="7"/>
        <v>0</v>
      </c>
    </row>
    <row r="82" spans="1:24" x14ac:dyDescent="0.3">
      <c r="A82" s="7"/>
      <c r="B82" s="23">
        <f t="shared" si="6"/>
        <v>77</v>
      </c>
      <c r="C82" s="24">
        <v>43237</v>
      </c>
      <c r="D82" s="43" t="s">
        <v>19</v>
      </c>
      <c r="E82" s="43" t="s">
        <v>127</v>
      </c>
      <c r="F82" s="43">
        <v>11.55</v>
      </c>
      <c r="G82" s="46">
        <v>17.5</v>
      </c>
      <c r="H82" s="26">
        <f t="shared" si="8"/>
        <v>5.9499999999999993</v>
      </c>
      <c r="I82" s="27">
        <f t="shared" si="9"/>
        <v>12987.012987012986</v>
      </c>
      <c r="J82" s="28">
        <f t="shared" si="10"/>
        <v>77272.72727272725</v>
      </c>
      <c r="K82" s="8"/>
      <c r="V82" s="5">
        <f t="shared" si="4"/>
        <v>1</v>
      </c>
      <c r="W82" s="5">
        <f t="shared" si="5"/>
        <v>0</v>
      </c>
      <c r="X82" s="5">
        <f t="shared" si="7"/>
        <v>0</v>
      </c>
    </row>
    <row r="83" spans="1:24" x14ac:dyDescent="0.3">
      <c r="A83" s="7"/>
      <c r="B83" s="23">
        <f t="shared" si="6"/>
        <v>78</v>
      </c>
      <c r="C83" s="24">
        <v>43238</v>
      </c>
      <c r="D83" s="43" t="s">
        <v>19</v>
      </c>
      <c r="E83" s="43" t="s">
        <v>120</v>
      </c>
      <c r="F83" s="43">
        <v>480</v>
      </c>
      <c r="G83" s="46">
        <v>488.95</v>
      </c>
      <c r="H83" s="26">
        <f t="shared" si="8"/>
        <v>8.9499999999999886</v>
      </c>
      <c r="I83" s="27">
        <f t="shared" si="9"/>
        <v>312.5</v>
      </c>
      <c r="J83" s="28">
        <f t="shared" si="10"/>
        <v>2796.8749999999964</v>
      </c>
      <c r="K83" s="8"/>
      <c r="V83" s="5">
        <f t="shared" si="4"/>
        <v>1</v>
      </c>
      <c r="W83" s="5">
        <f t="shared" si="5"/>
        <v>0</v>
      </c>
      <c r="X83" s="5">
        <f t="shared" si="7"/>
        <v>0</v>
      </c>
    </row>
    <row r="84" spans="1:24" x14ac:dyDescent="0.3">
      <c r="A84" s="7"/>
      <c r="B84" s="23">
        <f t="shared" si="6"/>
        <v>79</v>
      </c>
      <c r="C84" s="24">
        <v>43238</v>
      </c>
      <c r="D84" s="43" t="s">
        <v>19</v>
      </c>
      <c r="E84" s="43" t="s">
        <v>128</v>
      </c>
      <c r="F84" s="43">
        <v>247</v>
      </c>
      <c r="G84" s="46">
        <v>257</v>
      </c>
      <c r="H84" s="26">
        <f t="shared" si="8"/>
        <v>10</v>
      </c>
      <c r="I84" s="27">
        <f t="shared" si="9"/>
        <v>607.28744939271257</v>
      </c>
      <c r="J84" s="28">
        <f t="shared" si="10"/>
        <v>6072.8744939271255</v>
      </c>
      <c r="K84" s="8"/>
      <c r="V84" s="5">
        <f t="shared" si="4"/>
        <v>1</v>
      </c>
      <c r="W84" s="5">
        <f t="shared" si="5"/>
        <v>0</v>
      </c>
      <c r="X84" s="5">
        <f t="shared" si="7"/>
        <v>0</v>
      </c>
    </row>
    <row r="85" spans="1:24" x14ac:dyDescent="0.3">
      <c r="A85" s="7"/>
      <c r="B85" s="23">
        <f t="shared" si="6"/>
        <v>80</v>
      </c>
      <c r="C85" s="24">
        <v>43238</v>
      </c>
      <c r="D85" s="43" t="s">
        <v>19</v>
      </c>
      <c r="E85" s="43" t="s">
        <v>129</v>
      </c>
      <c r="F85" s="43">
        <v>516</v>
      </c>
      <c r="G85" s="46">
        <v>538</v>
      </c>
      <c r="H85" s="26">
        <f t="shared" si="8"/>
        <v>22</v>
      </c>
      <c r="I85" s="27">
        <f t="shared" si="9"/>
        <v>290.69767441860466</v>
      </c>
      <c r="J85" s="28">
        <f t="shared" si="10"/>
        <v>6395.3488372093025</v>
      </c>
      <c r="K85" s="8"/>
      <c r="V85" s="5">
        <f t="shared" si="4"/>
        <v>1</v>
      </c>
      <c r="W85" s="5">
        <f t="shared" si="5"/>
        <v>0</v>
      </c>
      <c r="X85" s="5">
        <f t="shared" si="7"/>
        <v>0</v>
      </c>
    </row>
    <row r="86" spans="1:24" x14ac:dyDescent="0.3">
      <c r="A86" s="7"/>
      <c r="B86" s="23">
        <f t="shared" si="6"/>
        <v>81</v>
      </c>
      <c r="C86" s="24">
        <v>43238</v>
      </c>
      <c r="D86" s="43" t="s">
        <v>19</v>
      </c>
      <c r="E86" s="43" t="s">
        <v>130</v>
      </c>
      <c r="F86" s="43">
        <v>2065</v>
      </c>
      <c r="G86" s="46">
        <v>2080</v>
      </c>
      <c r="H86" s="26">
        <f t="shared" si="8"/>
        <v>15</v>
      </c>
      <c r="I86" s="27">
        <f t="shared" si="9"/>
        <v>72.639225181598064</v>
      </c>
      <c r="J86" s="28">
        <f t="shared" si="10"/>
        <v>1089.588377723971</v>
      </c>
      <c r="K86" s="8"/>
      <c r="V86" s="5">
        <f t="shared" si="4"/>
        <v>1</v>
      </c>
      <c r="W86" s="5">
        <f t="shared" si="5"/>
        <v>0</v>
      </c>
      <c r="X86" s="5">
        <f t="shared" si="7"/>
        <v>0</v>
      </c>
    </row>
    <row r="87" spans="1:24" x14ac:dyDescent="0.3">
      <c r="A87" s="7"/>
      <c r="B87" s="23">
        <f t="shared" si="6"/>
        <v>82</v>
      </c>
      <c r="C87" s="24">
        <v>43238</v>
      </c>
      <c r="D87" s="43" t="s">
        <v>19</v>
      </c>
      <c r="E87" s="43" t="s">
        <v>131</v>
      </c>
      <c r="F87" s="43">
        <v>53.65</v>
      </c>
      <c r="G87" s="46">
        <v>52</v>
      </c>
      <c r="H87" s="26">
        <f t="shared" si="8"/>
        <v>-1.6499999999999986</v>
      </c>
      <c r="I87" s="27">
        <f t="shared" si="9"/>
        <v>2795.8993476234855</v>
      </c>
      <c r="J87" s="28">
        <f t="shared" si="10"/>
        <v>-4613.2339235787467</v>
      </c>
      <c r="K87" s="8"/>
      <c r="V87" s="5">
        <f t="shared" si="4"/>
        <v>0</v>
      </c>
      <c r="W87" s="5">
        <f t="shared" si="5"/>
        <v>1</v>
      </c>
      <c r="X87" s="5">
        <f t="shared" si="7"/>
        <v>0</v>
      </c>
    </row>
    <row r="88" spans="1:24" x14ac:dyDescent="0.3">
      <c r="A88" s="7"/>
      <c r="B88" s="23">
        <f t="shared" si="6"/>
        <v>83</v>
      </c>
      <c r="C88" s="24">
        <v>43238</v>
      </c>
      <c r="D88" s="43" t="s">
        <v>19</v>
      </c>
      <c r="E88" s="43" t="s">
        <v>132</v>
      </c>
      <c r="F88" s="43">
        <v>128</v>
      </c>
      <c r="G88" s="46">
        <v>135.5</v>
      </c>
      <c r="H88" s="26">
        <f t="shared" si="8"/>
        <v>7.5</v>
      </c>
      <c r="I88" s="27">
        <f t="shared" si="9"/>
        <v>1171.875</v>
      </c>
      <c r="J88" s="28">
        <f t="shared" si="10"/>
        <v>8789.0625</v>
      </c>
      <c r="K88" s="8"/>
      <c r="V88" s="5">
        <f t="shared" si="4"/>
        <v>1</v>
      </c>
      <c r="W88" s="5">
        <f t="shared" si="5"/>
        <v>0</v>
      </c>
      <c r="X88" s="5">
        <f t="shared" si="7"/>
        <v>0</v>
      </c>
    </row>
    <row r="89" spans="1:24" x14ac:dyDescent="0.3">
      <c r="A89" s="7"/>
      <c r="B89" s="23">
        <f t="shared" si="6"/>
        <v>84</v>
      </c>
      <c r="C89" s="44">
        <v>43241</v>
      </c>
      <c r="D89" s="43" t="s">
        <v>19</v>
      </c>
      <c r="E89" s="43" t="s">
        <v>135</v>
      </c>
      <c r="F89" s="43">
        <v>147</v>
      </c>
      <c r="G89" s="46">
        <v>150.94999999999999</v>
      </c>
      <c r="H89" s="26">
        <f t="shared" si="8"/>
        <v>3.9499999999999886</v>
      </c>
      <c r="I89" s="27">
        <f t="shared" si="9"/>
        <v>1020.4081632653061</v>
      </c>
      <c r="J89" s="28">
        <f t="shared" si="10"/>
        <v>4030.6122448979477</v>
      </c>
      <c r="K89" s="8"/>
      <c r="V89" s="5">
        <f t="shared" si="4"/>
        <v>1</v>
      </c>
      <c r="W89" s="5">
        <f t="shared" si="5"/>
        <v>0</v>
      </c>
      <c r="X89" s="5">
        <f t="shared" si="7"/>
        <v>0</v>
      </c>
    </row>
    <row r="90" spans="1:24" x14ac:dyDescent="0.3">
      <c r="A90" s="7"/>
      <c r="B90" s="23">
        <f t="shared" si="6"/>
        <v>85</v>
      </c>
      <c r="C90" s="44">
        <v>43241</v>
      </c>
      <c r="D90" s="43" t="s">
        <v>19</v>
      </c>
      <c r="E90" s="43" t="s">
        <v>136</v>
      </c>
      <c r="F90" s="43">
        <v>290</v>
      </c>
      <c r="G90" s="46">
        <v>299.89999999999998</v>
      </c>
      <c r="H90" s="26">
        <f t="shared" si="8"/>
        <v>9.8999999999999773</v>
      </c>
      <c r="I90" s="27">
        <f t="shared" si="9"/>
        <v>517.24137931034488</v>
      </c>
      <c r="J90" s="28">
        <f t="shared" si="10"/>
        <v>5120.6896551724021</v>
      </c>
      <c r="K90" s="8"/>
      <c r="V90" s="5">
        <f t="shared" si="4"/>
        <v>1</v>
      </c>
      <c r="W90" s="5">
        <f t="shared" si="5"/>
        <v>0</v>
      </c>
      <c r="X90" s="5">
        <f t="shared" si="7"/>
        <v>0</v>
      </c>
    </row>
    <row r="91" spans="1:24" x14ac:dyDescent="0.3">
      <c r="A91" s="7"/>
      <c r="B91" s="23">
        <f t="shared" si="6"/>
        <v>86</v>
      </c>
      <c r="C91" s="44">
        <v>43241</v>
      </c>
      <c r="D91" s="43" t="s">
        <v>19</v>
      </c>
      <c r="E91" s="43" t="s">
        <v>137</v>
      </c>
      <c r="F91" s="43">
        <v>128</v>
      </c>
      <c r="G91" s="46">
        <v>140</v>
      </c>
      <c r="H91" s="26">
        <f t="shared" si="8"/>
        <v>12</v>
      </c>
      <c r="I91" s="27">
        <f t="shared" si="9"/>
        <v>1171.875</v>
      </c>
      <c r="J91" s="28">
        <f t="shared" si="10"/>
        <v>14062.5</v>
      </c>
      <c r="K91" s="8"/>
      <c r="V91" s="5">
        <f t="shared" si="4"/>
        <v>1</v>
      </c>
      <c r="W91" s="5">
        <f t="shared" si="5"/>
        <v>0</v>
      </c>
      <c r="X91" s="5">
        <f t="shared" si="7"/>
        <v>0</v>
      </c>
    </row>
    <row r="92" spans="1:24" x14ac:dyDescent="0.3">
      <c r="A92" s="7"/>
      <c r="B92" s="23">
        <f t="shared" si="6"/>
        <v>87</v>
      </c>
      <c r="C92" s="44">
        <v>43241</v>
      </c>
      <c r="D92" s="43" t="s">
        <v>19</v>
      </c>
      <c r="E92" s="43" t="s">
        <v>138</v>
      </c>
      <c r="F92" s="43">
        <v>2365</v>
      </c>
      <c r="G92" s="46">
        <v>2415</v>
      </c>
      <c r="H92" s="26">
        <f t="shared" si="8"/>
        <v>50</v>
      </c>
      <c r="I92" s="27">
        <f t="shared" si="9"/>
        <v>63.424947145877375</v>
      </c>
      <c r="J92" s="28">
        <f t="shared" si="10"/>
        <v>3171.2473572938688</v>
      </c>
      <c r="K92" s="8"/>
      <c r="V92" s="5">
        <f t="shared" si="4"/>
        <v>1</v>
      </c>
      <c r="W92" s="5">
        <f t="shared" si="5"/>
        <v>0</v>
      </c>
      <c r="X92" s="5">
        <f t="shared" si="7"/>
        <v>0</v>
      </c>
    </row>
    <row r="93" spans="1:24" x14ac:dyDescent="0.3">
      <c r="A93" s="7"/>
      <c r="B93" s="23">
        <f t="shared" si="6"/>
        <v>88</v>
      </c>
      <c r="C93" s="44">
        <v>43241</v>
      </c>
      <c r="D93" s="43" t="s">
        <v>19</v>
      </c>
      <c r="E93" s="43" t="s">
        <v>139</v>
      </c>
      <c r="F93" s="43">
        <v>191</v>
      </c>
      <c r="G93" s="46">
        <v>200.9</v>
      </c>
      <c r="H93" s="26">
        <f t="shared" si="8"/>
        <v>9.9000000000000057</v>
      </c>
      <c r="I93" s="27">
        <f t="shared" si="9"/>
        <v>785.3403141361257</v>
      </c>
      <c r="J93" s="28">
        <f t="shared" si="10"/>
        <v>7774.8691099476491</v>
      </c>
      <c r="K93" s="8"/>
      <c r="V93" s="5">
        <f t="shared" si="4"/>
        <v>1</v>
      </c>
      <c r="W93" s="5">
        <f t="shared" si="5"/>
        <v>0</v>
      </c>
      <c r="X93" s="5">
        <f t="shared" si="7"/>
        <v>0</v>
      </c>
    </row>
    <row r="94" spans="1:24" x14ac:dyDescent="0.3">
      <c r="A94" s="7"/>
      <c r="B94" s="23">
        <f t="shared" si="6"/>
        <v>89</v>
      </c>
      <c r="C94" s="44">
        <v>43241</v>
      </c>
      <c r="D94" s="43" t="s">
        <v>19</v>
      </c>
      <c r="E94" s="43" t="s">
        <v>140</v>
      </c>
      <c r="F94" s="43">
        <v>163</v>
      </c>
      <c r="G94" s="46">
        <v>170</v>
      </c>
      <c r="H94" s="26">
        <f t="shared" si="8"/>
        <v>7</v>
      </c>
      <c r="I94" s="27">
        <f t="shared" si="9"/>
        <v>920.24539877300617</v>
      </c>
      <c r="J94" s="28">
        <f t="shared" si="10"/>
        <v>6441.7177914110434</v>
      </c>
      <c r="K94" s="8"/>
      <c r="V94" s="5">
        <f t="shared" si="4"/>
        <v>1</v>
      </c>
      <c r="W94" s="5">
        <f t="shared" si="5"/>
        <v>0</v>
      </c>
      <c r="X94" s="5">
        <f t="shared" si="7"/>
        <v>0</v>
      </c>
    </row>
    <row r="95" spans="1:24" x14ac:dyDescent="0.3">
      <c r="A95" s="7"/>
      <c r="B95" s="23">
        <f t="shared" si="6"/>
        <v>90</v>
      </c>
      <c r="C95" s="44">
        <v>43242</v>
      </c>
      <c r="D95" s="43" t="s">
        <v>19</v>
      </c>
      <c r="E95" s="43" t="s">
        <v>141</v>
      </c>
      <c r="F95" s="43">
        <v>67.2</v>
      </c>
      <c r="G95" s="46">
        <v>71.8</v>
      </c>
      <c r="H95" s="26">
        <f t="shared" si="8"/>
        <v>4.5999999999999943</v>
      </c>
      <c r="I95" s="27">
        <f t="shared" si="9"/>
        <v>2232.1428571428569</v>
      </c>
      <c r="J95" s="28">
        <f t="shared" si="10"/>
        <v>10267.857142857129</v>
      </c>
      <c r="K95" s="8"/>
      <c r="V95" s="5">
        <f t="shared" si="4"/>
        <v>1</v>
      </c>
      <c r="W95" s="5">
        <f t="shared" si="5"/>
        <v>0</v>
      </c>
      <c r="X95" s="5">
        <f t="shared" si="7"/>
        <v>0</v>
      </c>
    </row>
    <row r="96" spans="1:24" x14ac:dyDescent="0.3">
      <c r="A96" s="7"/>
      <c r="B96" s="23">
        <f t="shared" si="6"/>
        <v>91</v>
      </c>
      <c r="C96" s="44">
        <v>43242</v>
      </c>
      <c r="D96" s="43" t="s">
        <v>19</v>
      </c>
      <c r="E96" s="43" t="s">
        <v>142</v>
      </c>
      <c r="F96" s="43">
        <v>349</v>
      </c>
      <c r="G96" s="46">
        <v>440</v>
      </c>
      <c r="H96" s="26">
        <f t="shared" si="8"/>
        <v>91</v>
      </c>
      <c r="I96" s="27">
        <f t="shared" si="9"/>
        <v>429.79942693409743</v>
      </c>
      <c r="J96" s="28">
        <f t="shared" si="10"/>
        <v>39111.747851002867</v>
      </c>
      <c r="K96" s="8"/>
      <c r="V96" s="5">
        <f t="shared" si="4"/>
        <v>1</v>
      </c>
      <c r="W96" s="5">
        <f t="shared" si="5"/>
        <v>0</v>
      </c>
      <c r="X96" s="5">
        <f t="shared" si="7"/>
        <v>0</v>
      </c>
    </row>
    <row r="97" spans="1:24" x14ac:dyDescent="0.3">
      <c r="A97" s="7"/>
      <c r="B97" s="23">
        <f t="shared" si="6"/>
        <v>92</v>
      </c>
      <c r="C97" s="44">
        <v>43242</v>
      </c>
      <c r="D97" s="43" t="s">
        <v>19</v>
      </c>
      <c r="E97" s="43" t="s">
        <v>60</v>
      </c>
      <c r="F97" s="43">
        <v>118</v>
      </c>
      <c r="G97" s="46">
        <v>122.4</v>
      </c>
      <c r="H97" s="26">
        <f t="shared" si="8"/>
        <v>4.4000000000000057</v>
      </c>
      <c r="I97" s="27">
        <f t="shared" si="9"/>
        <v>1271.1864406779662</v>
      </c>
      <c r="J97" s="28">
        <f t="shared" si="10"/>
        <v>5593.2203389830584</v>
      </c>
      <c r="K97" s="8"/>
      <c r="V97" s="5">
        <f t="shared" si="4"/>
        <v>1</v>
      </c>
      <c r="W97" s="5">
        <f t="shared" si="5"/>
        <v>0</v>
      </c>
      <c r="X97" s="5">
        <f t="shared" si="7"/>
        <v>0</v>
      </c>
    </row>
    <row r="98" spans="1:24" x14ac:dyDescent="0.3">
      <c r="A98" s="7"/>
      <c r="B98" s="23">
        <f t="shared" si="6"/>
        <v>93</v>
      </c>
      <c r="C98" s="44">
        <v>43242</v>
      </c>
      <c r="D98" s="43" t="s">
        <v>19</v>
      </c>
      <c r="E98" s="43" t="s">
        <v>143</v>
      </c>
      <c r="F98" s="43">
        <v>443</v>
      </c>
      <c r="G98" s="46">
        <v>462</v>
      </c>
      <c r="H98" s="26">
        <f t="shared" si="8"/>
        <v>19</v>
      </c>
      <c r="I98" s="27">
        <f t="shared" si="9"/>
        <v>338.60045146726861</v>
      </c>
      <c r="J98" s="28">
        <f t="shared" si="10"/>
        <v>6433.4085778781036</v>
      </c>
      <c r="K98" s="8"/>
      <c r="V98" s="5">
        <f t="shared" si="4"/>
        <v>1</v>
      </c>
      <c r="W98" s="5">
        <f t="shared" si="5"/>
        <v>0</v>
      </c>
      <c r="X98" s="5">
        <f t="shared" si="7"/>
        <v>0</v>
      </c>
    </row>
    <row r="99" spans="1:24" x14ac:dyDescent="0.3">
      <c r="A99" s="7"/>
      <c r="B99" s="23">
        <f t="shared" si="6"/>
        <v>94</v>
      </c>
      <c r="C99" s="44">
        <v>43242</v>
      </c>
      <c r="D99" s="43" t="s">
        <v>19</v>
      </c>
      <c r="E99" s="43" t="s">
        <v>144</v>
      </c>
      <c r="F99" s="43">
        <v>321</v>
      </c>
      <c r="G99" s="46">
        <v>334</v>
      </c>
      <c r="H99" s="26">
        <f t="shared" si="8"/>
        <v>13</v>
      </c>
      <c r="I99" s="27">
        <f t="shared" si="9"/>
        <v>467.28971962616822</v>
      </c>
      <c r="J99" s="28">
        <f t="shared" si="10"/>
        <v>6074.7663551401865</v>
      </c>
      <c r="K99" s="8"/>
      <c r="V99" s="5">
        <f t="shared" si="4"/>
        <v>1</v>
      </c>
      <c r="W99" s="5">
        <f t="shared" si="5"/>
        <v>0</v>
      </c>
      <c r="X99" s="5">
        <f t="shared" si="7"/>
        <v>0</v>
      </c>
    </row>
    <row r="100" spans="1:24" x14ac:dyDescent="0.3">
      <c r="A100" s="7"/>
      <c r="B100" s="23">
        <f t="shared" si="6"/>
        <v>95</v>
      </c>
      <c r="C100" s="44">
        <v>43243</v>
      </c>
      <c r="D100" s="43" t="s">
        <v>19</v>
      </c>
      <c r="E100" s="43" t="s">
        <v>145</v>
      </c>
      <c r="F100" s="43">
        <v>509</v>
      </c>
      <c r="G100" s="46">
        <v>520</v>
      </c>
      <c r="H100" s="26">
        <f t="shared" si="8"/>
        <v>11</v>
      </c>
      <c r="I100" s="27">
        <f t="shared" si="9"/>
        <v>294.69548133595288</v>
      </c>
      <c r="J100" s="28">
        <f t="shared" si="10"/>
        <v>3241.6502946954815</v>
      </c>
      <c r="K100" s="8"/>
      <c r="V100" s="5">
        <f t="shared" si="4"/>
        <v>1</v>
      </c>
      <c r="W100" s="5">
        <f t="shared" si="5"/>
        <v>0</v>
      </c>
      <c r="X100" s="5">
        <f t="shared" si="7"/>
        <v>0</v>
      </c>
    </row>
    <row r="101" spans="1:24" x14ac:dyDescent="0.3">
      <c r="A101" s="7"/>
      <c r="B101" s="23">
        <f t="shared" si="6"/>
        <v>96</v>
      </c>
      <c r="C101" s="44">
        <v>43243</v>
      </c>
      <c r="D101" s="43" t="s">
        <v>19</v>
      </c>
      <c r="E101" s="43" t="s">
        <v>30</v>
      </c>
      <c r="F101" s="43">
        <v>368</v>
      </c>
      <c r="G101" s="46">
        <v>360</v>
      </c>
      <c r="H101" s="26">
        <f t="shared" si="8"/>
        <v>-8</v>
      </c>
      <c r="I101" s="27">
        <f t="shared" si="9"/>
        <v>407.60869565217394</v>
      </c>
      <c r="J101" s="28">
        <f t="shared" si="10"/>
        <v>-3260.8695652173915</v>
      </c>
      <c r="K101" s="8"/>
      <c r="V101" s="5">
        <f t="shared" si="4"/>
        <v>0</v>
      </c>
      <c r="W101" s="5">
        <f t="shared" si="5"/>
        <v>1</v>
      </c>
      <c r="X101" s="5">
        <f t="shared" si="7"/>
        <v>0</v>
      </c>
    </row>
    <row r="102" spans="1:24" x14ac:dyDescent="0.3">
      <c r="A102" s="7"/>
      <c r="B102" s="23">
        <f t="shared" si="6"/>
        <v>97</v>
      </c>
      <c r="C102" s="44">
        <v>43243</v>
      </c>
      <c r="D102" s="43" t="s">
        <v>19</v>
      </c>
      <c r="E102" s="43" t="s">
        <v>146</v>
      </c>
      <c r="F102" s="43">
        <v>500</v>
      </c>
      <c r="G102" s="46">
        <v>542</v>
      </c>
      <c r="H102" s="26">
        <f t="shared" si="8"/>
        <v>42</v>
      </c>
      <c r="I102" s="27">
        <f t="shared" si="9"/>
        <v>300</v>
      </c>
      <c r="J102" s="28">
        <f t="shared" si="10"/>
        <v>12600</v>
      </c>
      <c r="K102" s="8"/>
      <c r="V102" s="5">
        <f t="shared" si="4"/>
        <v>1</v>
      </c>
      <c r="W102" s="5">
        <f t="shared" si="5"/>
        <v>0</v>
      </c>
      <c r="X102" s="5">
        <f t="shared" si="7"/>
        <v>0</v>
      </c>
    </row>
    <row r="103" spans="1:24" x14ac:dyDescent="0.3">
      <c r="A103" s="7"/>
      <c r="B103" s="23">
        <f t="shared" si="6"/>
        <v>98</v>
      </c>
      <c r="C103" s="44">
        <v>43243</v>
      </c>
      <c r="D103" s="43" t="s">
        <v>19</v>
      </c>
      <c r="E103" s="43" t="s">
        <v>147</v>
      </c>
      <c r="F103" s="43">
        <v>750</v>
      </c>
      <c r="G103" s="46">
        <v>757.5</v>
      </c>
      <c r="H103" s="26">
        <f t="shared" si="8"/>
        <v>7.5</v>
      </c>
      <c r="I103" s="27">
        <f t="shared" si="9"/>
        <v>200</v>
      </c>
      <c r="J103" s="28">
        <f t="shared" si="10"/>
        <v>1500</v>
      </c>
      <c r="K103" s="8"/>
      <c r="V103" s="5">
        <f t="shared" si="4"/>
        <v>1</v>
      </c>
      <c r="W103" s="5">
        <f t="shared" si="5"/>
        <v>0</v>
      </c>
      <c r="X103" s="5">
        <f t="shared" si="7"/>
        <v>0</v>
      </c>
    </row>
    <row r="104" spans="1:24" x14ac:dyDescent="0.3">
      <c r="A104" s="7"/>
      <c r="B104" s="23">
        <f t="shared" si="6"/>
        <v>99</v>
      </c>
      <c r="C104" s="44">
        <v>43243</v>
      </c>
      <c r="D104" s="43" t="s">
        <v>19</v>
      </c>
      <c r="E104" s="43" t="s">
        <v>148</v>
      </c>
      <c r="F104" s="43">
        <v>68.5</v>
      </c>
      <c r="G104" s="46">
        <v>71.849999999999994</v>
      </c>
      <c r="H104" s="26">
        <f t="shared" si="8"/>
        <v>3.3499999999999943</v>
      </c>
      <c r="I104" s="27">
        <f t="shared" si="9"/>
        <v>2189.7810218978102</v>
      </c>
      <c r="J104" s="28">
        <f t="shared" si="10"/>
        <v>7335.7664233576515</v>
      </c>
      <c r="K104" s="8"/>
      <c r="V104" s="5">
        <f t="shared" si="4"/>
        <v>1</v>
      </c>
      <c r="W104" s="5">
        <f t="shared" si="5"/>
        <v>0</v>
      </c>
      <c r="X104" s="5">
        <f t="shared" si="7"/>
        <v>0</v>
      </c>
    </row>
    <row r="105" spans="1:24" x14ac:dyDescent="0.3">
      <c r="A105" s="7"/>
      <c r="B105" s="23">
        <f t="shared" si="6"/>
        <v>100</v>
      </c>
      <c r="C105" s="44">
        <v>43244</v>
      </c>
      <c r="D105" s="43" t="s">
        <v>19</v>
      </c>
      <c r="E105" s="43" t="s">
        <v>93</v>
      </c>
      <c r="F105" s="43">
        <v>227</v>
      </c>
      <c r="G105" s="46">
        <v>240</v>
      </c>
      <c r="H105" s="26">
        <f t="shared" si="8"/>
        <v>13</v>
      </c>
      <c r="I105" s="27">
        <f t="shared" si="9"/>
        <v>660.79295154185024</v>
      </c>
      <c r="J105" s="28">
        <f t="shared" si="10"/>
        <v>8590.3083700440529</v>
      </c>
      <c r="K105" s="8"/>
      <c r="V105" s="5">
        <f t="shared" si="4"/>
        <v>1</v>
      </c>
      <c r="W105" s="5">
        <f t="shared" si="5"/>
        <v>0</v>
      </c>
      <c r="X105" s="5">
        <f t="shared" si="7"/>
        <v>0</v>
      </c>
    </row>
    <row r="106" spans="1:24" x14ac:dyDescent="0.3">
      <c r="A106" s="7"/>
      <c r="B106" s="23">
        <f t="shared" si="6"/>
        <v>101</v>
      </c>
      <c r="C106" s="44">
        <v>43244</v>
      </c>
      <c r="D106" s="43" t="s">
        <v>19</v>
      </c>
      <c r="E106" s="43" t="s">
        <v>149</v>
      </c>
      <c r="F106" s="43">
        <v>155</v>
      </c>
      <c r="G106" s="46">
        <v>177</v>
      </c>
      <c r="H106" s="26">
        <f t="shared" si="8"/>
        <v>22</v>
      </c>
      <c r="I106" s="27">
        <f t="shared" si="9"/>
        <v>967.74193548387098</v>
      </c>
      <c r="J106" s="28">
        <f t="shared" si="10"/>
        <v>21290.322580645163</v>
      </c>
      <c r="K106" s="8"/>
      <c r="V106" s="5">
        <f t="shared" si="4"/>
        <v>1</v>
      </c>
      <c r="W106" s="5">
        <f t="shared" si="5"/>
        <v>0</v>
      </c>
      <c r="X106" s="5">
        <f t="shared" si="7"/>
        <v>0</v>
      </c>
    </row>
    <row r="107" spans="1:24" x14ac:dyDescent="0.3">
      <c r="A107" s="7"/>
      <c r="B107" s="23">
        <f t="shared" si="6"/>
        <v>102</v>
      </c>
      <c r="C107" s="44">
        <v>43245</v>
      </c>
      <c r="D107" s="43" t="s">
        <v>19</v>
      </c>
      <c r="E107" s="43" t="s">
        <v>150</v>
      </c>
      <c r="F107" s="43">
        <v>143</v>
      </c>
      <c r="G107" s="46">
        <v>147.9</v>
      </c>
      <c r="H107" s="26">
        <f t="shared" si="8"/>
        <v>4.9000000000000057</v>
      </c>
      <c r="I107" s="27">
        <f t="shared" si="9"/>
        <v>1048.951048951049</v>
      </c>
      <c r="J107" s="28">
        <f t="shared" si="10"/>
        <v>5139.8601398601459</v>
      </c>
      <c r="K107" s="8"/>
      <c r="V107" s="5">
        <f t="shared" si="4"/>
        <v>1</v>
      </c>
      <c r="W107" s="5">
        <f t="shared" si="5"/>
        <v>0</v>
      </c>
      <c r="X107" s="5">
        <f t="shared" si="7"/>
        <v>0</v>
      </c>
    </row>
    <row r="108" spans="1:24" x14ac:dyDescent="0.3">
      <c r="A108" s="7"/>
      <c r="B108" s="23">
        <f t="shared" si="6"/>
        <v>103</v>
      </c>
      <c r="C108" s="44">
        <v>43245</v>
      </c>
      <c r="D108" s="43" t="s">
        <v>19</v>
      </c>
      <c r="E108" s="43" t="s">
        <v>151</v>
      </c>
      <c r="F108" s="43">
        <v>547</v>
      </c>
      <c r="G108" s="46">
        <v>555</v>
      </c>
      <c r="H108" s="26">
        <f t="shared" si="8"/>
        <v>8</v>
      </c>
      <c r="I108" s="27">
        <f t="shared" si="9"/>
        <v>274.22303473491775</v>
      </c>
      <c r="J108" s="28">
        <f t="shared" si="10"/>
        <v>2193.784277879342</v>
      </c>
      <c r="K108" s="8"/>
      <c r="V108" s="5">
        <f t="shared" si="4"/>
        <v>1</v>
      </c>
      <c r="W108" s="5">
        <f t="shared" si="5"/>
        <v>0</v>
      </c>
      <c r="X108" s="5">
        <f t="shared" si="7"/>
        <v>0</v>
      </c>
    </row>
    <row r="109" spans="1:24" x14ac:dyDescent="0.3">
      <c r="A109" s="7"/>
      <c r="B109" s="23">
        <f t="shared" si="6"/>
        <v>104</v>
      </c>
      <c r="C109" s="44">
        <v>43245</v>
      </c>
      <c r="D109" s="43" t="s">
        <v>19</v>
      </c>
      <c r="E109" s="43" t="s">
        <v>152</v>
      </c>
      <c r="F109" s="43">
        <v>19.3</v>
      </c>
      <c r="G109" s="46">
        <v>20</v>
      </c>
      <c r="H109" s="26">
        <f t="shared" si="8"/>
        <v>0.69999999999999929</v>
      </c>
      <c r="I109" s="27">
        <f t="shared" si="9"/>
        <v>7772.020725388601</v>
      </c>
      <c r="J109" s="28">
        <f t="shared" si="10"/>
        <v>5440.414507772015</v>
      </c>
      <c r="K109" s="8"/>
      <c r="V109" s="5">
        <f t="shared" ref="V109:V185" si="11">IF($J109&gt;0,1,0)</f>
        <v>1</v>
      </c>
      <c r="W109" s="5">
        <f t="shared" ref="W109:W185" si="12">IF($J109&lt;0,1,0)</f>
        <v>0</v>
      </c>
      <c r="X109" s="5">
        <f t="shared" si="7"/>
        <v>0</v>
      </c>
    </row>
    <row r="110" spans="1:24" x14ac:dyDescent="0.3">
      <c r="A110" s="7"/>
      <c r="B110" s="23">
        <f t="shared" ref="B110:B185" si="13">B109+1</f>
        <v>105</v>
      </c>
      <c r="C110" s="44">
        <v>43245</v>
      </c>
      <c r="D110" s="43" t="s">
        <v>19</v>
      </c>
      <c r="E110" s="43" t="s">
        <v>153</v>
      </c>
      <c r="F110" s="43">
        <v>188</v>
      </c>
      <c r="G110" s="46">
        <v>192.6</v>
      </c>
      <c r="H110" s="26">
        <f t="shared" si="8"/>
        <v>4.5999999999999943</v>
      </c>
      <c r="I110" s="27">
        <f t="shared" si="9"/>
        <v>797.87234042553189</v>
      </c>
      <c r="J110" s="28">
        <f t="shared" si="10"/>
        <v>3670.2127659574421</v>
      </c>
      <c r="K110" s="8"/>
      <c r="V110" s="5">
        <f t="shared" si="11"/>
        <v>1</v>
      </c>
      <c r="W110" s="5">
        <f t="shared" si="12"/>
        <v>0</v>
      </c>
      <c r="X110" s="5">
        <f t="shared" si="7"/>
        <v>0</v>
      </c>
    </row>
    <row r="111" spans="1:24" x14ac:dyDescent="0.3">
      <c r="A111" s="7"/>
      <c r="B111" s="23">
        <f t="shared" si="13"/>
        <v>106</v>
      </c>
      <c r="C111" s="44">
        <v>43245</v>
      </c>
      <c r="D111" s="43" t="s">
        <v>19</v>
      </c>
      <c r="E111" s="43" t="s">
        <v>83</v>
      </c>
      <c r="F111" s="43">
        <v>170</v>
      </c>
      <c r="G111" s="46">
        <v>168</v>
      </c>
      <c r="H111" s="26">
        <f t="shared" si="8"/>
        <v>-2</v>
      </c>
      <c r="I111" s="27">
        <f t="shared" si="9"/>
        <v>882.35294117647061</v>
      </c>
      <c r="J111" s="28">
        <f t="shared" si="10"/>
        <v>-1764.7058823529412</v>
      </c>
      <c r="K111" s="8"/>
      <c r="V111" s="5">
        <f t="shared" si="11"/>
        <v>0</v>
      </c>
      <c r="W111" s="5">
        <f t="shared" si="12"/>
        <v>1</v>
      </c>
      <c r="X111" s="5">
        <f t="shared" si="7"/>
        <v>0</v>
      </c>
    </row>
    <row r="112" spans="1:24" x14ac:dyDescent="0.3">
      <c r="A112" s="7"/>
      <c r="B112" s="23">
        <f t="shared" si="13"/>
        <v>107</v>
      </c>
      <c r="C112" s="44">
        <v>43248</v>
      </c>
      <c r="D112" s="43" t="s">
        <v>19</v>
      </c>
      <c r="E112" s="43" t="s">
        <v>170</v>
      </c>
      <c r="F112" s="43">
        <v>77</v>
      </c>
      <c r="G112" s="46">
        <v>78</v>
      </c>
      <c r="H112" s="26">
        <f t="shared" si="8"/>
        <v>1</v>
      </c>
      <c r="I112" s="27">
        <f t="shared" si="9"/>
        <v>1948.0519480519481</v>
      </c>
      <c r="J112" s="28">
        <f t="shared" si="10"/>
        <v>1948.0519480519481</v>
      </c>
      <c r="K112" s="8"/>
      <c r="V112" s="5">
        <f t="shared" si="11"/>
        <v>1</v>
      </c>
      <c r="W112" s="5">
        <f t="shared" si="12"/>
        <v>0</v>
      </c>
      <c r="X112" s="5">
        <f t="shared" si="7"/>
        <v>0</v>
      </c>
    </row>
    <row r="113" spans="1:24" x14ac:dyDescent="0.3">
      <c r="A113" s="7"/>
      <c r="B113" s="23">
        <f t="shared" si="13"/>
        <v>108</v>
      </c>
      <c r="C113" s="44">
        <v>43248</v>
      </c>
      <c r="D113" s="43" t="s">
        <v>19</v>
      </c>
      <c r="E113" s="43" t="s">
        <v>171</v>
      </c>
      <c r="F113" s="43">
        <v>716</v>
      </c>
      <c r="G113" s="46">
        <v>726</v>
      </c>
      <c r="H113" s="26">
        <f t="shared" si="8"/>
        <v>10</v>
      </c>
      <c r="I113" s="27">
        <f t="shared" si="9"/>
        <v>209.49720670391062</v>
      </c>
      <c r="J113" s="28">
        <f t="shared" si="10"/>
        <v>2094.9720670391062</v>
      </c>
      <c r="K113" s="8"/>
      <c r="V113" s="5">
        <f t="shared" si="11"/>
        <v>1</v>
      </c>
      <c r="W113" s="5">
        <f t="shared" si="12"/>
        <v>0</v>
      </c>
      <c r="X113" s="5">
        <f t="shared" si="7"/>
        <v>0</v>
      </c>
    </row>
    <row r="114" spans="1:24" x14ac:dyDescent="0.3">
      <c r="A114" s="7"/>
      <c r="B114" s="23">
        <f t="shared" si="13"/>
        <v>109</v>
      </c>
      <c r="C114" s="44">
        <v>43249</v>
      </c>
      <c r="D114" s="43" t="s">
        <v>19</v>
      </c>
      <c r="E114" s="43" t="s">
        <v>173</v>
      </c>
      <c r="F114" s="43">
        <v>85</v>
      </c>
      <c r="G114" s="46">
        <v>93.6</v>
      </c>
      <c r="H114" s="26">
        <f t="shared" si="8"/>
        <v>8.5999999999999943</v>
      </c>
      <c r="I114" s="27">
        <f t="shared" si="9"/>
        <v>1764.7058823529412</v>
      </c>
      <c r="J114" s="28">
        <f t="shared" si="10"/>
        <v>15176.470588235285</v>
      </c>
      <c r="K114" s="8"/>
      <c r="V114" s="5">
        <f t="shared" si="11"/>
        <v>1</v>
      </c>
      <c r="W114" s="5">
        <f t="shared" si="12"/>
        <v>0</v>
      </c>
      <c r="X114" s="5">
        <f t="shared" si="7"/>
        <v>0</v>
      </c>
    </row>
    <row r="115" spans="1:24" x14ac:dyDescent="0.3">
      <c r="A115" s="7"/>
      <c r="B115" s="23">
        <f t="shared" si="13"/>
        <v>110</v>
      </c>
      <c r="C115" s="44">
        <v>43249</v>
      </c>
      <c r="D115" s="43" t="s">
        <v>19</v>
      </c>
      <c r="E115" s="43" t="s">
        <v>174</v>
      </c>
      <c r="F115" s="43">
        <v>372</v>
      </c>
      <c r="G115" s="46">
        <v>376</v>
      </c>
      <c r="H115" s="26">
        <f t="shared" si="8"/>
        <v>4</v>
      </c>
      <c r="I115" s="27">
        <f t="shared" si="9"/>
        <v>403.22580645161293</v>
      </c>
      <c r="J115" s="28">
        <f t="shared" si="10"/>
        <v>1612.9032258064517</v>
      </c>
      <c r="K115" s="8"/>
      <c r="N115" s="5" t="s">
        <v>20</v>
      </c>
      <c r="V115" s="5">
        <f t="shared" si="11"/>
        <v>1</v>
      </c>
      <c r="W115" s="5">
        <f t="shared" si="12"/>
        <v>0</v>
      </c>
      <c r="X115" s="5">
        <f t="shared" si="7"/>
        <v>0</v>
      </c>
    </row>
    <row r="116" spans="1:24" x14ac:dyDescent="0.3">
      <c r="A116" s="7"/>
      <c r="B116" s="23">
        <f t="shared" si="13"/>
        <v>111</v>
      </c>
      <c r="C116" s="44">
        <v>43249</v>
      </c>
      <c r="D116" s="43" t="s">
        <v>19</v>
      </c>
      <c r="E116" s="43" t="s">
        <v>130</v>
      </c>
      <c r="F116" s="43">
        <v>1850</v>
      </c>
      <c r="G116" s="46">
        <v>1890</v>
      </c>
      <c r="H116" s="26">
        <f t="shared" si="8"/>
        <v>40</v>
      </c>
      <c r="I116" s="27">
        <f t="shared" si="9"/>
        <v>81.081081081081081</v>
      </c>
      <c r="J116" s="28">
        <f t="shared" si="10"/>
        <v>3243.2432432432433</v>
      </c>
      <c r="K116" s="8"/>
      <c r="V116" s="5">
        <f t="shared" si="11"/>
        <v>1</v>
      </c>
      <c r="W116" s="5">
        <f t="shared" si="12"/>
        <v>0</v>
      </c>
      <c r="X116" s="5">
        <f t="shared" si="7"/>
        <v>0</v>
      </c>
    </row>
    <row r="117" spans="1:24" x14ac:dyDescent="0.3">
      <c r="A117" s="7"/>
      <c r="B117" s="23">
        <f t="shared" si="13"/>
        <v>112</v>
      </c>
      <c r="C117" s="44">
        <v>43249</v>
      </c>
      <c r="D117" s="43" t="s">
        <v>19</v>
      </c>
      <c r="E117" s="43" t="s">
        <v>175</v>
      </c>
      <c r="F117" s="43">
        <v>394</v>
      </c>
      <c r="G117" s="46">
        <v>390</v>
      </c>
      <c r="H117" s="26">
        <f t="shared" si="8"/>
        <v>-4</v>
      </c>
      <c r="I117" s="27">
        <f t="shared" si="9"/>
        <v>380.71065989847716</v>
      </c>
      <c r="J117" s="28">
        <f t="shared" si="10"/>
        <v>-1522.8426395939086</v>
      </c>
      <c r="K117" s="8"/>
      <c r="V117" s="5">
        <f t="shared" si="11"/>
        <v>0</v>
      </c>
      <c r="W117" s="5">
        <f t="shared" si="12"/>
        <v>1</v>
      </c>
      <c r="X117" s="5">
        <f t="shared" si="7"/>
        <v>0</v>
      </c>
    </row>
    <row r="118" spans="1:24" x14ac:dyDescent="0.3">
      <c r="A118" s="7"/>
      <c r="B118" s="23">
        <f>B117+1</f>
        <v>113</v>
      </c>
      <c r="C118" s="44">
        <v>43249</v>
      </c>
      <c r="D118" s="43" t="s">
        <v>19</v>
      </c>
      <c r="E118" s="43" t="s">
        <v>176</v>
      </c>
      <c r="F118" s="43">
        <v>81</v>
      </c>
      <c r="G118" s="46">
        <v>84.4</v>
      </c>
      <c r="H118" s="26">
        <f t="shared" si="8"/>
        <v>3.4000000000000057</v>
      </c>
      <c r="I118" s="27">
        <f t="shared" si="9"/>
        <v>1851.851851851852</v>
      </c>
      <c r="J118" s="28">
        <f t="shared" si="10"/>
        <v>6296.2962962963074</v>
      </c>
      <c r="K118" s="8"/>
      <c r="N118" s="5" t="s">
        <v>20</v>
      </c>
      <c r="V118" s="5">
        <f t="shared" si="11"/>
        <v>1</v>
      </c>
      <c r="W118" s="5">
        <f t="shared" si="12"/>
        <v>0</v>
      </c>
      <c r="X118" s="5">
        <f t="shared" si="7"/>
        <v>0</v>
      </c>
    </row>
    <row r="119" spans="1:24" x14ac:dyDescent="0.3">
      <c r="A119" s="7"/>
      <c r="B119" s="23">
        <f t="shared" si="13"/>
        <v>114</v>
      </c>
      <c r="C119" s="44">
        <v>43249</v>
      </c>
      <c r="D119" s="43" t="s">
        <v>19</v>
      </c>
      <c r="E119" s="43" t="s">
        <v>177</v>
      </c>
      <c r="F119" s="43">
        <v>64</v>
      </c>
      <c r="G119" s="46">
        <v>65.5</v>
      </c>
      <c r="H119" s="26">
        <f t="shared" si="8"/>
        <v>1.5</v>
      </c>
      <c r="I119" s="27">
        <f t="shared" si="9"/>
        <v>2343.75</v>
      </c>
      <c r="J119" s="28">
        <f t="shared" si="10"/>
        <v>3515.625</v>
      </c>
      <c r="K119" s="8"/>
      <c r="V119" s="5">
        <f t="shared" si="11"/>
        <v>1</v>
      </c>
      <c r="W119" s="5">
        <f t="shared" si="12"/>
        <v>0</v>
      </c>
      <c r="X119" s="5">
        <f t="shared" si="7"/>
        <v>0</v>
      </c>
    </row>
    <row r="120" spans="1:24" x14ac:dyDescent="0.3">
      <c r="A120" s="7"/>
      <c r="B120" s="23">
        <f t="shared" si="13"/>
        <v>115</v>
      </c>
      <c r="C120" s="44">
        <v>43250</v>
      </c>
      <c r="D120" s="43" t="s">
        <v>19</v>
      </c>
      <c r="E120" s="43" t="s">
        <v>178</v>
      </c>
      <c r="F120" s="43">
        <v>175</v>
      </c>
      <c r="G120" s="46">
        <v>180</v>
      </c>
      <c r="H120" s="26">
        <f t="shared" si="8"/>
        <v>5</v>
      </c>
      <c r="I120" s="27">
        <f t="shared" si="9"/>
        <v>857.14285714285711</v>
      </c>
      <c r="J120" s="28">
        <f t="shared" si="10"/>
        <v>4285.7142857142853</v>
      </c>
      <c r="K120" s="8"/>
      <c r="V120" s="5">
        <f t="shared" si="11"/>
        <v>1</v>
      </c>
      <c r="W120" s="5">
        <f t="shared" si="12"/>
        <v>0</v>
      </c>
      <c r="X120" s="5">
        <f t="shared" si="7"/>
        <v>0</v>
      </c>
    </row>
    <row r="121" spans="1:24" x14ac:dyDescent="0.3">
      <c r="A121" s="7"/>
      <c r="B121" s="23">
        <f t="shared" si="13"/>
        <v>116</v>
      </c>
      <c r="C121" s="44">
        <v>43250</v>
      </c>
      <c r="D121" s="43" t="s">
        <v>19</v>
      </c>
      <c r="E121" s="43" t="s">
        <v>179</v>
      </c>
      <c r="F121" s="43">
        <v>381</v>
      </c>
      <c r="G121" s="46">
        <v>400</v>
      </c>
      <c r="H121" s="26">
        <f t="shared" si="8"/>
        <v>19</v>
      </c>
      <c r="I121" s="27">
        <f t="shared" si="9"/>
        <v>393.70078740157481</v>
      </c>
      <c r="J121" s="28">
        <f t="shared" si="10"/>
        <v>7480.3149606299212</v>
      </c>
      <c r="K121" s="8"/>
      <c r="V121" s="5">
        <f t="shared" si="11"/>
        <v>1</v>
      </c>
      <c r="W121" s="5">
        <f t="shared" si="12"/>
        <v>0</v>
      </c>
      <c r="X121" s="5">
        <f t="shared" si="7"/>
        <v>0</v>
      </c>
    </row>
    <row r="122" spans="1:24" x14ac:dyDescent="0.3">
      <c r="A122" s="7"/>
      <c r="B122" s="23">
        <f t="shared" si="13"/>
        <v>117</v>
      </c>
      <c r="C122" s="44">
        <v>43250</v>
      </c>
      <c r="D122" s="43" t="s">
        <v>19</v>
      </c>
      <c r="E122" s="43" t="s">
        <v>180</v>
      </c>
      <c r="F122" s="43">
        <v>314</v>
      </c>
      <c r="G122" s="46">
        <v>319</v>
      </c>
      <c r="H122" s="26">
        <f t="shared" si="8"/>
        <v>5</v>
      </c>
      <c r="I122" s="27">
        <f t="shared" si="9"/>
        <v>477.70700636942678</v>
      </c>
      <c r="J122" s="28">
        <f t="shared" si="10"/>
        <v>2388.5350318471337</v>
      </c>
      <c r="K122" s="8"/>
      <c r="V122" s="5">
        <f t="shared" si="11"/>
        <v>1</v>
      </c>
      <c r="W122" s="5">
        <f t="shared" si="12"/>
        <v>0</v>
      </c>
      <c r="X122" s="5">
        <f t="shared" si="7"/>
        <v>0</v>
      </c>
    </row>
    <row r="123" spans="1:24" x14ac:dyDescent="0.3">
      <c r="A123" s="7"/>
      <c r="B123" s="23">
        <f t="shared" si="13"/>
        <v>118</v>
      </c>
      <c r="C123" s="44">
        <v>43250</v>
      </c>
      <c r="D123" s="43" t="s">
        <v>19</v>
      </c>
      <c r="E123" s="43" t="s">
        <v>181</v>
      </c>
      <c r="F123" s="43">
        <v>194</v>
      </c>
      <c r="G123" s="46">
        <v>197.5</v>
      </c>
      <c r="H123" s="26">
        <f t="shared" si="8"/>
        <v>3.5</v>
      </c>
      <c r="I123" s="27">
        <f t="shared" si="9"/>
        <v>773.19587628865975</v>
      </c>
      <c r="J123" s="28">
        <f t="shared" si="10"/>
        <v>2706.1855670103091</v>
      </c>
      <c r="K123" s="8"/>
      <c r="V123" s="5">
        <f t="shared" si="11"/>
        <v>1</v>
      </c>
      <c r="W123" s="5">
        <f t="shared" si="12"/>
        <v>0</v>
      </c>
      <c r="X123" s="5">
        <f t="shared" si="7"/>
        <v>0</v>
      </c>
    </row>
    <row r="124" spans="1:24" x14ac:dyDescent="0.3">
      <c r="A124" s="7"/>
      <c r="B124" s="23">
        <f t="shared" si="13"/>
        <v>119</v>
      </c>
      <c r="C124" s="44">
        <v>43250</v>
      </c>
      <c r="D124" s="43" t="s">
        <v>19</v>
      </c>
      <c r="E124" s="43" t="s">
        <v>182</v>
      </c>
      <c r="F124" s="43">
        <v>432</v>
      </c>
      <c r="G124" s="46">
        <v>445</v>
      </c>
      <c r="H124" s="26">
        <f t="shared" si="8"/>
        <v>13</v>
      </c>
      <c r="I124" s="27">
        <f t="shared" si="9"/>
        <v>347.22222222222223</v>
      </c>
      <c r="J124" s="28">
        <f t="shared" si="10"/>
        <v>4513.8888888888887</v>
      </c>
      <c r="K124" s="8"/>
      <c r="V124" s="5">
        <f t="shared" si="11"/>
        <v>1</v>
      </c>
      <c r="W124" s="5">
        <f t="shared" si="12"/>
        <v>0</v>
      </c>
      <c r="X124" s="5">
        <f t="shared" si="7"/>
        <v>0</v>
      </c>
    </row>
    <row r="125" spans="1:24" x14ac:dyDescent="0.3">
      <c r="A125" s="7"/>
      <c r="B125" s="23">
        <f t="shared" si="13"/>
        <v>120</v>
      </c>
      <c r="C125" s="44">
        <v>43250</v>
      </c>
      <c r="D125" s="43" t="s">
        <v>19</v>
      </c>
      <c r="E125" s="43" t="s">
        <v>68</v>
      </c>
      <c r="F125" s="43">
        <v>147</v>
      </c>
      <c r="G125" s="46">
        <v>151.69999999999999</v>
      </c>
      <c r="H125" s="26">
        <f t="shared" si="8"/>
        <v>4.6999999999999886</v>
      </c>
      <c r="I125" s="27">
        <f t="shared" si="9"/>
        <v>1020.4081632653061</v>
      </c>
      <c r="J125" s="28">
        <f t="shared" si="10"/>
        <v>4795.918367346927</v>
      </c>
      <c r="K125" s="8"/>
      <c r="V125" s="5">
        <f t="shared" si="11"/>
        <v>1</v>
      </c>
      <c r="W125" s="5">
        <f t="shared" si="12"/>
        <v>0</v>
      </c>
      <c r="X125" s="5">
        <f t="shared" si="7"/>
        <v>0</v>
      </c>
    </row>
    <row r="126" spans="1:24" x14ac:dyDescent="0.3">
      <c r="A126" s="7"/>
      <c r="B126" s="23">
        <f t="shared" si="13"/>
        <v>121</v>
      </c>
      <c r="C126" s="44">
        <v>43250</v>
      </c>
      <c r="D126" s="43" t="s">
        <v>19</v>
      </c>
      <c r="E126" s="43" t="s">
        <v>183</v>
      </c>
      <c r="F126" s="43">
        <v>1048</v>
      </c>
      <c r="G126" s="46">
        <v>1079</v>
      </c>
      <c r="H126" s="26">
        <f t="shared" si="8"/>
        <v>31</v>
      </c>
      <c r="I126" s="27">
        <f t="shared" si="9"/>
        <v>143.12977099236642</v>
      </c>
      <c r="J126" s="28">
        <f t="shared" si="10"/>
        <v>4437.0229007633588</v>
      </c>
      <c r="K126" s="8"/>
      <c r="V126" s="5">
        <f t="shared" si="11"/>
        <v>1</v>
      </c>
      <c r="W126" s="5">
        <f t="shared" si="12"/>
        <v>0</v>
      </c>
      <c r="X126" s="5">
        <f t="shared" si="7"/>
        <v>0</v>
      </c>
    </row>
    <row r="127" spans="1:24" x14ac:dyDescent="0.3">
      <c r="A127" s="7"/>
      <c r="B127" s="23">
        <f t="shared" si="13"/>
        <v>122</v>
      </c>
      <c r="C127" s="44">
        <v>43251</v>
      </c>
      <c r="D127" s="43" t="s">
        <v>19</v>
      </c>
      <c r="E127" s="43" t="s">
        <v>184</v>
      </c>
      <c r="F127" s="43">
        <v>116</v>
      </c>
      <c r="G127" s="46">
        <v>120</v>
      </c>
      <c r="H127" s="26">
        <f t="shared" si="8"/>
        <v>4</v>
      </c>
      <c r="I127" s="27">
        <f t="shared" si="9"/>
        <v>1293.1034482758621</v>
      </c>
      <c r="J127" s="28">
        <f t="shared" si="10"/>
        <v>5172.4137931034484</v>
      </c>
      <c r="K127" s="8"/>
      <c r="M127" s="5" t="s">
        <v>20</v>
      </c>
      <c r="V127" s="5">
        <f t="shared" si="11"/>
        <v>1</v>
      </c>
      <c r="W127" s="5">
        <f t="shared" si="12"/>
        <v>0</v>
      </c>
      <c r="X127" s="5">
        <f t="shared" si="7"/>
        <v>0</v>
      </c>
    </row>
    <row r="128" spans="1:24" x14ac:dyDescent="0.3">
      <c r="A128" s="7"/>
      <c r="B128" s="23">
        <f t="shared" si="13"/>
        <v>123</v>
      </c>
      <c r="C128" s="44">
        <v>43251</v>
      </c>
      <c r="D128" s="43" t="s">
        <v>19</v>
      </c>
      <c r="E128" s="43" t="s">
        <v>185</v>
      </c>
      <c r="F128" s="43">
        <v>1365</v>
      </c>
      <c r="G128" s="46">
        <v>1388</v>
      </c>
      <c r="H128" s="26">
        <f t="shared" si="8"/>
        <v>23</v>
      </c>
      <c r="I128" s="27">
        <f t="shared" si="9"/>
        <v>109.89010989010988</v>
      </c>
      <c r="J128" s="28">
        <f t="shared" si="10"/>
        <v>2527.4725274725274</v>
      </c>
      <c r="K128" s="8"/>
      <c r="V128" s="5">
        <f t="shared" si="11"/>
        <v>1</v>
      </c>
      <c r="W128" s="5">
        <f t="shared" si="12"/>
        <v>0</v>
      </c>
      <c r="X128" s="5">
        <f t="shared" si="7"/>
        <v>0</v>
      </c>
    </row>
    <row r="129" spans="1:24" x14ac:dyDescent="0.3">
      <c r="A129" s="7"/>
      <c r="B129" s="23">
        <f t="shared" si="13"/>
        <v>124</v>
      </c>
      <c r="C129" s="44">
        <v>43251</v>
      </c>
      <c r="D129" s="43" t="s">
        <v>19</v>
      </c>
      <c r="E129" s="43" t="s">
        <v>186</v>
      </c>
      <c r="F129" s="43">
        <v>334.5</v>
      </c>
      <c r="G129" s="46">
        <v>332</v>
      </c>
      <c r="H129" s="26">
        <f t="shared" si="8"/>
        <v>-2.5</v>
      </c>
      <c r="I129" s="27">
        <f t="shared" si="9"/>
        <v>448.4304932735426</v>
      </c>
      <c r="J129" s="28">
        <f t="shared" si="10"/>
        <v>-1121.0762331838564</v>
      </c>
      <c r="K129" s="8"/>
      <c r="V129" s="5">
        <f t="shared" si="11"/>
        <v>0</v>
      </c>
      <c r="W129" s="5">
        <f t="shared" si="12"/>
        <v>1</v>
      </c>
      <c r="X129" s="5">
        <f t="shared" si="7"/>
        <v>0</v>
      </c>
    </row>
    <row r="130" spans="1:24" x14ac:dyDescent="0.3">
      <c r="A130" s="7"/>
      <c r="B130" s="23">
        <f t="shared" si="13"/>
        <v>125</v>
      </c>
      <c r="C130" s="44">
        <v>43251</v>
      </c>
      <c r="D130" s="43" t="s">
        <v>19</v>
      </c>
      <c r="E130" s="43" t="s">
        <v>187</v>
      </c>
      <c r="F130" s="43">
        <v>1253</v>
      </c>
      <c r="G130" s="46">
        <v>1263</v>
      </c>
      <c r="H130" s="26">
        <f t="shared" si="8"/>
        <v>10</v>
      </c>
      <c r="I130" s="27">
        <f t="shared" si="9"/>
        <v>119.71268954509178</v>
      </c>
      <c r="J130" s="28">
        <f t="shared" si="10"/>
        <v>1197.1268954509178</v>
      </c>
      <c r="K130" s="8"/>
      <c r="V130" s="5">
        <f t="shared" si="11"/>
        <v>1</v>
      </c>
      <c r="W130" s="5">
        <f t="shared" si="12"/>
        <v>0</v>
      </c>
      <c r="X130" s="5">
        <f t="shared" si="7"/>
        <v>0</v>
      </c>
    </row>
    <row r="131" spans="1:24" ht="15" thickBot="1" x14ac:dyDescent="0.35">
      <c r="A131" s="7"/>
      <c r="B131" s="23">
        <f t="shared" si="13"/>
        <v>126</v>
      </c>
      <c r="C131" s="44"/>
      <c r="D131" s="43"/>
      <c r="E131" s="43"/>
      <c r="F131" s="43"/>
      <c r="G131" s="46" t="s">
        <v>20</v>
      </c>
      <c r="H131" s="26"/>
      <c r="I131" s="27"/>
      <c r="J131" s="28"/>
      <c r="K131" s="8"/>
      <c r="V131" s="5">
        <f t="shared" si="11"/>
        <v>0</v>
      </c>
      <c r="W131" s="5">
        <f t="shared" si="12"/>
        <v>0</v>
      </c>
      <c r="X131" s="5">
        <f t="shared" si="7"/>
        <v>0</v>
      </c>
    </row>
    <row r="132" spans="1:24" hidden="1" x14ac:dyDescent="0.3">
      <c r="A132" s="7"/>
      <c r="B132" s="23">
        <f t="shared" si="13"/>
        <v>127</v>
      </c>
      <c r="C132" s="44"/>
      <c r="D132" s="43"/>
      <c r="E132" s="43"/>
      <c r="F132" s="43"/>
      <c r="G132" s="46" t="s">
        <v>20</v>
      </c>
      <c r="H132" s="26"/>
      <c r="I132" s="27"/>
      <c r="J132" s="28"/>
      <c r="K132" s="8"/>
      <c r="V132" s="5">
        <f t="shared" si="11"/>
        <v>0</v>
      </c>
      <c r="W132" s="5">
        <f t="shared" si="12"/>
        <v>0</v>
      </c>
      <c r="X132" s="5">
        <f t="shared" si="7"/>
        <v>0</v>
      </c>
    </row>
    <row r="133" spans="1:24" hidden="1" x14ac:dyDescent="0.3">
      <c r="A133" s="7"/>
      <c r="B133" s="23">
        <f t="shared" si="13"/>
        <v>128</v>
      </c>
      <c r="C133" s="44"/>
      <c r="D133" s="43"/>
      <c r="E133" s="43"/>
      <c r="F133" s="43"/>
      <c r="G133" s="46" t="s">
        <v>20</v>
      </c>
      <c r="H133" s="26"/>
      <c r="I133" s="27"/>
      <c r="J133" s="28"/>
      <c r="K133" s="8"/>
      <c r="V133" s="5">
        <f t="shared" si="11"/>
        <v>0</v>
      </c>
      <c r="W133" s="5">
        <f t="shared" si="12"/>
        <v>0</v>
      </c>
      <c r="X133" s="5">
        <f t="shared" si="7"/>
        <v>0</v>
      </c>
    </row>
    <row r="134" spans="1:24" hidden="1" x14ac:dyDescent="0.3">
      <c r="A134" s="7"/>
      <c r="B134" s="23">
        <f t="shared" si="13"/>
        <v>129</v>
      </c>
      <c r="C134" s="44"/>
      <c r="D134" s="43"/>
      <c r="E134" s="43"/>
      <c r="F134" s="43"/>
      <c r="G134" s="46" t="s">
        <v>20</v>
      </c>
      <c r="H134" s="26"/>
      <c r="I134" s="27"/>
      <c r="J134" s="28"/>
      <c r="K134" s="8"/>
      <c r="V134" s="5">
        <f t="shared" si="11"/>
        <v>0</v>
      </c>
      <c r="W134" s="5">
        <f t="shared" si="12"/>
        <v>0</v>
      </c>
      <c r="X134" s="5">
        <f t="shared" si="7"/>
        <v>0</v>
      </c>
    </row>
    <row r="135" spans="1:24" hidden="1" x14ac:dyDescent="0.3">
      <c r="A135" s="7"/>
      <c r="B135" s="23">
        <f t="shared" si="13"/>
        <v>130</v>
      </c>
      <c r="C135" s="44"/>
      <c r="D135" s="43"/>
      <c r="E135" s="43"/>
      <c r="F135" s="43"/>
      <c r="G135" s="46" t="s">
        <v>20</v>
      </c>
      <c r="H135" s="26"/>
      <c r="I135" s="27"/>
      <c r="J135" s="28"/>
      <c r="K135" s="8"/>
      <c r="V135" s="5">
        <f t="shared" si="11"/>
        <v>0</v>
      </c>
      <c r="W135" s="5">
        <f t="shared" si="12"/>
        <v>0</v>
      </c>
      <c r="X135" s="5">
        <f t="shared" si="7"/>
        <v>0</v>
      </c>
    </row>
    <row r="136" spans="1:24" hidden="1" x14ac:dyDescent="0.3">
      <c r="A136" s="7"/>
      <c r="B136" s="23">
        <f t="shared" si="13"/>
        <v>131</v>
      </c>
      <c r="C136" s="44"/>
      <c r="D136" s="43"/>
      <c r="E136" s="43"/>
      <c r="F136" s="43"/>
      <c r="G136" s="46" t="s">
        <v>20</v>
      </c>
      <c r="H136" s="26"/>
      <c r="I136" s="27"/>
      <c r="J136" s="28"/>
      <c r="K136" s="8"/>
      <c r="V136" s="5">
        <f t="shared" si="11"/>
        <v>0</v>
      </c>
      <c r="W136" s="5">
        <f t="shared" si="12"/>
        <v>0</v>
      </c>
      <c r="X136" s="5">
        <f t="shared" si="7"/>
        <v>0</v>
      </c>
    </row>
    <row r="137" spans="1:24" hidden="1" x14ac:dyDescent="0.3">
      <c r="A137" s="7"/>
      <c r="B137" s="23">
        <f t="shared" si="13"/>
        <v>132</v>
      </c>
      <c r="C137" s="44"/>
      <c r="D137" s="43"/>
      <c r="E137" s="43"/>
      <c r="F137" s="43"/>
      <c r="G137" s="46" t="s">
        <v>20</v>
      </c>
      <c r="H137" s="26"/>
      <c r="I137" s="27"/>
      <c r="J137" s="28"/>
      <c r="K137" s="8"/>
      <c r="V137" s="5">
        <f t="shared" si="11"/>
        <v>0</v>
      </c>
      <c r="W137" s="5">
        <f t="shared" si="12"/>
        <v>0</v>
      </c>
      <c r="X137" s="5">
        <f t="shared" si="7"/>
        <v>0</v>
      </c>
    </row>
    <row r="138" spans="1:24" hidden="1" x14ac:dyDescent="0.3">
      <c r="A138" s="7"/>
      <c r="B138" s="23">
        <f t="shared" si="13"/>
        <v>133</v>
      </c>
      <c r="C138" s="44"/>
      <c r="D138" s="43"/>
      <c r="E138" s="43"/>
      <c r="F138" s="43"/>
      <c r="G138" s="46" t="s">
        <v>20</v>
      </c>
      <c r="H138" s="26"/>
      <c r="I138" s="27"/>
      <c r="J138" s="28"/>
      <c r="K138" s="8"/>
      <c r="V138" s="5">
        <f t="shared" si="11"/>
        <v>0</v>
      </c>
      <c r="W138" s="5">
        <f t="shared" si="12"/>
        <v>0</v>
      </c>
      <c r="X138" s="5">
        <f t="shared" si="7"/>
        <v>0</v>
      </c>
    </row>
    <row r="139" spans="1:24" hidden="1" x14ac:dyDescent="0.3">
      <c r="A139" s="7"/>
      <c r="B139" s="23">
        <f t="shared" si="13"/>
        <v>134</v>
      </c>
      <c r="C139" s="44"/>
      <c r="D139" s="43"/>
      <c r="E139" s="43"/>
      <c r="F139" s="43"/>
      <c r="G139" s="46" t="s">
        <v>20</v>
      </c>
      <c r="H139" s="26"/>
      <c r="I139" s="27"/>
      <c r="J139" s="28"/>
      <c r="K139" s="8"/>
      <c r="V139" s="5">
        <f t="shared" si="11"/>
        <v>0</v>
      </c>
      <c r="W139" s="5">
        <f t="shared" si="12"/>
        <v>0</v>
      </c>
      <c r="X139" s="5">
        <f t="shared" si="7"/>
        <v>0</v>
      </c>
    </row>
    <row r="140" spans="1:24" hidden="1" x14ac:dyDescent="0.3">
      <c r="A140" s="7"/>
      <c r="B140" s="23">
        <f t="shared" si="13"/>
        <v>135</v>
      </c>
      <c r="C140" s="44"/>
      <c r="D140" s="43"/>
      <c r="E140" s="43"/>
      <c r="F140" s="43"/>
      <c r="G140" s="46" t="s">
        <v>20</v>
      </c>
      <c r="H140" s="26"/>
      <c r="I140" s="27"/>
      <c r="J140" s="28"/>
      <c r="K140" s="8"/>
      <c r="V140" s="5">
        <f t="shared" si="11"/>
        <v>0</v>
      </c>
      <c r="W140" s="5">
        <f t="shared" si="12"/>
        <v>0</v>
      </c>
      <c r="X140" s="5">
        <f t="shared" si="7"/>
        <v>0</v>
      </c>
    </row>
    <row r="141" spans="1:24" hidden="1" x14ac:dyDescent="0.3">
      <c r="A141" s="7"/>
      <c r="B141" s="23">
        <f t="shared" si="13"/>
        <v>136</v>
      </c>
      <c r="C141" s="44"/>
      <c r="D141" s="43"/>
      <c r="E141" s="43"/>
      <c r="F141" s="43"/>
      <c r="G141" s="46" t="s">
        <v>20</v>
      </c>
      <c r="H141" s="26"/>
      <c r="I141" s="27"/>
      <c r="J141" s="28"/>
      <c r="K141" s="8"/>
      <c r="V141" s="5">
        <f t="shared" si="11"/>
        <v>0</v>
      </c>
      <c r="W141" s="5">
        <f t="shared" si="12"/>
        <v>0</v>
      </c>
      <c r="X141" s="5">
        <f t="shared" si="7"/>
        <v>0</v>
      </c>
    </row>
    <row r="142" spans="1:24" hidden="1" x14ac:dyDescent="0.3">
      <c r="A142" s="7"/>
      <c r="B142" s="23">
        <f t="shared" si="13"/>
        <v>137</v>
      </c>
      <c r="C142" s="44"/>
      <c r="D142" s="43"/>
      <c r="E142" s="43"/>
      <c r="F142" s="43"/>
      <c r="G142" s="46" t="s">
        <v>20</v>
      </c>
      <c r="H142" s="26"/>
      <c r="I142" s="27"/>
      <c r="J142" s="28"/>
      <c r="K142" s="8"/>
      <c r="V142" s="5">
        <f t="shared" si="11"/>
        <v>0</v>
      </c>
      <c r="W142" s="5">
        <f t="shared" si="12"/>
        <v>0</v>
      </c>
      <c r="X142" s="5">
        <f t="shared" si="7"/>
        <v>0</v>
      </c>
    </row>
    <row r="143" spans="1:24" hidden="1" x14ac:dyDescent="0.3">
      <c r="A143" s="7"/>
      <c r="B143" s="23">
        <f t="shared" si="13"/>
        <v>138</v>
      </c>
      <c r="C143" s="44"/>
      <c r="D143" s="43"/>
      <c r="E143" s="43"/>
      <c r="F143" s="43"/>
      <c r="G143" s="46" t="s">
        <v>20</v>
      </c>
      <c r="H143" s="26"/>
      <c r="I143" s="27"/>
      <c r="J143" s="28"/>
      <c r="K143" s="8"/>
      <c r="V143" s="5">
        <f t="shared" si="11"/>
        <v>0</v>
      </c>
      <c r="W143" s="5">
        <f t="shared" si="12"/>
        <v>0</v>
      </c>
      <c r="X143" s="5">
        <f t="shared" si="7"/>
        <v>0</v>
      </c>
    </row>
    <row r="144" spans="1:24" hidden="1" x14ac:dyDescent="0.3">
      <c r="A144" s="7"/>
      <c r="B144" s="23">
        <f t="shared" si="13"/>
        <v>139</v>
      </c>
      <c r="C144" s="44"/>
      <c r="D144" s="43"/>
      <c r="E144" s="43"/>
      <c r="F144" s="43"/>
      <c r="G144" s="46" t="s">
        <v>20</v>
      </c>
      <c r="H144" s="26"/>
      <c r="I144" s="27"/>
      <c r="J144" s="28"/>
      <c r="K144" s="8"/>
      <c r="V144" s="5">
        <f t="shared" si="11"/>
        <v>0</v>
      </c>
      <c r="W144" s="5">
        <f t="shared" si="12"/>
        <v>0</v>
      </c>
      <c r="X144" s="5">
        <f t="shared" si="7"/>
        <v>0</v>
      </c>
    </row>
    <row r="145" spans="1:24" hidden="1" x14ac:dyDescent="0.3">
      <c r="A145" s="7"/>
      <c r="B145" s="23">
        <f t="shared" si="13"/>
        <v>140</v>
      </c>
      <c r="C145" s="44"/>
      <c r="D145" s="43"/>
      <c r="E145" s="43"/>
      <c r="F145" s="43"/>
      <c r="G145" s="46" t="s">
        <v>20</v>
      </c>
      <c r="H145" s="26"/>
      <c r="I145" s="27"/>
      <c r="J145" s="28"/>
      <c r="K145" s="8"/>
      <c r="V145" s="5">
        <f t="shared" si="11"/>
        <v>0</v>
      </c>
      <c r="W145" s="5">
        <f t="shared" si="12"/>
        <v>0</v>
      </c>
      <c r="X145" s="5">
        <f t="shared" si="7"/>
        <v>0</v>
      </c>
    </row>
    <row r="146" spans="1:24" hidden="1" x14ac:dyDescent="0.3">
      <c r="A146" s="7"/>
      <c r="B146" s="23">
        <f t="shared" si="13"/>
        <v>141</v>
      </c>
      <c r="C146" s="44"/>
      <c r="D146" s="43"/>
      <c r="E146" s="43"/>
      <c r="F146" s="43"/>
      <c r="G146" s="46" t="s">
        <v>20</v>
      </c>
      <c r="H146" s="26"/>
      <c r="I146" s="27"/>
      <c r="J146" s="28"/>
      <c r="K146" s="8"/>
      <c r="V146" s="5">
        <f t="shared" si="11"/>
        <v>0</v>
      </c>
      <c r="W146" s="5">
        <f t="shared" si="12"/>
        <v>0</v>
      </c>
      <c r="X146" s="5">
        <f t="shared" si="7"/>
        <v>0</v>
      </c>
    </row>
    <row r="147" spans="1:24" hidden="1" x14ac:dyDescent="0.3">
      <c r="A147" s="7"/>
      <c r="B147" s="23">
        <f t="shared" si="13"/>
        <v>142</v>
      </c>
      <c r="C147" s="44"/>
      <c r="D147" s="43"/>
      <c r="E147" s="43"/>
      <c r="F147" s="43"/>
      <c r="G147" s="46" t="s">
        <v>20</v>
      </c>
      <c r="H147" s="26"/>
      <c r="I147" s="27"/>
      <c r="J147" s="28"/>
      <c r="K147" s="8"/>
      <c r="V147" s="5">
        <f t="shared" si="11"/>
        <v>0</v>
      </c>
      <c r="W147" s="5">
        <f t="shared" si="12"/>
        <v>0</v>
      </c>
      <c r="X147" s="5">
        <f t="shared" si="7"/>
        <v>0</v>
      </c>
    </row>
    <row r="148" spans="1:24" hidden="1" x14ac:dyDescent="0.3">
      <c r="A148" s="7"/>
      <c r="B148" s="23">
        <f t="shared" si="13"/>
        <v>143</v>
      </c>
      <c r="C148" s="44"/>
      <c r="D148" s="43"/>
      <c r="E148" s="43"/>
      <c r="F148" s="43"/>
      <c r="G148" s="46" t="s">
        <v>20</v>
      </c>
      <c r="H148" s="26"/>
      <c r="I148" s="27"/>
      <c r="J148" s="28"/>
      <c r="K148" s="8"/>
      <c r="V148" s="5">
        <f t="shared" si="11"/>
        <v>0</v>
      </c>
      <c r="W148" s="5">
        <f t="shared" si="12"/>
        <v>0</v>
      </c>
      <c r="X148" s="5">
        <f t="shared" si="7"/>
        <v>0</v>
      </c>
    </row>
    <row r="149" spans="1:24" hidden="1" x14ac:dyDescent="0.3">
      <c r="A149" s="7"/>
      <c r="B149" s="23">
        <f t="shared" si="13"/>
        <v>144</v>
      </c>
      <c r="C149" s="44"/>
      <c r="D149" s="43"/>
      <c r="E149" s="43"/>
      <c r="F149" s="43"/>
      <c r="G149" s="46" t="s">
        <v>20</v>
      </c>
      <c r="H149" s="26"/>
      <c r="I149" s="27"/>
      <c r="J149" s="28"/>
      <c r="K149" s="8"/>
      <c r="V149" s="5">
        <f t="shared" si="11"/>
        <v>0</v>
      </c>
      <c r="W149" s="5">
        <f t="shared" si="12"/>
        <v>0</v>
      </c>
      <c r="X149" s="5">
        <f t="shared" si="7"/>
        <v>0</v>
      </c>
    </row>
    <row r="150" spans="1:24" hidden="1" x14ac:dyDescent="0.3">
      <c r="A150" s="7"/>
      <c r="B150" s="23">
        <f t="shared" si="13"/>
        <v>145</v>
      </c>
      <c r="C150" s="44"/>
      <c r="D150" s="43"/>
      <c r="E150" s="43"/>
      <c r="F150" s="43"/>
      <c r="G150" s="46" t="s">
        <v>20</v>
      </c>
      <c r="H150" s="26"/>
      <c r="I150" s="27"/>
      <c r="J150" s="28"/>
      <c r="K150" s="8"/>
      <c r="V150" s="5">
        <f t="shared" si="11"/>
        <v>0</v>
      </c>
      <c r="W150" s="5">
        <f t="shared" si="12"/>
        <v>0</v>
      </c>
      <c r="X150" s="5">
        <f t="shared" si="7"/>
        <v>0</v>
      </c>
    </row>
    <row r="151" spans="1:24" hidden="1" x14ac:dyDescent="0.3">
      <c r="A151" s="7"/>
      <c r="B151" s="23">
        <f t="shared" si="13"/>
        <v>146</v>
      </c>
      <c r="C151" s="44"/>
      <c r="D151" s="43"/>
      <c r="E151" s="43"/>
      <c r="F151" s="43"/>
      <c r="G151" s="46" t="s">
        <v>20</v>
      </c>
      <c r="H151" s="26"/>
      <c r="I151" s="27"/>
      <c r="J151" s="28"/>
      <c r="K151" s="8"/>
      <c r="V151" s="5">
        <f t="shared" si="11"/>
        <v>0</v>
      </c>
      <c r="W151" s="5">
        <f t="shared" si="12"/>
        <v>0</v>
      </c>
      <c r="X151" s="5">
        <f t="shared" si="7"/>
        <v>0</v>
      </c>
    </row>
    <row r="152" spans="1:24" hidden="1" x14ac:dyDescent="0.3">
      <c r="A152" s="7"/>
      <c r="B152" s="23">
        <f t="shared" si="13"/>
        <v>147</v>
      </c>
      <c r="C152" s="44"/>
      <c r="D152" s="43"/>
      <c r="E152" s="43"/>
      <c r="F152" s="43"/>
      <c r="G152" s="46" t="s">
        <v>20</v>
      </c>
      <c r="H152" s="26"/>
      <c r="I152" s="27"/>
      <c r="J152" s="28"/>
      <c r="K152" s="8"/>
      <c r="V152" s="5">
        <f t="shared" si="11"/>
        <v>0</v>
      </c>
      <c r="W152" s="5">
        <f t="shared" si="12"/>
        <v>0</v>
      </c>
      <c r="X152" s="5">
        <f t="shared" si="7"/>
        <v>0</v>
      </c>
    </row>
    <row r="153" spans="1:24" hidden="1" x14ac:dyDescent="0.3">
      <c r="A153" s="7"/>
      <c r="B153" s="23">
        <f t="shared" si="13"/>
        <v>148</v>
      </c>
      <c r="C153" s="44"/>
      <c r="D153" s="43"/>
      <c r="E153" s="43"/>
      <c r="F153" s="43"/>
      <c r="G153" s="46" t="s">
        <v>20</v>
      </c>
      <c r="H153" s="26"/>
      <c r="I153" s="27"/>
      <c r="J153" s="28"/>
      <c r="K153" s="8"/>
      <c r="V153" s="5">
        <f t="shared" si="11"/>
        <v>0</v>
      </c>
      <c r="W153" s="5">
        <f t="shared" si="12"/>
        <v>0</v>
      </c>
      <c r="X153" s="5">
        <f t="shared" si="7"/>
        <v>0</v>
      </c>
    </row>
    <row r="154" spans="1:24" hidden="1" x14ac:dyDescent="0.3">
      <c r="A154" s="7"/>
      <c r="B154" s="23">
        <f t="shared" si="13"/>
        <v>149</v>
      </c>
      <c r="C154" s="44"/>
      <c r="D154" s="43"/>
      <c r="E154" s="43"/>
      <c r="F154" s="43"/>
      <c r="G154" s="46" t="s">
        <v>20</v>
      </c>
      <c r="H154" s="26"/>
      <c r="I154" s="27"/>
      <c r="J154" s="28"/>
      <c r="K154" s="8"/>
      <c r="V154" s="5">
        <f t="shared" si="11"/>
        <v>0</v>
      </c>
      <c r="W154" s="5">
        <f t="shared" si="12"/>
        <v>0</v>
      </c>
      <c r="X154" s="5">
        <f t="shared" si="7"/>
        <v>0</v>
      </c>
    </row>
    <row r="155" spans="1:24" hidden="1" x14ac:dyDescent="0.3">
      <c r="A155" s="7"/>
      <c r="B155" s="23">
        <f t="shared" si="13"/>
        <v>150</v>
      </c>
      <c r="C155" s="44"/>
      <c r="D155" s="43"/>
      <c r="E155" s="43"/>
      <c r="F155" s="43"/>
      <c r="G155" s="46" t="s">
        <v>20</v>
      </c>
      <c r="H155" s="26"/>
      <c r="I155" s="27"/>
      <c r="J155" s="28"/>
      <c r="K155" s="8"/>
      <c r="V155" s="5">
        <f t="shared" si="11"/>
        <v>0</v>
      </c>
      <c r="W155" s="5">
        <f t="shared" si="12"/>
        <v>0</v>
      </c>
      <c r="X155" s="5">
        <f t="shared" si="7"/>
        <v>0</v>
      </c>
    </row>
    <row r="156" spans="1:24" hidden="1" x14ac:dyDescent="0.3">
      <c r="A156" s="7"/>
      <c r="B156" s="23">
        <f t="shared" si="13"/>
        <v>151</v>
      </c>
      <c r="C156" s="44"/>
      <c r="D156" s="43"/>
      <c r="E156" s="43"/>
      <c r="F156" s="43"/>
      <c r="G156" s="46" t="s">
        <v>20</v>
      </c>
      <c r="H156" s="26"/>
      <c r="I156" s="27"/>
      <c r="J156" s="28"/>
      <c r="K156" s="8"/>
      <c r="V156" s="5">
        <f t="shared" si="11"/>
        <v>0</v>
      </c>
      <c r="W156" s="5">
        <f t="shared" si="12"/>
        <v>0</v>
      </c>
      <c r="X156" s="5">
        <f t="shared" si="7"/>
        <v>0</v>
      </c>
    </row>
    <row r="157" spans="1:24" hidden="1" x14ac:dyDescent="0.3">
      <c r="A157" s="7"/>
      <c r="B157" s="23">
        <f t="shared" si="13"/>
        <v>152</v>
      </c>
      <c r="C157" s="44"/>
      <c r="D157" s="43"/>
      <c r="E157" s="43"/>
      <c r="F157" s="43"/>
      <c r="G157" s="46" t="s">
        <v>20</v>
      </c>
      <c r="H157" s="26"/>
      <c r="I157" s="27"/>
      <c r="J157" s="28"/>
      <c r="K157" s="8"/>
      <c r="V157" s="5">
        <f t="shared" si="11"/>
        <v>0</v>
      </c>
      <c r="W157" s="5">
        <f t="shared" si="12"/>
        <v>0</v>
      </c>
      <c r="X157" s="5">
        <f t="shared" si="7"/>
        <v>0</v>
      </c>
    </row>
    <row r="158" spans="1:24" hidden="1" x14ac:dyDescent="0.3">
      <c r="A158" s="7"/>
      <c r="B158" s="23">
        <f t="shared" si="13"/>
        <v>153</v>
      </c>
      <c r="C158" s="44"/>
      <c r="D158" s="43"/>
      <c r="E158" s="43"/>
      <c r="F158" s="43"/>
      <c r="G158" s="46" t="s">
        <v>20</v>
      </c>
      <c r="H158" s="26"/>
      <c r="I158" s="27"/>
      <c r="J158" s="28"/>
      <c r="K158" s="8"/>
      <c r="V158" s="5">
        <f t="shared" si="11"/>
        <v>0</v>
      </c>
      <c r="W158" s="5">
        <f t="shared" si="12"/>
        <v>0</v>
      </c>
      <c r="X158" s="5">
        <f t="shared" si="7"/>
        <v>0</v>
      </c>
    </row>
    <row r="159" spans="1:24" hidden="1" x14ac:dyDescent="0.3">
      <c r="A159" s="7"/>
      <c r="B159" s="23">
        <f t="shared" si="13"/>
        <v>154</v>
      </c>
      <c r="C159" s="44"/>
      <c r="D159" s="43"/>
      <c r="E159" s="43"/>
      <c r="F159" s="43"/>
      <c r="G159" s="46" t="s">
        <v>20</v>
      </c>
      <c r="H159" s="26"/>
      <c r="I159" s="27"/>
      <c r="J159" s="28"/>
      <c r="K159" s="8"/>
      <c r="V159" s="5">
        <f t="shared" si="11"/>
        <v>0</v>
      </c>
      <c r="W159" s="5">
        <f t="shared" si="12"/>
        <v>0</v>
      </c>
      <c r="X159" s="5">
        <f t="shared" si="7"/>
        <v>0</v>
      </c>
    </row>
    <row r="160" spans="1:24" hidden="1" x14ac:dyDescent="0.3">
      <c r="A160" s="7"/>
      <c r="B160" s="23">
        <f t="shared" si="13"/>
        <v>155</v>
      </c>
      <c r="C160" s="44"/>
      <c r="D160" s="43"/>
      <c r="E160" s="43"/>
      <c r="F160" s="43"/>
      <c r="G160" s="46" t="s">
        <v>20</v>
      </c>
      <c r="H160" s="26"/>
      <c r="I160" s="27"/>
      <c r="J160" s="28"/>
      <c r="K160" s="8"/>
      <c r="V160" s="5">
        <f t="shared" si="11"/>
        <v>0</v>
      </c>
      <c r="W160" s="5">
        <f t="shared" si="12"/>
        <v>0</v>
      </c>
      <c r="X160" s="5">
        <f t="shared" si="7"/>
        <v>0</v>
      </c>
    </row>
    <row r="161" spans="1:24" hidden="1" x14ac:dyDescent="0.3">
      <c r="A161" s="7"/>
      <c r="B161" s="23">
        <f t="shared" si="13"/>
        <v>156</v>
      </c>
      <c r="C161" s="44"/>
      <c r="D161" s="43"/>
      <c r="E161" s="43"/>
      <c r="F161" s="43"/>
      <c r="G161" s="46" t="s">
        <v>20</v>
      </c>
      <c r="H161" s="26"/>
      <c r="I161" s="27"/>
      <c r="J161" s="28"/>
      <c r="K161" s="8"/>
      <c r="V161" s="5">
        <f t="shared" si="11"/>
        <v>0</v>
      </c>
      <c r="W161" s="5">
        <f t="shared" si="12"/>
        <v>0</v>
      </c>
      <c r="X161" s="5">
        <f t="shared" si="7"/>
        <v>0</v>
      </c>
    </row>
    <row r="162" spans="1:24" hidden="1" x14ac:dyDescent="0.3">
      <c r="A162" s="7"/>
      <c r="B162" s="23">
        <f t="shared" si="13"/>
        <v>157</v>
      </c>
      <c r="C162" s="44"/>
      <c r="D162" s="43"/>
      <c r="E162" s="43"/>
      <c r="F162" s="43"/>
      <c r="G162" s="46" t="s">
        <v>20</v>
      </c>
      <c r="H162" s="26"/>
      <c r="I162" s="27"/>
      <c r="J162" s="28"/>
      <c r="K162" s="8"/>
      <c r="V162" s="5">
        <f t="shared" si="11"/>
        <v>0</v>
      </c>
      <c r="W162" s="5">
        <f t="shared" si="12"/>
        <v>0</v>
      </c>
      <c r="X162" s="5">
        <f t="shared" si="7"/>
        <v>0</v>
      </c>
    </row>
    <row r="163" spans="1:24" hidden="1" x14ac:dyDescent="0.3">
      <c r="A163" s="7"/>
      <c r="B163" s="23">
        <f t="shared" si="13"/>
        <v>158</v>
      </c>
      <c r="C163" s="44"/>
      <c r="D163" s="43"/>
      <c r="E163" s="43"/>
      <c r="F163" s="43"/>
      <c r="G163" s="46" t="s">
        <v>20</v>
      </c>
      <c r="H163" s="26"/>
      <c r="I163" s="27"/>
      <c r="J163" s="28"/>
      <c r="K163" s="8"/>
      <c r="V163" s="5">
        <f t="shared" si="11"/>
        <v>0</v>
      </c>
      <c r="W163" s="5">
        <f t="shared" si="12"/>
        <v>0</v>
      </c>
      <c r="X163" s="5">
        <f t="shared" si="7"/>
        <v>0</v>
      </c>
    </row>
    <row r="164" spans="1:24" hidden="1" x14ac:dyDescent="0.3">
      <c r="A164" s="7"/>
      <c r="B164" s="23">
        <f t="shared" si="13"/>
        <v>159</v>
      </c>
      <c r="C164" s="44"/>
      <c r="D164" s="43"/>
      <c r="E164" s="43"/>
      <c r="F164" s="43"/>
      <c r="G164" s="46" t="s">
        <v>20</v>
      </c>
      <c r="H164" s="26"/>
      <c r="I164" s="27"/>
      <c r="J164" s="28"/>
      <c r="K164" s="8"/>
      <c r="V164" s="5">
        <f t="shared" si="11"/>
        <v>0</v>
      </c>
      <c r="W164" s="5">
        <f t="shared" si="12"/>
        <v>0</v>
      </c>
      <c r="X164" s="5">
        <f t="shared" si="7"/>
        <v>0</v>
      </c>
    </row>
    <row r="165" spans="1:24" hidden="1" x14ac:dyDescent="0.3">
      <c r="A165" s="7"/>
      <c r="B165" s="23">
        <f t="shared" si="13"/>
        <v>160</v>
      </c>
      <c r="C165" s="44"/>
      <c r="D165" s="43"/>
      <c r="E165" s="43"/>
      <c r="F165" s="43"/>
      <c r="G165" s="46" t="s">
        <v>20</v>
      </c>
      <c r="H165" s="26"/>
      <c r="I165" s="27"/>
      <c r="J165" s="28"/>
      <c r="K165" s="8"/>
      <c r="V165" s="5">
        <f t="shared" si="11"/>
        <v>0</v>
      </c>
      <c r="W165" s="5">
        <f t="shared" si="12"/>
        <v>0</v>
      </c>
      <c r="X165" s="5">
        <f t="shared" si="7"/>
        <v>0</v>
      </c>
    </row>
    <row r="166" spans="1:24" hidden="1" x14ac:dyDescent="0.3">
      <c r="A166" s="7"/>
      <c r="B166" s="23">
        <f t="shared" si="13"/>
        <v>161</v>
      </c>
      <c r="C166" s="44"/>
      <c r="D166" s="43"/>
      <c r="E166" s="43"/>
      <c r="F166" s="43"/>
      <c r="G166" s="46" t="s">
        <v>20</v>
      </c>
      <c r="H166" s="26"/>
      <c r="I166" s="27"/>
      <c r="J166" s="28"/>
      <c r="K166" s="8"/>
      <c r="V166" s="5">
        <f t="shared" si="11"/>
        <v>0</v>
      </c>
      <c r="W166" s="5">
        <f t="shared" si="12"/>
        <v>0</v>
      </c>
      <c r="X166" s="5">
        <f t="shared" si="7"/>
        <v>0</v>
      </c>
    </row>
    <row r="167" spans="1:24" hidden="1" x14ac:dyDescent="0.3">
      <c r="A167" s="7"/>
      <c r="B167" s="23">
        <f t="shared" si="13"/>
        <v>162</v>
      </c>
      <c r="C167" s="44"/>
      <c r="D167" s="43"/>
      <c r="E167" s="43"/>
      <c r="F167" s="43"/>
      <c r="G167" s="46" t="s">
        <v>20</v>
      </c>
      <c r="H167" s="26"/>
      <c r="I167" s="27"/>
      <c r="J167" s="28"/>
      <c r="K167" s="8"/>
      <c r="V167" s="5">
        <f t="shared" si="11"/>
        <v>0</v>
      </c>
      <c r="W167" s="5">
        <f t="shared" si="12"/>
        <v>0</v>
      </c>
      <c r="X167" s="5">
        <f t="shared" si="7"/>
        <v>0</v>
      </c>
    </row>
    <row r="168" spans="1:24" hidden="1" x14ac:dyDescent="0.3">
      <c r="A168" s="7"/>
      <c r="B168" s="23">
        <f t="shared" si="13"/>
        <v>163</v>
      </c>
      <c r="C168" s="44"/>
      <c r="D168" s="43"/>
      <c r="E168" s="43"/>
      <c r="F168" s="43"/>
      <c r="G168" s="46" t="s">
        <v>20</v>
      </c>
      <c r="H168" s="26"/>
      <c r="I168" s="27"/>
      <c r="J168" s="28"/>
      <c r="K168" s="8"/>
      <c r="V168" s="5">
        <f t="shared" si="11"/>
        <v>0</v>
      </c>
      <c r="W168" s="5">
        <f t="shared" si="12"/>
        <v>0</v>
      </c>
      <c r="X168" s="5">
        <f t="shared" si="7"/>
        <v>0</v>
      </c>
    </row>
    <row r="169" spans="1:24" hidden="1" x14ac:dyDescent="0.3">
      <c r="A169" s="7"/>
      <c r="B169" s="23">
        <f t="shared" si="13"/>
        <v>164</v>
      </c>
      <c r="C169" s="44"/>
      <c r="D169" s="43"/>
      <c r="E169" s="43"/>
      <c r="F169" s="43"/>
      <c r="G169" s="46" t="s">
        <v>20</v>
      </c>
      <c r="H169" s="26"/>
      <c r="I169" s="27"/>
      <c r="J169" s="28"/>
      <c r="K169" s="8"/>
      <c r="V169" s="5">
        <f t="shared" si="11"/>
        <v>0</v>
      </c>
      <c r="W169" s="5">
        <f t="shared" si="12"/>
        <v>0</v>
      </c>
      <c r="X169" s="5">
        <f t="shared" si="7"/>
        <v>0</v>
      </c>
    </row>
    <row r="170" spans="1:24" hidden="1" x14ac:dyDescent="0.3">
      <c r="A170" s="7"/>
      <c r="B170" s="23">
        <f t="shared" si="13"/>
        <v>165</v>
      </c>
      <c r="C170" s="44"/>
      <c r="D170" s="43"/>
      <c r="E170" s="43"/>
      <c r="F170" s="43"/>
      <c r="G170" s="46" t="s">
        <v>20</v>
      </c>
      <c r="H170" s="26"/>
      <c r="I170" s="27"/>
      <c r="J170" s="28"/>
      <c r="K170" s="8"/>
      <c r="V170" s="5">
        <f t="shared" si="11"/>
        <v>0</v>
      </c>
      <c r="W170" s="5">
        <f t="shared" si="12"/>
        <v>0</v>
      </c>
      <c r="X170" s="5">
        <f t="shared" si="7"/>
        <v>0</v>
      </c>
    </row>
    <row r="171" spans="1:24" hidden="1" x14ac:dyDescent="0.3">
      <c r="A171" s="7"/>
      <c r="B171" s="23">
        <f t="shared" si="13"/>
        <v>166</v>
      </c>
      <c r="C171" s="44"/>
      <c r="D171" s="43"/>
      <c r="E171" s="43"/>
      <c r="F171" s="43"/>
      <c r="G171" s="46" t="s">
        <v>20</v>
      </c>
      <c r="H171" s="26"/>
      <c r="I171" s="27"/>
      <c r="J171" s="28"/>
      <c r="K171" s="8"/>
      <c r="V171" s="5">
        <f t="shared" si="11"/>
        <v>0</v>
      </c>
      <c r="W171" s="5">
        <f t="shared" si="12"/>
        <v>0</v>
      </c>
      <c r="X171" s="5">
        <f t="shared" si="7"/>
        <v>0</v>
      </c>
    </row>
    <row r="172" spans="1:24" hidden="1" x14ac:dyDescent="0.3">
      <c r="A172" s="7"/>
      <c r="B172" s="23">
        <f t="shared" si="13"/>
        <v>167</v>
      </c>
      <c r="C172" s="44"/>
      <c r="D172" s="43"/>
      <c r="E172" s="43"/>
      <c r="F172" s="43"/>
      <c r="G172" s="46" t="s">
        <v>20</v>
      </c>
      <c r="H172" s="26"/>
      <c r="I172" s="27"/>
      <c r="J172" s="28"/>
      <c r="K172" s="8"/>
      <c r="V172" s="5">
        <f t="shared" si="11"/>
        <v>0</v>
      </c>
      <c r="W172" s="5">
        <f t="shared" si="12"/>
        <v>0</v>
      </c>
      <c r="X172" s="5">
        <f t="shared" si="7"/>
        <v>0</v>
      </c>
    </row>
    <row r="173" spans="1:24" hidden="1" x14ac:dyDescent="0.3">
      <c r="A173" s="7"/>
      <c r="B173" s="23">
        <f t="shared" si="13"/>
        <v>168</v>
      </c>
      <c r="C173" s="44"/>
      <c r="D173" s="43"/>
      <c r="E173" s="43"/>
      <c r="F173" s="43"/>
      <c r="G173" s="46" t="s">
        <v>20</v>
      </c>
      <c r="H173" s="26"/>
      <c r="I173" s="27"/>
      <c r="J173" s="28"/>
      <c r="K173" s="8"/>
      <c r="V173" s="5">
        <f t="shared" si="11"/>
        <v>0</v>
      </c>
      <c r="W173" s="5">
        <f t="shared" si="12"/>
        <v>0</v>
      </c>
      <c r="X173" s="5">
        <f t="shared" si="7"/>
        <v>0</v>
      </c>
    </row>
    <row r="174" spans="1:24" hidden="1" x14ac:dyDescent="0.3">
      <c r="A174" s="7"/>
      <c r="B174" s="23">
        <f t="shared" si="13"/>
        <v>169</v>
      </c>
      <c r="C174" s="44"/>
      <c r="D174" s="43"/>
      <c r="E174" s="43"/>
      <c r="F174" s="43"/>
      <c r="G174" s="46" t="s">
        <v>20</v>
      </c>
      <c r="H174" s="26"/>
      <c r="I174" s="27"/>
      <c r="J174" s="28"/>
      <c r="K174" s="8"/>
      <c r="V174" s="5">
        <f t="shared" si="11"/>
        <v>0</v>
      </c>
      <c r="W174" s="5">
        <f t="shared" si="12"/>
        <v>0</v>
      </c>
      <c r="X174" s="5">
        <f t="shared" si="7"/>
        <v>0</v>
      </c>
    </row>
    <row r="175" spans="1:24" hidden="1" x14ac:dyDescent="0.3">
      <c r="A175" s="7"/>
      <c r="B175" s="23">
        <f t="shared" si="13"/>
        <v>170</v>
      </c>
      <c r="C175" s="44"/>
      <c r="D175" s="43"/>
      <c r="E175" s="43"/>
      <c r="F175" s="43"/>
      <c r="G175" s="46" t="s">
        <v>20</v>
      </c>
      <c r="H175" s="26"/>
      <c r="I175" s="27"/>
      <c r="J175" s="28"/>
      <c r="K175" s="8"/>
      <c r="V175" s="5">
        <f t="shared" si="11"/>
        <v>0</v>
      </c>
      <c r="W175" s="5">
        <f t="shared" si="12"/>
        <v>0</v>
      </c>
      <c r="X175" s="5">
        <f t="shared" si="7"/>
        <v>0</v>
      </c>
    </row>
    <row r="176" spans="1:24" hidden="1" x14ac:dyDescent="0.3">
      <c r="A176" s="7"/>
      <c r="B176" s="23">
        <f t="shared" si="13"/>
        <v>171</v>
      </c>
      <c r="C176" s="44"/>
      <c r="D176" s="43"/>
      <c r="E176" s="43"/>
      <c r="F176" s="43"/>
      <c r="G176" s="46" t="s">
        <v>20</v>
      </c>
      <c r="H176" s="26"/>
      <c r="I176" s="27"/>
      <c r="J176" s="28"/>
      <c r="K176" s="8"/>
      <c r="V176" s="5">
        <f t="shared" si="11"/>
        <v>0</v>
      </c>
      <c r="W176" s="5">
        <f t="shared" si="12"/>
        <v>0</v>
      </c>
      <c r="X176" s="5">
        <f t="shared" si="7"/>
        <v>0</v>
      </c>
    </row>
    <row r="177" spans="1:24" hidden="1" x14ac:dyDescent="0.3">
      <c r="A177" s="7"/>
      <c r="B177" s="23">
        <f t="shared" si="13"/>
        <v>172</v>
      </c>
      <c r="C177" s="44"/>
      <c r="D177" s="43"/>
      <c r="E177" s="43"/>
      <c r="F177" s="43"/>
      <c r="G177" s="46" t="s">
        <v>20</v>
      </c>
      <c r="H177" s="26"/>
      <c r="I177" s="27"/>
      <c r="J177" s="28"/>
      <c r="K177" s="8"/>
      <c r="V177" s="5">
        <f t="shared" si="11"/>
        <v>0</v>
      </c>
      <c r="W177" s="5">
        <f t="shared" si="12"/>
        <v>0</v>
      </c>
      <c r="X177" s="5">
        <f>IF($G177=0,1,0)</f>
        <v>0</v>
      </c>
    </row>
    <row r="178" spans="1:24" hidden="1" x14ac:dyDescent="0.3">
      <c r="A178" s="7"/>
      <c r="B178" s="23">
        <f t="shared" si="13"/>
        <v>173</v>
      </c>
      <c r="C178" s="44"/>
      <c r="D178" s="43"/>
      <c r="E178" s="43"/>
      <c r="F178" s="43"/>
      <c r="G178" s="46" t="s">
        <v>20</v>
      </c>
      <c r="H178" s="26"/>
      <c r="I178" s="27"/>
      <c r="J178" s="28"/>
      <c r="K178" s="8"/>
      <c r="V178" s="5">
        <f t="shared" si="11"/>
        <v>0</v>
      </c>
      <c r="W178" s="5">
        <f t="shared" si="12"/>
        <v>0</v>
      </c>
      <c r="X178" s="5">
        <f t="shared" ref="X178:X185" si="14">IF($G178=0,1,0)</f>
        <v>0</v>
      </c>
    </row>
    <row r="179" spans="1:24" hidden="1" x14ac:dyDescent="0.3">
      <c r="A179" s="7"/>
      <c r="B179" s="23">
        <f t="shared" si="13"/>
        <v>174</v>
      </c>
      <c r="C179" s="44"/>
      <c r="D179" s="43"/>
      <c r="E179" s="43"/>
      <c r="F179" s="43"/>
      <c r="G179" s="46" t="s">
        <v>20</v>
      </c>
      <c r="H179" s="26"/>
      <c r="I179" s="27"/>
      <c r="J179" s="28"/>
      <c r="K179" s="8"/>
      <c r="V179" s="5">
        <f t="shared" si="11"/>
        <v>0</v>
      </c>
      <c r="W179" s="5">
        <f t="shared" si="12"/>
        <v>0</v>
      </c>
      <c r="X179" s="5">
        <f t="shared" si="14"/>
        <v>0</v>
      </c>
    </row>
    <row r="180" spans="1:24" hidden="1" x14ac:dyDescent="0.3">
      <c r="A180" s="7"/>
      <c r="B180" s="23">
        <f t="shared" si="13"/>
        <v>175</v>
      </c>
      <c r="C180" s="44"/>
      <c r="D180" s="43"/>
      <c r="E180" s="43"/>
      <c r="F180" s="43"/>
      <c r="G180" s="46" t="s">
        <v>20</v>
      </c>
      <c r="H180" s="26"/>
      <c r="I180" s="27"/>
      <c r="J180" s="28"/>
      <c r="K180" s="8"/>
      <c r="V180" s="5">
        <f t="shared" si="11"/>
        <v>0</v>
      </c>
      <c r="W180" s="5">
        <f t="shared" si="12"/>
        <v>0</v>
      </c>
      <c r="X180" s="5">
        <f t="shared" si="14"/>
        <v>0</v>
      </c>
    </row>
    <row r="181" spans="1:24" hidden="1" x14ac:dyDescent="0.3">
      <c r="A181" s="7"/>
      <c r="B181" s="23">
        <f t="shared" si="13"/>
        <v>176</v>
      </c>
      <c r="C181" s="44"/>
      <c r="D181" s="43"/>
      <c r="E181" s="43"/>
      <c r="F181" s="43"/>
      <c r="G181" s="46" t="s">
        <v>20</v>
      </c>
      <c r="H181" s="26"/>
      <c r="I181" s="27"/>
      <c r="J181" s="28"/>
      <c r="K181" s="8"/>
      <c r="V181" s="5">
        <f t="shared" si="11"/>
        <v>0</v>
      </c>
      <c r="W181" s="5">
        <f t="shared" si="12"/>
        <v>0</v>
      </c>
      <c r="X181" s="5">
        <f t="shared" si="14"/>
        <v>0</v>
      </c>
    </row>
    <row r="182" spans="1:24" hidden="1" x14ac:dyDescent="0.3">
      <c r="A182" s="7"/>
      <c r="B182" s="23">
        <f t="shared" si="13"/>
        <v>177</v>
      </c>
      <c r="C182" s="44"/>
      <c r="D182" s="43"/>
      <c r="E182" s="43"/>
      <c r="F182" s="43"/>
      <c r="G182" s="46" t="s">
        <v>20</v>
      </c>
      <c r="H182" s="26"/>
      <c r="I182" s="27"/>
      <c r="J182" s="28"/>
      <c r="K182" s="8"/>
      <c r="V182" s="5">
        <f t="shared" si="11"/>
        <v>0</v>
      </c>
      <c r="W182" s="5">
        <f t="shared" si="12"/>
        <v>0</v>
      </c>
      <c r="X182" s="5">
        <f t="shared" si="14"/>
        <v>0</v>
      </c>
    </row>
    <row r="183" spans="1:24" hidden="1" x14ac:dyDescent="0.3">
      <c r="A183" s="7"/>
      <c r="B183" s="23">
        <f t="shared" si="13"/>
        <v>178</v>
      </c>
      <c r="C183" s="44"/>
      <c r="D183" s="43"/>
      <c r="E183" s="43"/>
      <c r="F183" s="43"/>
      <c r="G183" s="46" t="s">
        <v>20</v>
      </c>
      <c r="H183" s="26"/>
      <c r="I183" s="27"/>
      <c r="J183" s="28"/>
      <c r="K183" s="8"/>
      <c r="V183" s="5">
        <f t="shared" si="11"/>
        <v>0</v>
      </c>
      <c r="W183" s="5">
        <f t="shared" si="12"/>
        <v>0</v>
      </c>
      <c r="X183" s="5">
        <f t="shared" si="14"/>
        <v>0</v>
      </c>
    </row>
    <row r="184" spans="1:24" hidden="1" x14ac:dyDescent="0.3">
      <c r="A184" s="7"/>
      <c r="B184" s="23">
        <f t="shared" si="13"/>
        <v>179</v>
      </c>
      <c r="C184" s="44"/>
      <c r="D184" s="43"/>
      <c r="E184" s="43"/>
      <c r="F184" s="43"/>
      <c r="G184" s="46" t="s">
        <v>20</v>
      </c>
      <c r="H184" s="26"/>
      <c r="I184" s="27"/>
      <c r="J184" s="28"/>
      <c r="K184" s="8"/>
      <c r="V184" s="5">
        <f t="shared" si="11"/>
        <v>0</v>
      </c>
      <c r="W184" s="5">
        <f t="shared" si="12"/>
        <v>0</v>
      </c>
      <c r="X184" s="5">
        <f t="shared" si="14"/>
        <v>0</v>
      </c>
    </row>
    <row r="185" spans="1:24" ht="15" hidden="1" thickBot="1" x14ac:dyDescent="0.35">
      <c r="A185" s="7"/>
      <c r="B185" s="23">
        <f t="shared" si="13"/>
        <v>180</v>
      </c>
      <c r="C185" s="31"/>
      <c r="D185" s="47"/>
      <c r="E185" s="47"/>
      <c r="F185" s="47"/>
      <c r="G185" s="48" t="s">
        <v>20</v>
      </c>
      <c r="H185" s="48"/>
      <c r="I185" s="33"/>
      <c r="J185" s="34"/>
      <c r="K185" s="8"/>
      <c r="V185" s="5">
        <f t="shared" si="11"/>
        <v>0</v>
      </c>
      <c r="W185" s="5">
        <f t="shared" si="12"/>
        <v>0</v>
      </c>
      <c r="X185" s="5">
        <f t="shared" si="14"/>
        <v>0</v>
      </c>
    </row>
    <row r="186" spans="1:24" ht="24" thickBot="1" x14ac:dyDescent="0.5">
      <c r="A186" s="7"/>
      <c r="B186" s="141" t="s">
        <v>22</v>
      </c>
      <c r="C186" s="142"/>
      <c r="D186" s="142"/>
      <c r="E186" s="142"/>
      <c r="F186" s="142"/>
      <c r="G186" s="142"/>
      <c r="H186" s="143"/>
      <c r="I186" s="49" t="s">
        <v>23</v>
      </c>
      <c r="J186" s="50">
        <f>SUM(J6:J185)</f>
        <v>636662.29305213329</v>
      </c>
      <c r="K186" s="8"/>
      <c r="V186" s="5">
        <f>SUM(V6:V185)</f>
        <v>102</v>
      </c>
      <c r="W186" s="5">
        <f>SUM(W6:W185)</f>
        <v>23</v>
      </c>
      <c r="X186" s="5">
        <f>SUM(X6:X185)</f>
        <v>0</v>
      </c>
    </row>
    <row r="187" spans="1:24" ht="30" customHeight="1" thickBot="1" x14ac:dyDescent="0.35">
      <c r="A187" s="37"/>
      <c r="B187" s="38"/>
      <c r="C187" s="38"/>
      <c r="D187" s="38"/>
      <c r="E187" s="38"/>
      <c r="F187" s="38"/>
      <c r="G187" s="38"/>
      <c r="H187" s="39"/>
      <c r="I187" s="38"/>
      <c r="J187" s="39"/>
      <c r="K187" s="40"/>
    </row>
  </sheetData>
  <mergeCells count="18">
    <mergeCell ref="B2:J2"/>
    <mergeCell ref="M9:M10"/>
    <mergeCell ref="N9:N10"/>
    <mergeCell ref="O9:O10"/>
    <mergeCell ref="P9:P10"/>
    <mergeCell ref="B3:J3"/>
    <mergeCell ref="B4:J4"/>
    <mergeCell ref="R11:R12"/>
    <mergeCell ref="Q9:Q10"/>
    <mergeCell ref="M13:O15"/>
    <mergeCell ref="P13:R15"/>
    <mergeCell ref="B186:H186"/>
    <mergeCell ref="R9:R10"/>
    <mergeCell ref="M11:M12"/>
    <mergeCell ref="N11:N12"/>
    <mergeCell ref="O11:O12"/>
    <mergeCell ref="P11:P12"/>
    <mergeCell ref="Q11:Q12"/>
  </mergeCells>
  <conditionalFormatting sqref="G6:G185">
    <cfRule type="containsBlanks" dxfId="70" priority="1">
      <formula>LEN(TRIM(G6))=0</formula>
    </cfRule>
  </conditionalFormatting>
  <hyperlinks>
    <hyperlink ref="B186" r:id="rId1" xr:uid="{00000000-0004-0000-0100-000000000000}"/>
    <hyperlink ref="M1" location="'MASTER '!A1" display="Back" xr:uid="{00000000-0004-0000-0100-000001000000}"/>
    <hyperlink ref="M11:M12" location="'APRIL-2018'!A1" display="CASH" xr:uid="{00000000-0004-0000-0100-000002000000}"/>
  </hyperlink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192"/>
  <sheetViews>
    <sheetView workbookViewId="0">
      <selection activeCell="H7" sqref="H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990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43773</v>
      </c>
      <c r="D6" s="19" t="s">
        <v>19</v>
      </c>
      <c r="E6" s="19" t="s">
        <v>676</v>
      </c>
      <c r="F6" s="21">
        <v>68</v>
      </c>
      <c r="G6" s="79">
        <v>78</v>
      </c>
      <c r="H6" s="79">
        <v>65</v>
      </c>
      <c r="I6" s="26">
        <v>74.8</v>
      </c>
      <c r="J6" s="25">
        <f t="shared" ref="J6:J7" si="0">I6-F6</f>
        <v>6.7999999999999972</v>
      </c>
      <c r="K6" s="27">
        <f t="shared" ref="K6:K7" si="1">150000/F6</f>
        <v>2205.8823529411766</v>
      </c>
      <c r="L6" s="63">
        <f t="shared" ref="L6:L70" si="2">(I6*1/F6)-100%</f>
        <v>9.9999999999999867E-2</v>
      </c>
      <c r="M6" s="25">
        <f>J6*K6</f>
        <v>14999.999999999995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43774</v>
      </c>
      <c r="D7" s="25" t="s">
        <v>19</v>
      </c>
      <c r="E7" s="25" t="s">
        <v>967</v>
      </c>
      <c r="F7" s="26">
        <v>260</v>
      </c>
      <c r="G7" s="26">
        <v>315</v>
      </c>
      <c r="H7" s="26">
        <v>240</v>
      </c>
      <c r="I7" s="26">
        <v>264</v>
      </c>
      <c r="J7" s="25">
        <f t="shared" si="0"/>
        <v>4</v>
      </c>
      <c r="K7" s="27">
        <f t="shared" si="1"/>
        <v>576.92307692307691</v>
      </c>
      <c r="L7" s="63">
        <f t="shared" si="2"/>
        <v>1.538461538461533E-2</v>
      </c>
      <c r="M7" s="83">
        <f>J7*K7</f>
        <v>2307.6923076923076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43774</v>
      </c>
      <c r="D8" s="25" t="s">
        <v>19</v>
      </c>
      <c r="E8" s="25" t="s">
        <v>968</v>
      </c>
      <c r="F8" s="26">
        <v>1498</v>
      </c>
      <c r="G8" s="26">
        <v>1514</v>
      </c>
      <c r="H8" s="26">
        <v>1491</v>
      </c>
      <c r="I8" s="26">
        <v>1507</v>
      </c>
      <c r="J8" s="25">
        <f t="shared" ref="J8" si="6">I8-F8</f>
        <v>9</v>
      </c>
      <c r="K8" s="27">
        <f t="shared" ref="K8" si="7">150000/F8</f>
        <v>100.13351134846462</v>
      </c>
      <c r="L8" s="63">
        <f t="shared" si="2"/>
        <v>6.0080106809079492E-3</v>
      </c>
      <c r="M8" s="28">
        <f t="shared" ref="M8:M71" si="8">J8*K8</f>
        <v>901.20160213618158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43775</v>
      </c>
      <c r="D9" s="25" t="s">
        <v>19</v>
      </c>
      <c r="E9" s="25" t="s">
        <v>969</v>
      </c>
      <c r="F9" s="26">
        <v>43</v>
      </c>
      <c r="G9" s="26">
        <v>90</v>
      </c>
      <c r="H9" s="26">
        <v>41</v>
      </c>
      <c r="I9" s="26"/>
      <c r="J9" s="25"/>
      <c r="K9" s="27"/>
      <c r="L9" s="63">
        <f t="shared" si="2"/>
        <v>-1</v>
      </c>
      <c r="M9" s="28">
        <f t="shared" si="8"/>
        <v>0</v>
      </c>
      <c r="N9" s="8"/>
      <c r="Y9" s="5">
        <f t="shared" si="3"/>
        <v>0</v>
      </c>
      <c r="Z9" s="5">
        <f t="shared" si="4"/>
        <v>0</v>
      </c>
      <c r="AA9" s="5">
        <f t="shared" si="5"/>
        <v>1</v>
      </c>
    </row>
    <row r="10" spans="1:27" x14ac:dyDescent="0.3">
      <c r="A10" s="7"/>
      <c r="B10" s="23">
        <f t="shared" si="9"/>
        <v>5</v>
      </c>
      <c r="C10" s="24">
        <v>43775</v>
      </c>
      <c r="D10" s="25" t="s">
        <v>19</v>
      </c>
      <c r="E10" s="25" t="s">
        <v>813</v>
      </c>
      <c r="F10" s="26">
        <v>705</v>
      </c>
      <c r="G10" s="26">
        <v>732</v>
      </c>
      <c r="H10" s="26">
        <v>699</v>
      </c>
      <c r="I10" s="26">
        <v>720</v>
      </c>
      <c r="J10" s="25">
        <f t="shared" ref="J10" si="10">I10-F10</f>
        <v>15</v>
      </c>
      <c r="K10" s="27">
        <f t="shared" ref="K10" si="11">150000/F10</f>
        <v>212.7659574468085</v>
      </c>
      <c r="L10" s="63">
        <f t="shared" si="2"/>
        <v>2.1276595744680771E-2</v>
      </c>
      <c r="M10" s="28">
        <f t="shared" si="8"/>
        <v>3191.4893617021276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thickBot="1" x14ac:dyDescent="0.35">
      <c r="A11" s="7"/>
      <c r="B11" s="23">
        <f t="shared" si="9"/>
        <v>6</v>
      </c>
      <c r="C11" s="24">
        <v>43776</v>
      </c>
      <c r="D11" s="25" t="s">
        <v>19</v>
      </c>
      <c r="E11" s="25" t="s">
        <v>647</v>
      </c>
      <c r="F11" s="26">
        <v>572</v>
      </c>
      <c r="G11" s="26">
        <v>589</v>
      </c>
      <c r="H11" s="26">
        <v>568</v>
      </c>
      <c r="I11" s="26">
        <v>577.5</v>
      </c>
      <c r="J11" s="25">
        <f t="shared" ref="J11" si="12">I11-F11</f>
        <v>5.5</v>
      </c>
      <c r="K11" s="27">
        <f t="shared" ref="K11" si="13">150000/F11</f>
        <v>262.23776223776224</v>
      </c>
      <c r="L11" s="63">
        <f t="shared" si="2"/>
        <v>9.6153846153845812E-3</v>
      </c>
      <c r="M11" s="28">
        <f t="shared" si="8"/>
        <v>1442.3076923076924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43776</v>
      </c>
      <c r="D12" s="25" t="s">
        <v>19</v>
      </c>
      <c r="E12" s="25" t="s">
        <v>970</v>
      </c>
      <c r="F12" s="26">
        <v>287</v>
      </c>
      <c r="G12" s="26">
        <v>303</v>
      </c>
      <c r="H12" s="26">
        <v>280</v>
      </c>
      <c r="I12" s="26"/>
      <c r="J12" s="25"/>
      <c r="K12" s="27"/>
      <c r="L12" s="63">
        <f t="shared" si="2"/>
        <v>-1</v>
      </c>
      <c r="M12" s="28">
        <f t="shared" si="8"/>
        <v>0</v>
      </c>
      <c r="N12" s="8"/>
      <c r="P12" s="144" t="s">
        <v>10</v>
      </c>
      <c r="Q12" s="122">
        <f>COUNT(C6:C190)</f>
        <v>32</v>
      </c>
      <c r="R12" s="124">
        <f>Y191</f>
        <v>26</v>
      </c>
      <c r="S12" s="124">
        <f>Z191</f>
        <v>0</v>
      </c>
      <c r="T12" s="126">
        <v>6</v>
      </c>
      <c r="U12" s="139">
        <f>R12/(Q12-T12)</f>
        <v>1</v>
      </c>
      <c r="Y12" s="5">
        <f t="shared" si="3"/>
        <v>0</v>
      </c>
      <c r="Z12" s="5">
        <f t="shared" si="4"/>
        <v>0</v>
      </c>
      <c r="AA12" s="5">
        <f>IF($I12=0,1,0)</f>
        <v>1</v>
      </c>
    </row>
    <row r="13" spans="1:27" ht="15" thickBot="1" x14ac:dyDescent="0.35">
      <c r="A13" s="7"/>
      <c r="B13" s="23">
        <f t="shared" si="9"/>
        <v>8</v>
      </c>
      <c r="C13" s="24">
        <v>43776</v>
      </c>
      <c r="D13" s="25" t="s">
        <v>19</v>
      </c>
      <c r="E13" s="25" t="s">
        <v>971</v>
      </c>
      <c r="F13" s="26">
        <v>1175</v>
      </c>
      <c r="G13" s="26">
        <v>1280</v>
      </c>
      <c r="H13" s="26">
        <v>1150</v>
      </c>
      <c r="I13" s="26"/>
      <c r="J13" s="25"/>
      <c r="K13" s="27"/>
      <c r="L13" s="63">
        <f t="shared" si="2"/>
        <v>-1</v>
      </c>
      <c r="M13" s="28">
        <f t="shared" si="8"/>
        <v>0</v>
      </c>
      <c r="N13" s="8"/>
      <c r="P13" s="145"/>
      <c r="Q13" s="123"/>
      <c r="R13" s="125"/>
      <c r="S13" s="125"/>
      <c r="T13" s="127"/>
      <c r="U13" s="140"/>
      <c r="Y13" s="5">
        <f t="shared" si="3"/>
        <v>0</v>
      </c>
      <c r="Z13" s="5">
        <f t="shared" si="4"/>
        <v>0</v>
      </c>
      <c r="AA13" s="5">
        <f t="shared" si="5"/>
        <v>1</v>
      </c>
    </row>
    <row r="14" spans="1:27" x14ac:dyDescent="0.3">
      <c r="A14" s="7"/>
      <c r="B14" s="23">
        <f t="shared" si="9"/>
        <v>9</v>
      </c>
      <c r="C14" s="24">
        <v>43777</v>
      </c>
      <c r="D14" s="25" t="s">
        <v>19</v>
      </c>
      <c r="E14" s="25" t="s">
        <v>468</v>
      </c>
      <c r="F14" s="26">
        <v>966</v>
      </c>
      <c r="G14" s="26">
        <v>1000</v>
      </c>
      <c r="H14" s="26">
        <v>955</v>
      </c>
      <c r="I14" s="26">
        <v>1000</v>
      </c>
      <c r="J14" s="25">
        <f t="shared" ref="J14" si="14">I14-F14</f>
        <v>34</v>
      </c>
      <c r="K14" s="27">
        <f t="shared" ref="K14" si="15">150000/F14</f>
        <v>155.27950310559007</v>
      </c>
      <c r="L14" s="63">
        <f t="shared" si="2"/>
        <v>3.5196687370600444E-2</v>
      </c>
      <c r="M14" s="28">
        <f t="shared" si="8"/>
        <v>5279.5031055900627</v>
      </c>
      <c r="N14" s="8"/>
      <c r="O14" s="29"/>
      <c r="P14" s="97" t="s">
        <v>21</v>
      </c>
      <c r="Q14" s="98"/>
      <c r="R14" s="99"/>
      <c r="S14" s="106">
        <f>U12</f>
        <v>1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43777</v>
      </c>
      <c r="D15" s="25" t="s">
        <v>19</v>
      </c>
      <c r="E15" s="25" t="s">
        <v>464</v>
      </c>
      <c r="F15" s="26">
        <v>450</v>
      </c>
      <c r="G15" s="26">
        <v>470</v>
      </c>
      <c r="H15" s="26">
        <v>440</v>
      </c>
      <c r="I15" s="26"/>
      <c r="J15" s="25"/>
      <c r="K15" s="27"/>
      <c r="L15" s="63">
        <f t="shared" si="2"/>
        <v>-1</v>
      </c>
      <c r="M15" s="28">
        <f t="shared" si="8"/>
        <v>0</v>
      </c>
      <c r="N15" s="8"/>
      <c r="P15" s="100"/>
      <c r="Q15" s="101"/>
      <c r="R15" s="102"/>
      <c r="S15" s="109"/>
      <c r="T15" s="110"/>
      <c r="U15" s="111"/>
      <c r="Y15" s="5">
        <f t="shared" si="3"/>
        <v>0</v>
      </c>
      <c r="Z15" s="5">
        <f t="shared" si="4"/>
        <v>0</v>
      </c>
      <c r="AA15" s="5">
        <f t="shared" si="5"/>
        <v>1</v>
      </c>
    </row>
    <row r="16" spans="1:27" ht="15" thickBot="1" x14ac:dyDescent="0.35">
      <c r="A16" s="7"/>
      <c r="B16" s="23">
        <f t="shared" si="9"/>
        <v>11</v>
      </c>
      <c r="C16" s="24">
        <v>43782</v>
      </c>
      <c r="D16" s="25" t="s">
        <v>19</v>
      </c>
      <c r="E16" s="25" t="s">
        <v>972</v>
      </c>
      <c r="F16" s="26">
        <v>835</v>
      </c>
      <c r="G16" s="26">
        <v>849</v>
      </c>
      <c r="H16" s="26">
        <v>831</v>
      </c>
      <c r="I16" s="26">
        <v>849</v>
      </c>
      <c r="J16" s="25">
        <f t="shared" ref="J16" si="16">I16-F16</f>
        <v>14</v>
      </c>
      <c r="K16" s="27">
        <f t="shared" ref="K16" si="17">150000/F16</f>
        <v>179.64071856287424</v>
      </c>
      <c r="L16" s="63">
        <f t="shared" si="2"/>
        <v>1.6766467065868262E-2</v>
      </c>
      <c r="M16" s="28">
        <f t="shared" si="8"/>
        <v>2514.9700598802392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9"/>
        <v>12</v>
      </c>
      <c r="C17" s="24">
        <v>43783</v>
      </c>
      <c r="D17" s="25" t="s">
        <v>19</v>
      </c>
      <c r="E17" s="25" t="s">
        <v>647</v>
      </c>
      <c r="F17" s="26">
        <v>518</v>
      </c>
      <c r="G17" s="26">
        <v>550</v>
      </c>
      <c r="H17" s="26">
        <v>510</v>
      </c>
      <c r="I17" s="26">
        <v>535</v>
      </c>
      <c r="J17" s="25">
        <f t="shared" ref="J17:J35" si="18">I17-F17</f>
        <v>17</v>
      </c>
      <c r="K17" s="27">
        <f t="shared" ref="K17:K35" si="19">150000/F17</f>
        <v>289.57528957528956</v>
      </c>
      <c r="L17" s="63">
        <f t="shared" si="2"/>
        <v>3.2818532818532864E-2</v>
      </c>
      <c r="M17" s="28">
        <f t="shared" si="8"/>
        <v>4922.7799227799223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43784</v>
      </c>
      <c r="D18" s="25" t="s">
        <v>19</v>
      </c>
      <c r="E18" s="25" t="s">
        <v>572</v>
      </c>
      <c r="F18" s="26">
        <v>4070</v>
      </c>
      <c r="G18" s="26">
        <v>4154</v>
      </c>
      <c r="H18" s="26">
        <v>3993</v>
      </c>
      <c r="I18" s="26">
        <v>4123</v>
      </c>
      <c r="J18" s="25">
        <f t="shared" si="18"/>
        <v>53</v>
      </c>
      <c r="K18" s="27">
        <f t="shared" si="19"/>
        <v>36.855036855036857</v>
      </c>
      <c r="L18" s="63">
        <f t="shared" si="2"/>
        <v>1.3022113022113091E-2</v>
      </c>
      <c r="M18" s="28">
        <f t="shared" si="8"/>
        <v>1953.3169533169535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9"/>
        <v>14</v>
      </c>
      <c r="C19" s="62">
        <v>43784</v>
      </c>
      <c r="D19" s="25" t="s">
        <v>19</v>
      </c>
      <c r="E19" s="25" t="s">
        <v>507</v>
      </c>
      <c r="F19" s="26">
        <v>3</v>
      </c>
      <c r="G19" s="26">
        <v>3.85</v>
      </c>
      <c r="H19" s="26">
        <v>2.8</v>
      </c>
      <c r="I19" s="26">
        <v>3.85</v>
      </c>
      <c r="J19" s="25">
        <f t="shared" si="18"/>
        <v>0.85000000000000009</v>
      </c>
      <c r="K19" s="27">
        <f t="shared" si="19"/>
        <v>50000</v>
      </c>
      <c r="L19" s="63">
        <f t="shared" si="2"/>
        <v>0.28333333333333344</v>
      </c>
      <c r="M19" s="28">
        <f t="shared" si="8"/>
        <v>42500.000000000007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9"/>
        <v>15</v>
      </c>
      <c r="C20" s="62">
        <v>43784</v>
      </c>
      <c r="D20" s="25" t="s">
        <v>19</v>
      </c>
      <c r="E20" s="25" t="s">
        <v>329</v>
      </c>
      <c r="F20" s="26">
        <v>530</v>
      </c>
      <c r="G20" s="26">
        <v>542</v>
      </c>
      <c r="H20" s="26">
        <v>518</v>
      </c>
      <c r="I20" s="26">
        <v>542</v>
      </c>
      <c r="J20" s="25">
        <f t="shared" si="18"/>
        <v>12</v>
      </c>
      <c r="K20" s="27">
        <f t="shared" si="19"/>
        <v>283.01886792452831</v>
      </c>
      <c r="L20" s="63">
        <f t="shared" si="2"/>
        <v>2.2641509433962259E-2</v>
      </c>
      <c r="M20" s="28">
        <f t="shared" si="8"/>
        <v>3396.2264150943397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9"/>
        <v>16</v>
      </c>
      <c r="C21" s="62">
        <v>43787</v>
      </c>
      <c r="D21" s="25" t="s">
        <v>19</v>
      </c>
      <c r="E21" s="25" t="s">
        <v>854</v>
      </c>
      <c r="F21" s="26">
        <v>494</v>
      </c>
      <c r="G21" s="26">
        <v>521</v>
      </c>
      <c r="H21" s="26">
        <v>484</v>
      </c>
      <c r="I21" s="26">
        <v>513</v>
      </c>
      <c r="J21" s="25">
        <f t="shared" si="18"/>
        <v>19</v>
      </c>
      <c r="K21" s="27">
        <f t="shared" si="19"/>
        <v>303.64372469635629</v>
      </c>
      <c r="L21" s="63">
        <f t="shared" si="2"/>
        <v>3.8461538461538547E-2</v>
      </c>
      <c r="M21" s="28">
        <f t="shared" si="8"/>
        <v>5769.2307692307695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9"/>
        <v>17</v>
      </c>
      <c r="C22" s="62">
        <v>43787</v>
      </c>
      <c r="D22" s="25" t="s">
        <v>19</v>
      </c>
      <c r="E22" s="25" t="s">
        <v>191</v>
      </c>
      <c r="F22" s="26">
        <v>190</v>
      </c>
      <c r="G22" s="26">
        <v>197</v>
      </c>
      <c r="H22" s="26">
        <v>187</v>
      </c>
      <c r="I22" s="26">
        <v>197</v>
      </c>
      <c r="J22" s="25">
        <f t="shared" si="18"/>
        <v>7</v>
      </c>
      <c r="K22" s="27">
        <f t="shared" si="19"/>
        <v>789.47368421052636</v>
      </c>
      <c r="L22" s="63">
        <f t="shared" si="2"/>
        <v>3.6842105263157787E-2</v>
      </c>
      <c r="M22" s="28">
        <f t="shared" si="8"/>
        <v>5526.3157894736842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9"/>
        <v>18</v>
      </c>
      <c r="C23" s="62">
        <v>43787</v>
      </c>
      <c r="D23" s="25" t="s">
        <v>19</v>
      </c>
      <c r="E23" s="25" t="s">
        <v>425</v>
      </c>
      <c r="F23" s="26">
        <v>80</v>
      </c>
      <c r="G23" s="26">
        <v>84.8</v>
      </c>
      <c r="H23" s="26">
        <v>77</v>
      </c>
      <c r="I23" s="26">
        <v>84.45</v>
      </c>
      <c r="J23" s="25">
        <f t="shared" si="18"/>
        <v>4.4500000000000028</v>
      </c>
      <c r="K23" s="27">
        <f t="shared" si="19"/>
        <v>1875</v>
      </c>
      <c r="L23" s="63">
        <f t="shared" si="2"/>
        <v>5.5625000000000036E-2</v>
      </c>
      <c r="M23" s="28">
        <f t="shared" si="8"/>
        <v>8343.7500000000055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9"/>
        <v>19</v>
      </c>
      <c r="C24" s="62">
        <v>43789</v>
      </c>
      <c r="D24" s="25" t="s">
        <v>19</v>
      </c>
      <c r="E24" s="25" t="s">
        <v>973</v>
      </c>
      <c r="F24" s="26">
        <v>696</v>
      </c>
      <c r="G24" s="26">
        <v>735</v>
      </c>
      <c r="H24" s="26">
        <v>689</v>
      </c>
      <c r="I24" s="26">
        <v>735</v>
      </c>
      <c r="J24" s="25">
        <f t="shared" si="18"/>
        <v>39</v>
      </c>
      <c r="K24" s="27">
        <f t="shared" si="19"/>
        <v>215.51724137931035</v>
      </c>
      <c r="L24" s="63">
        <f t="shared" si="2"/>
        <v>5.6034482758620774E-2</v>
      </c>
      <c r="M24" s="28">
        <f t="shared" si="8"/>
        <v>8405.1724137931033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>B24+1</f>
        <v>20</v>
      </c>
      <c r="C25" s="24">
        <v>43789</v>
      </c>
      <c r="D25" s="25" t="s">
        <v>19</v>
      </c>
      <c r="E25" s="25" t="s">
        <v>518</v>
      </c>
      <c r="F25" s="26">
        <v>58</v>
      </c>
      <c r="G25" s="26">
        <v>63</v>
      </c>
      <c r="H25" s="26">
        <v>57</v>
      </c>
      <c r="I25" s="26">
        <v>69</v>
      </c>
      <c r="J25" s="25">
        <f t="shared" si="18"/>
        <v>11</v>
      </c>
      <c r="K25" s="27">
        <f t="shared" si="19"/>
        <v>2586.2068965517242</v>
      </c>
      <c r="L25" s="63">
        <f>(I25*1/F25)-100%</f>
        <v>0.18965517241379315</v>
      </c>
      <c r="M25" s="28">
        <f t="shared" si="8"/>
        <v>28448.275862068967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43789</v>
      </c>
      <c r="D26" s="25" t="s">
        <v>19</v>
      </c>
      <c r="E26" s="25" t="s">
        <v>877</v>
      </c>
      <c r="F26" s="26">
        <v>1735</v>
      </c>
      <c r="G26" s="26">
        <v>1765</v>
      </c>
      <c r="H26" s="26">
        <v>1725</v>
      </c>
      <c r="I26" s="26">
        <v>1746</v>
      </c>
      <c r="J26" s="25">
        <f t="shared" si="18"/>
        <v>11</v>
      </c>
      <c r="K26" s="27">
        <f t="shared" si="19"/>
        <v>86.455331412103746</v>
      </c>
      <c r="L26" s="63">
        <f t="shared" si="2"/>
        <v>6.3400576368874972E-3</v>
      </c>
      <c r="M26" s="28">
        <f t="shared" si="8"/>
        <v>951.00864553314125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9"/>
        <v>22</v>
      </c>
      <c r="C27" s="24">
        <v>43789</v>
      </c>
      <c r="D27" s="25" t="s">
        <v>19</v>
      </c>
      <c r="E27" s="25" t="s">
        <v>974</v>
      </c>
      <c r="F27" s="26">
        <v>11.85</v>
      </c>
      <c r="G27" s="26">
        <v>13</v>
      </c>
      <c r="H27" s="26">
        <v>11.25</v>
      </c>
      <c r="I27" s="26">
        <v>12.45</v>
      </c>
      <c r="J27" s="25">
        <f t="shared" si="18"/>
        <v>0.59999999999999964</v>
      </c>
      <c r="K27" s="27">
        <f t="shared" si="19"/>
        <v>12658.227848101265</v>
      </c>
      <c r="L27" s="63">
        <f t="shared" si="2"/>
        <v>5.0632911392405111E-2</v>
      </c>
      <c r="M27" s="28">
        <f t="shared" si="8"/>
        <v>7594.9367088607551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9"/>
        <v>23</v>
      </c>
      <c r="C28" s="24">
        <v>43789</v>
      </c>
      <c r="D28" s="25" t="s">
        <v>19</v>
      </c>
      <c r="E28" s="25" t="s">
        <v>960</v>
      </c>
      <c r="F28" s="26">
        <v>526</v>
      </c>
      <c r="G28" s="26">
        <v>532</v>
      </c>
      <c r="H28" s="26">
        <v>505</v>
      </c>
      <c r="I28" s="26">
        <v>550</v>
      </c>
      <c r="J28" s="25">
        <f t="shared" si="18"/>
        <v>24</v>
      </c>
      <c r="K28" s="27">
        <f t="shared" si="19"/>
        <v>285.17110266159693</v>
      </c>
      <c r="L28" s="63">
        <f t="shared" si="2"/>
        <v>4.5627376425855459E-2</v>
      </c>
      <c r="M28" s="28">
        <f t="shared" si="8"/>
        <v>6844.1064638783264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9"/>
        <v>24</v>
      </c>
      <c r="C29" s="24">
        <v>43790</v>
      </c>
      <c r="D29" s="25" t="s">
        <v>19</v>
      </c>
      <c r="E29" s="25" t="s">
        <v>975</v>
      </c>
      <c r="F29" s="26">
        <v>188</v>
      </c>
      <c r="G29" s="26">
        <v>210</v>
      </c>
      <c r="H29" s="26">
        <v>183</v>
      </c>
      <c r="I29" s="26">
        <v>199</v>
      </c>
      <c r="J29" s="25">
        <f t="shared" si="18"/>
        <v>11</v>
      </c>
      <c r="K29" s="27">
        <f t="shared" si="19"/>
        <v>797.87234042553189</v>
      </c>
      <c r="L29" s="63">
        <f t="shared" si="2"/>
        <v>5.8510638297872397E-2</v>
      </c>
      <c r="M29" s="28">
        <f t="shared" si="8"/>
        <v>8776.5957446808516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9"/>
        <v>25</v>
      </c>
      <c r="C30" s="24">
        <v>43790</v>
      </c>
      <c r="D30" s="25" t="s">
        <v>19</v>
      </c>
      <c r="E30" s="25" t="s">
        <v>536</v>
      </c>
      <c r="F30" s="26">
        <v>447</v>
      </c>
      <c r="G30" s="26">
        <v>472</v>
      </c>
      <c r="H30" s="26">
        <v>439</v>
      </c>
      <c r="I30" s="26">
        <v>472</v>
      </c>
      <c r="J30" s="25">
        <f t="shared" si="18"/>
        <v>25</v>
      </c>
      <c r="K30" s="27">
        <f t="shared" si="19"/>
        <v>335.57046979865771</v>
      </c>
      <c r="L30" s="63">
        <f t="shared" si="2"/>
        <v>5.5928411633109576E-2</v>
      </c>
      <c r="M30" s="28">
        <f t="shared" si="8"/>
        <v>8389.2617449664431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9"/>
        <v>26</v>
      </c>
      <c r="C31" s="24">
        <v>43790</v>
      </c>
      <c r="D31" s="25" t="s">
        <v>19</v>
      </c>
      <c r="E31" s="25" t="s">
        <v>535</v>
      </c>
      <c r="F31" s="26">
        <v>1432</v>
      </c>
      <c r="G31" s="26">
        <v>1459</v>
      </c>
      <c r="H31" s="26">
        <v>1425</v>
      </c>
      <c r="I31" s="26">
        <v>1459</v>
      </c>
      <c r="J31" s="25">
        <f t="shared" si="18"/>
        <v>27</v>
      </c>
      <c r="K31" s="27">
        <f t="shared" si="19"/>
        <v>104.74860335195531</v>
      </c>
      <c r="L31" s="63">
        <f t="shared" si="2"/>
        <v>1.8854748603351901E-2</v>
      </c>
      <c r="M31" s="28">
        <f t="shared" si="8"/>
        <v>2828.2122905027932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9"/>
        <v>27</v>
      </c>
      <c r="C32" s="24">
        <v>43791</v>
      </c>
      <c r="D32" s="25" t="s">
        <v>19</v>
      </c>
      <c r="E32" s="25" t="s">
        <v>976</v>
      </c>
      <c r="F32" s="26">
        <v>459</v>
      </c>
      <c r="G32" s="26">
        <v>468</v>
      </c>
      <c r="H32" s="26">
        <v>454</v>
      </c>
      <c r="I32" s="26">
        <v>466</v>
      </c>
      <c r="J32" s="25">
        <f t="shared" si="18"/>
        <v>7</v>
      </c>
      <c r="K32" s="27">
        <f t="shared" si="19"/>
        <v>326.79738562091501</v>
      </c>
      <c r="L32" s="63">
        <f t="shared" si="2"/>
        <v>1.5250544662309462E-2</v>
      </c>
      <c r="M32" s="28">
        <f t="shared" si="8"/>
        <v>2287.581699346405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9"/>
        <v>28</v>
      </c>
      <c r="C33" s="24">
        <v>43794</v>
      </c>
      <c r="D33" s="43" t="s">
        <v>19</v>
      </c>
      <c r="E33" s="43" t="s">
        <v>977</v>
      </c>
      <c r="F33" s="43">
        <v>59</v>
      </c>
      <c r="G33" s="43">
        <v>86</v>
      </c>
      <c r="H33" s="43">
        <v>57</v>
      </c>
      <c r="I33" s="26">
        <v>75</v>
      </c>
      <c r="J33" s="25">
        <f t="shared" si="18"/>
        <v>16</v>
      </c>
      <c r="K33" s="27">
        <f t="shared" si="19"/>
        <v>2542.3728813559323</v>
      </c>
      <c r="L33" s="63">
        <f t="shared" si="2"/>
        <v>0.27118644067796605</v>
      </c>
      <c r="M33" s="28">
        <f t="shared" si="8"/>
        <v>40677.966101694918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9"/>
        <v>29</v>
      </c>
      <c r="C34" s="24">
        <v>43795</v>
      </c>
      <c r="D34" s="25" t="s">
        <v>19</v>
      </c>
      <c r="E34" s="25" t="s">
        <v>978</v>
      </c>
      <c r="F34" s="26">
        <v>483</v>
      </c>
      <c r="G34" s="26">
        <v>529</v>
      </c>
      <c r="H34" s="26">
        <v>470</v>
      </c>
      <c r="I34" s="26">
        <v>498</v>
      </c>
      <c r="J34" s="25">
        <f t="shared" si="18"/>
        <v>15</v>
      </c>
      <c r="K34" s="27">
        <f t="shared" si="19"/>
        <v>310.55900621118013</v>
      </c>
      <c r="L34" s="63">
        <f t="shared" si="2"/>
        <v>3.105590062111796E-2</v>
      </c>
      <c r="M34" s="28">
        <f t="shared" si="8"/>
        <v>4658.3850931677016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9"/>
        <v>30</v>
      </c>
      <c r="C35" s="24">
        <v>43797</v>
      </c>
      <c r="D35" s="25" t="s">
        <v>19</v>
      </c>
      <c r="E35" s="25" t="s">
        <v>385</v>
      </c>
      <c r="F35" s="26">
        <v>147</v>
      </c>
      <c r="G35" s="26">
        <v>155</v>
      </c>
      <c r="H35" s="26">
        <v>144</v>
      </c>
      <c r="I35" s="26">
        <v>149.5</v>
      </c>
      <c r="J35" s="25">
        <f t="shared" si="18"/>
        <v>2.5</v>
      </c>
      <c r="K35" s="27">
        <f t="shared" si="19"/>
        <v>1020.4081632653061</v>
      </c>
      <c r="L35" s="63">
        <f t="shared" si="2"/>
        <v>1.7006802721088343E-2</v>
      </c>
      <c r="M35" s="28">
        <f t="shared" si="8"/>
        <v>2551.0204081632655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9"/>
        <v>31</v>
      </c>
      <c r="C36" s="24">
        <v>43798</v>
      </c>
      <c r="D36" s="25" t="s">
        <v>19</v>
      </c>
      <c r="E36" s="25" t="s">
        <v>459</v>
      </c>
      <c r="F36" s="26">
        <v>45</v>
      </c>
      <c r="G36" s="26">
        <v>47</v>
      </c>
      <c r="H36" s="26">
        <v>44</v>
      </c>
      <c r="I36" s="26"/>
      <c r="J36" s="25"/>
      <c r="K36" s="27"/>
      <c r="L36" s="63">
        <f t="shared" si="2"/>
        <v>-1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1</v>
      </c>
    </row>
    <row r="37" spans="1:27" ht="14.25" customHeight="1" x14ac:dyDescent="0.3">
      <c r="A37" s="7"/>
      <c r="B37" s="23">
        <f t="shared" si="9"/>
        <v>32</v>
      </c>
      <c r="C37" s="24">
        <v>43798</v>
      </c>
      <c r="D37" s="45" t="s">
        <v>19</v>
      </c>
      <c r="E37" s="45" t="s">
        <v>866</v>
      </c>
      <c r="F37" s="46">
        <v>485</v>
      </c>
      <c r="G37" s="46">
        <v>512</v>
      </c>
      <c r="H37" s="46">
        <v>478</v>
      </c>
      <c r="I37" s="26">
        <v>490</v>
      </c>
      <c r="J37" s="25"/>
      <c r="K37" s="27"/>
      <c r="L37" s="63">
        <f t="shared" si="2"/>
        <v>1.0309278350515427E-2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idden="1" x14ac:dyDescent="0.3">
      <c r="A38" s="7"/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20">IF($M70&gt;0,1,0)</f>
        <v>0</v>
      </c>
      <c r="Z70" s="5">
        <f t="shared" ref="Z70:Z133" si="21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2">(I71*1/F71)-100%</f>
        <v>#VALUE!</v>
      </c>
      <c r="M71" s="28">
        <f t="shared" si="8"/>
        <v>0</v>
      </c>
      <c r="N71" s="8"/>
      <c r="Y71" s="5">
        <f t="shared" si="20"/>
        <v>0</v>
      </c>
      <c r="Z71" s="5">
        <f t="shared" si="21"/>
        <v>0</v>
      </c>
      <c r="AA71" s="5">
        <f t="shared" si="5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2"/>
        <v>#VALUE!</v>
      </c>
      <c r="M72" s="28">
        <f t="shared" ref="M72:M135" si="23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2"/>
        <v>#VALUE!</v>
      </c>
      <c r="M73" s="28">
        <f t="shared" si="23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2"/>
        <v>#VALUE!</v>
      </c>
      <c r="M74" s="28">
        <f t="shared" si="23"/>
        <v>0</v>
      </c>
      <c r="N74" s="8"/>
      <c r="Y74" s="5">
        <f t="shared" si="20"/>
        <v>0</v>
      </c>
      <c r="Z74" s="5">
        <f t="shared" si="21"/>
        <v>0</v>
      </c>
      <c r="AA74" s="5">
        <f t="shared" ref="AA74:AA137" si="25">IF($I74=0,1,0)</f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2"/>
        <v>#VALUE!</v>
      </c>
      <c r="M75" s="28">
        <f t="shared" si="23"/>
        <v>0</v>
      </c>
      <c r="N75" s="8"/>
      <c r="Y75" s="5">
        <f t="shared" si="20"/>
        <v>0</v>
      </c>
      <c r="Z75" s="5">
        <f t="shared" si="21"/>
        <v>0</v>
      </c>
      <c r="AA75" s="5">
        <f t="shared" si="25"/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2"/>
        <v>#VALUE!</v>
      </c>
      <c r="M76" s="28">
        <f t="shared" si="23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2"/>
        <v>#VALUE!</v>
      </c>
      <c r="M77" s="28">
        <f t="shared" si="23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2"/>
        <v>#VALUE!</v>
      </c>
      <c r="M78" s="28">
        <f t="shared" si="23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2"/>
        <v>#VALUE!</v>
      </c>
      <c r="M79" s="28">
        <f t="shared" si="23"/>
        <v>0</v>
      </c>
      <c r="N79" s="8"/>
      <c r="Q79" s="5" t="s">
        <v>20</v>
      </c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2"/>
        <v>#VALUE!</v>
      </c>
      <c r="M80" s="28">
        <f t="shared" si="23"/>
        <v>0</v>
      </c>
      <c r="N80" s="8"/>
      <c r="P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2"/>
        <v>#VALUE!</v>
      </c>
      <c r="M81" s="28">
        <f t="shared" si="23"/>
        <v>0</v>
      </c>
      <c r="N81" s="8"/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2"/>
        <v>#VALUE!</v>
      </c>
      <c r="M82" s="28">
        <f t="shared" si="23"/>
        <v>0</v>
      </c>
      <c r="N82" s="8"/>
      <c r="R82" s="5" t="s">
        <v>20</v>
      </c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2"/>
        <v>#VALUE!</v>
      </c>
      <c r="M83" s="28">
        <f t="shared" si="23"/>
        <v>0</v>
      </c>
      <c r="N83" s="8"/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2"/>
        <v>#VALUE!</v>
      </c>
      <c r="M84" s="28">
        <f t="shared" si="23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2"/>
        <v>#VALUE!</v>
      </c>
      <c r="M85" s="28">
        <f t="shared" si="23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2"/>
        <v>#VALUE!</v>
      </c>
      <c r="M86" s="28">
        <f t="shared" si="23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2"/>
        <v>#VALUE!</v>
      </c>
      <c r="M87" s="28">
        <f t="shared" si="23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2"/>
        <v>#VALUE!</v>
      </c>
      <c r="M88" s="28">
        <f t="shared" si="23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2"/>
        <v>#VALUE!</v>
      </c>
      <c r="M89" s="28">
        <f t="shared" si="23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2"/>
        <v>#VALUE!</v>
      </c>
      <c r="M90" s="28">
        <f t="shared" si="23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2"/>
        <v>#VALUE!</v>
      </c>
      <c r="M91" s="28">
        <f t="shared" si="23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2"/>
        <v>#VALUE!</v>
      </c>
      <c r="M92" s="28">
        <f t="shared" si="23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2"/>
        <v>#VALUE!</v>
      </c>
      <c r="M93" s="28">
        <f t="shared" si="23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2"/>
        <v>#VALUE!</v>
      </c>
      <c r="M94" s="28">
        <f t="shared" si="23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2"/>
        <v>#VALUE!</v>
      </c>
      <c r="M95" s="28">
        <f t="shared" si="23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2"/>
        <v>#VALUE!</v>
      </c>
      <c r="M96" s="28">
        <f t="shared" si="23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2"/>
        <v>#VALUE!</v>
      </c>
      <c r="M97" s="28">
        <f t="shared" si="23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2"/>
        <v>#VALUE!</v>
      </c>
      <c r="M98" s="28">
        <f t="shared" si="23"/>
        <v>0</v>
      </c>
      <c r="N98" s="8"/>
      <c r="P98" s="5" t="s">
        <v>20</v>
      </c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2"/>
        <v>#VALUE!</v>
      </c>
      <c r="M99" s="28">
        <f t="shared" si="23"/>
        <v>0</v>
      </c>
      <c r="N99" s="8"/>
      <c r="Q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2"/>
        <v>#VALUE!</v>
      </c>
      <c r="M100" s="28">
        <f t="shared" si="23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2"/>
        <v>#VALUE!</v>
      </c>
      <c r="M101" s="28">
        <f t="shared" si="23"/>
        <v>0</v>
      </c>
      <c r="N101" s="8"/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2"/>
        <v>#VALUE!</v>
      </c>
      <c r="M102" s="28">
        <f t="shared" si="23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2"/>
        <v>#VALUE!</v>
      </c>
      <c r="M103" s="25">
        <f t="shared" si="23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2"/>
        <v>#VALUE!</v>
      </c>
      <c r="M104" s="25">
        <f t="shared" si="23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2"/>
        <v>#VALUE!</v>
      </c>
      <c r="M105" s="25">
        <f t="shared" si="23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2"/>
        <v>#VALUE!</v>
      </c>
      <c r="M106" s="25">
        <f t="shared" si="23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2"/>
        <v>#VALUE!</v>
      </c>
      <c r="M107" s="25">
        <f t="shared" si="23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2"/>
        <v>#VALUE!</v>
      </c>
      <c r="M108" s="25">
        <f t="shared" si="23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2"/>
        <v>#VALUE!</v>
      </c>
      <c r="M109" s="25">
        <f t="shared" si="23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2"/>
        <v>#VALUE!</v>
      </c>
      <c r="M110" s="25">
        <f t="shared" si="23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2"/>
        <v>#VALUE!</v>
      </c>
      <c r="M111" s="25">
        <f t="shared" si="23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2"/>
        <v>#VALUE!</v>
      </c>
      <c r="M112" s="25">
        <f t="shared" si="23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2"/>
        <v>#VALUE!</v>
      </c>
      <c r="M113" s="25">
        <f t="shared" si="23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2"/>
        <v>#VALUE!</v>
      </c>
      <c r="M114" s="25">
        <f t="shared" si="23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2"/>
        <v>#VALUE!</v>
      </c>
      <c r="M115" s="25">
        <f t="shared" si="23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2"/>
        <v>#VALUE!</v>
      </c>
      <c r="M116" s="25">
        <f t="shared" si="23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2"/>
        <v>#VALUE!</v>
      </c>
      <c r="M117" s="25">
        <f t="shared" si="23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2"/>
        <v>#VALUE!</v>
      </c>
      <c r="M118" s="25">
        <f t="shared" si="23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2"/>
        <v>#VALUE!</v>
      </c>
      <c r="M119" s="25">
        <f t="shared" si="23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2"/>
        <v>#VALUE!</v>
      </c>
      <c r="M120" s="25">
        <f t="shared" si="23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2"/>
        <v>#VALUE!</v>
      </c>
      <c r="M121" s="25">
        <f t="shared" si="23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2"/>
        <v>#VALUE!</v>
      </c>
      <c r="M122" s="25">
        <f t="shared" si="23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2"/>
        <v>#VALUE!</v>
      </c>
      <c r="M123" s="25">
        <f t="shared" si="23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2"/>
        <v>#VALUE!</v>
      </c>
      <c r="M124" s="25">
        <f t="shared" si="23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2"/>
        <v>#VALUE!</v>
      </c>
      <c r="M125" s="25">
        <f t="shared" si="23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2"/>
        <v>#VALUE!</v>
      </c>
      <c r="M126" s="25">
        <f t="shared" si="23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2"/>
        <v>#VALUE!</v>
      </c>
      <c r="M127" s="25">
        <f t="shared" si="23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2"/>
        <v>#VALUE!</v>
      </c>
      <c r="M128" s="25">
        <f t="shared" si="23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2"/>
        <v>#VALUE!</v>
      </c>
      <c r="M129" s="25">
        <f t="shared" si="23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2"/>
        <v>#VALUE!</v>
      </c>
      <c r="M130" s="25">
        <f t="shared" si="23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2"/>
        <v>#VALUE!</v>
      </c>
      <c r="M131" s="25">
        <f t="shared" si="23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2"/>
        <v>#VALUE!</v>
      </c>
      <c r="M132" s="25">
        <f t="shared" si="23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2"/>
        <v>#VALUE!</v>
      </c>
      <c r="M133" s="25">
        <f t="shared" si="23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2"/>
        <v>#VALUE!</v>
      </c>
      <c r="M134" s="25">
        <f t="shared" si="23"/>
        <v>0</v>
      </c>
      <c r="N134" s="8"/>
      <c r="Y134" s="5">
        <f t="shared" ref="Y134:Y190" si="26">IF($M134&gt;0,1,0)</f>
        <v>0</v>
      </c>
      <c r="Z134" s="5">
        <f t="shared" ref="Z134:Z190" si="27">IF($M134&lt;0,1,0)</f>
        <v>0</v>
      </c>
      <c r="AA134" s="5">
        <f t="shared" si="25"/>
        <v>0</v>
      </c>
    </row>
    <row r="135" spans="1:27" hidden="1" x14ac:dyDescent="0.3">
      <c r="A135" s="7"/>
      <c r="B135" s="23">
        <f t="shared" si="2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28">(I135*1/F135)-100%</f>
        <v>#VALUE!</v>
      </c>
      <c r="M135" s="25">
        <f t="shared" si="23"/>
        <v>0</v>
      </c>
      <c r="N135" s="8"/>
      <c r="Y135" s="5">
        <f t="shared" si="26"/>
        <v>0</v>
      </c>
      <c r="Z135" s="5">
        <f t="shared" si="27"/>
        <v>0</v>
      </c>
      <c r="AA135" s="5">
        <f t="shared" si="25"/>
        <v>0</v>
      </c>
    </row>
    <row r="136" spans="1:27" hidden="1" x14ac:dyDescent="0.3">
      <c r="A136" s="7"/>
      <c r="B136" s="23">
        <f t="shared" si="2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8"/>
        <v>#VALUE!</v>
      </c>
      <c r="M136" s="25">
        <f t="shared" ref="M136:M190" si="29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ref="B137:B190" si="3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8"/>
        <v>#VALUE!</v>
      </c>
      <c r="M137" s="25">
        <f t="shared" si="29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3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8"/>
        <v>#VALUE!</v>
      </c>
      <c r="M138" s="25">
        <f t="shared" si="29"/>
        <v>0</v>
      </c>
      <c r="N138" s="8"/>
      <c r="Y138" s="5">
        <f t="shared" si="26"/>
        <v>0</v>
      </c>
      <c r="Z138" s="5">
        <f t="shared" si="27"/>
        <v>0</v>
      </c>
      <c r="AA138" s="5">
        <f t="shared" ref="AA138:AA190" si="31">IF($I138=0,1,0)</f>
        <v>0</v>
      </c>
    </row>
    <row r="139" spans="1:27" hidden="1" x14ac:dyDescent="0.3">
      <c r="A139" s="7"/>
      <c r="B139" s="23">
        <f t="shared" si="3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8"/>
        <v>#VALUE!</v>
      </c>
      <c r="M139" s="25">
        <f t="shared" si="29"/>
        <v>0</v>
      </c>
      <c r="N139" s="8"/>
      <c r="Y139" s="5">
        <f t="shared" si="26"/>
        <v>0</v>
      </c>
      <c r="Z139" s="5">
        <f t="shared" si="27"/>
        <v>0</v>
      </c>
      <c r="AA139" s="5">
        <f t="shared" si="31"/>
        <v>0</v>
      </c>
    </row>
    <row r="140" spans="1:27" hidden="1" x14ac:dyDescent="0.3">
      <c r="A140" s="7"/>
      <c r="B140" s="23">
        <f t="shared" si="3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8"/>
        <v>#VALUE!</v>
      </c>
      <c r="M140" s="25">
        <f t="shared" si="29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3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8"/>
        <v>#VALUE!</v>
      </c>
      <c r="M141" s="25">
        <f t="shared" si="29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3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8"/>
        <v>#VALUE!</v>
      </c>
      <c r="M142" s="25">
        <f t="shared" si="29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3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8"/>
        <v>#VALUE!</v>
      </c>
      <c r="M143" s="25">
        <f t="shared" si="29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3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8"/>
        <v>#VALUE!</v>
      </c>
      <c r="M144" s="25">
        <f t="shared" si="29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3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8"/>
        <v>#VALUE!</v>
      </c>
      <c r="M145" s="25">
        <f t="shared" si="29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3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8"/>
        <v>#VALUE!</v>
      </c>
      <c r="M146" s="25">
        <f t="shared" si="29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3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8"/>
        <v>#VALUE!</v>
      </c>
      <c r="M147" s="25">
        <f t="shared" si="29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3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8"/>
        <v>#VALUE!</v>
      </c>
      <c r="M148" s="25">
        <f t="shared" si="29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3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8"/>
        <v>#VALUE!</v>
      </c>
      <c r="M149" s="25">
        <f t="shared" si="29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3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8"/>
        <v>#VALUE!</v>
      </c>
      <c r="M150" s="25">
        <f t="shared" si="29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3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8"/>
        <v>#VALUE!</v>
      </c>
      <c r="M151" s="25">
        <f t="shared" si="29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3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8"/>
        <v>#VALUE!</v>
      </c>
      <c r="M152" s="25">
        <f t="shared" si="29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3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8"/>
        <v>#VALUE!</v>
      </c>
      <c r="M153" s="25">
        <f t="shared" si="29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3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8"/>
        <v>#VALUE!</v>
      </c>
      <c r="M154" s="25">
        <f t="shared" si="29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3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8"/>
        <v>#VALUE!</v>
      </c>
      <c r="M155" s="25">
        <f t="shared" si="29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3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8"/>
        <v>#VALUE!</v>
      </c>
      <c r="M156" s="25">
        <f t="shared" si="29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3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8"/>
        <v>#VALUE!</v>
      </c>
      <c r="M157" s="25">
        <f t="shared" si="29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3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8"/>
        <v>#VALUE!</v>
      </c>
      <c r="M158" s="25">
        <f t="shared" si="29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3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8"/>
        <v>#VALUE!</v>
      </c>
      <c r="M159" s="25">
        <f t="shared" si="29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3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8"/>
        <v>#VALUE!</v>
      </c>
      <c r="M160" s="25">
        <f t="shared" si="29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3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8"/>
        <v>#VALUE!</v>
      </c>
      <c r="M161" s="25">
        <f t="shared" si="29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3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8"/>
        <v>#VALUE!</v>
      </c>
      <c r="M162" s="25">
        <f t="shared" si="29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3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8"/>
        <v>#VALUE!</v>
      </c>
      <c r="M163" s="25">
        <f t="shared" si="29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3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8"/>
        <v>#VALUE!</v>
      </c>
      <c r="M164" s="25">
        <f t="shared" si="29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3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8"/>
        <v>#VALUE!</v>
      </c>
      <c r="M165" s="25">
        <f t="shared" si="29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3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8"/>
        <v>#VALUE!</v>
      </c>
      <c r="M166" s="25">
        <f t="shared" si="29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3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8"/>
        <v>#VALUE!</v>
      </c>
      <c r="M167" s="25">
        <f t="shared" si="29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3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8"/>
        <v>#VALUE!</v>
      </c>
      <c r="M168" s="25">
        <f t="shared" si="29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3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8"/>
        <v>#VALUE!</v>
      </c>
      <c r="M169" s="25">
        <f t="shared" si="29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3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8"/>
        <v>#VALUE!</v>
      </c>
      <c r="M170" s="25">
        <f t="shared" si="29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3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8"/>
        <v>#VALUE!</v>
      </c>
      <c r="M171" s="25">
        <f t="shared" si="29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3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8"/>
        <v>#VALUE!</v>
      </c>
      <c r="M172" s="25">
        <f t="shared" si="29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3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8"/>
        <v>#VALUE!</v>
      </c>
      <c r="M173" s="25">
        <f t="shared" si="29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3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8"/>
        <v>#VALUE!</v>
      </c>
      <c r="M174" s="25">
        <f t="shared" si="29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3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8"/>
        <v>#VALUE!</v>
      </c>
      <c r="M175" s="25">
        <f t="shared" si="29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3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8"/>
        <v>#VALUE!</v>
      </c>
      <c r="M176" s="25">
        <f t="shared" si="29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3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8"/>
        <v>#VALUE!</v>
      </c>
      <c r="M177" s="25">
        <f t="shared" si="29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3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8"/>
        <v>#VALUE!</v>
      </c>
      <c r="M178" s="25">
        <f t="shared" si="29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3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8"/>
        <v>#VALUE!</v>
      </c>
      <c r="M179" s="25">
        <f t="shared" si="29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3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8"/>
        <v>#VALUE!</v>
      </c>
      <c r="M180" s="25">
        <f t="shared" si="29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3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8"/>
        <v>#VALUE!</v>
      </c>
      <c r="M181" s="25">
        <f t="shared" si="29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3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8"/>
        <v>#VALUE!</v>
      </c>
      <c r="M182" s="25">
        <f t="shared" si="29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3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8"/>
        <v>#VALUE!</v>
      </c>
      <c r="M183" s="25">
        <f t="shared" si="29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3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8"/>
        <v>#VALUE!</v>
      </c>
      <c r="M184" s="25">
        <f t="shared" si="29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3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8"/>
        <v>#VALUE!</v>
      </c>
      <c r="M185" s="25">
        <f t="shared" si="29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3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8"/>
        <v>#VALUE!</v>
      </c>
      <c r="M186" s="25">
        <f t="shared" si="29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3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8"/>
        <v>#VALUE!</v>
      </c>
      <c r="M187" s="25">
        <f t="shared" si="29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3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8"/>
        <v>#VALUE!</v>
      </c>
      <c r="M188" s="25">
        <f t="shared" si="29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3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8"/>
        <v>#VALUE!</v>
      </c>
      <c r="M189" s="25">
        <f t="shared" si="29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t="15" thickBot="1" x14ac:dyDescent="0.35">
      <c r="A190" s="7"/>
      <c r="B190" s="23">
        <f t="shared" si="3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8"/>
        <v>#VALUE!</v>
      </c>
      <c r="M190" s="25">
        <f t="shared" si="29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225461.30715586094</v>
      </c>
      <c r="N191" s="8"/>
      <c r="Y191" s="5">
        <f>SUM(Y6:Y190)</f>
        <v>26</v>
      </c>
      <c r="Z191" s="5">
        <f>SUM(Z6:Z190)</f>
        <v>0</v>
      </c>
      <c r="AA191" s="5">
        <f>SUM(AA6:AA190)</f>
        <v>20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52" priority="1">
      <formula>LEN(TRIM(I6))=0</formula>
    </cfRule>
  </conditionalFormatting>
  <hyperlinks>
    <hyperlink ref="B191" r:id="rId1" xr:uid="{00000000-0004-0000-1300-000000000000}"/>
    <hyperlink ref="P1" location="'MASTER '!A1" display="Back" xr:uid="{00000000-0004-0000-1300-000001000000}"/>
    <hyperlink ref="P12:P13" location="'APRIL-2018'!A1" display="CASH" xr:uid="{00000000-0004-0000-1300-000002000000}"/>
  </hyperlinks>
  <pageMargins left="0.7" right="0.7" top="0.75" bottom="0.75" header="0.3" footer="0.3"/>
  <pageSetup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193"/>
  <sheetViews>
    <sheetView topLeftCell="F4" workbookViewId="0">
      <selection activeCell="I25" sqref="I25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989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43802</v>
      </c>
      <c r="D6" s="19" t="s">
        <v>19</v>
      </c>
      <c r="E6" s="19" t="s">
        <v>470</v>
      </c>
      <c r="F6" s="21">
        <v>577</v>
      </c>
      <c r="G6" s="79">
        <v>596</v>
      </c>
      <c r="H6" s="79">
        <v>572</v>
      </c>
      <c r="I6" s="26">
        <v>588</v>
      </c>
      <c r="J6" s="25">
        <f t="shared" ref="J6" si="0">I6-F6</f>
        <v>11</v>
      </c>
      <c r="K6" s="27">
        <f t="shared" ref="K6" si="1">150000/F6</f>
        <v>259.96533795493934</v>
      </c>
      <c r="L6" s="63">
        <f t="shared" ref="L6:L71" si="2">(I6*1/F6)-100%</f>
        <v>1.906412478336228E-2</v>
      </c>
      <c r="M6" s="25">
        <f>J6*K6</f>
        <v>2859.6187175043328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43802</v>
      </c>
      <c r="D7" s="25" t="s">
        <v>19</v>
      </c>
      <c r="E7" s="25" t="s">
        <v>554</v>
      </c>
      <c r="F7" s="26">
        <v>310</v>
      </c>
      <c r="G7" s="26">
        <v>376</v>
      </c>
      <c r="H7" s="26">
        <v>296</v>
      </c>
      <c r="I7" s="26">
        <v>320</v>
      </c>
      <c r="J7" s="25">
        <f t="shared" ref="J7" si="5">I7-F7</f>
        <v>10</v>
      </c>
      <c r="K7" s="27">
        <f t="shared" ref="K7" si="6">150000/F7</f>
        <v>483.87096774193549</v>
      </c>
      <c r="L7" s="63">
        <f t="shared" si="2"/>
        <v>3.2258064516129004E-2</v>
      </c>
      <c r="M7" s="83">
        <f>J7*K7</f>
        <v>4838.7096774193551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13" si="8">B7+1</f>
        <v>3</v>
      </c>
      <c r="C8" s="24">
        <v>43802</v>
      </c>
      <c r="D8" s="25" t="s">
        <v>19</v>
      </c>
      <c r="E8" s="25" t="s">
        <v>88</v>
      </c>
      <c r="F8" s="26">
        <v>565</v>
      </c>
      <c r="G8" s="26">
        <v>587</v>
      </c>
      <c r="H8" s="26">
        <v>559</v>
      </c>
      <c r="I8" s="26">
        <v>570</v>
      </c>
      <c r="J8" s="25">
        <f t="shared" ref="J8" si="9">I8-F8</f>
        <v>5</v>
      </c>
      <c r="K8" s="27">
        <f t="shared" ref="K8" si="10">150000/F8</f>
        <v>265.48672566371681</v>
      </c>
      <c r="L8" s="63">
        <f t="shared" si="2"/>
        <v>8.8495575221239076E-3</v>
      </c>
      <c r="M8" s="83"/>
      <c r="N8" s="8"/>
    </row>
    <row r="9" spans="1:27" x14ac:dyDescent="0.3">
      <c r="A9" s="7"/>
      <c r="B9" s="23">
        <f t="shared" si="8"/>
        <v>4</v>
      </c>
      <c r="C9" s="24">
        <v>43803</v>
      </c>
      <c r="D9" s="25" t="s">
        <v>19</v>
      </c>
      <c r="E9" s="25" t="s">
        <v>665</v>
      </c>
      <c r="F9" s="26">
        <v>196</v>
      </c>
      <c r="G9" s="26">
        <v>203</v>
      </c>
      <c r="H9" s="26">
        <v>194</v>
      </c>
      <c r="I9" s="26">
        <v>200</v>
      </c>
      <c r="J9" s="25">
        <f t="shared" ref="J9" si="11">I9-F9</f>
        <v>4</v>
      </c>
      <c r="K9" s="27">
        <f t="shared" ref="K9" si="12">150000/F9</f>
        <v>765.30612244897964</v>
      </c>
      <c r="L9" s="63">
        <f t="shared" si="2"/>
        <v>2.0408163265306145E-2</v>
      </c>
      <c r="M9" s="28">
        <f t="shared" ref="M9:M72" si="13">J9*K9</f>
        <v>3061.2244897959185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43804</v>
      </c>
      <c r="D10" s="25" t="s">
        <v>19</v>
      </c>
      <c r="E10" s="25" t="s">
        <v>684</v>
      </c>
      <c r="F10" s="26">
        <v>339</v>
      </c>
      <c r="G10" s="26">
        <v>363</v>
      </c>
      <c r="H10" s="26">
        <v>334</v>
      </c>
      <c r="I10" s="26">
        <v>363</v>
      </c>
      <c r="J10" s="25">
        <f t="shared" ref="J10:J11" si="14">I10-F10</f>
        <v>24</v>
      </c>
      <c r="K10" s="27">
        <f t="shared" ref="K10:K11" si="15">150000/F10</f>
        <v>442.47787610619469</v>
      </c>
      <c r="L10" s="63">
        <f t="shared" si="2"/>
        <v>7.079646017699126E-2</v>
      </c>
      <c r="M10" s="28">
        <f t="shared" si="13"/>
        <v>10619.469026548672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x14ac:dyDescent="0.3">
      <c r="A11" s="7"/>
      <c r="B11" s="23">
        <f t="shared" si="8"/>
        <v>6</v>
      </c>
      <c r="C11" s="24">
        <v>43805</v>
      </c>
      <c r="D11" s="25" t="s">
        <v>19</v>
      </c>
      <c r="E11" s="25" t="s">
        <v>479</v>
      </c>
      <c r="F11" s="26">
        <v>3244</v>
      </c>
      <c r="G11" s="26">
        <v>3380</v>
      </c>
      <c r="H11" s="26">
        <v>3210</v>
      </c>
      <c r="I11" s="26">
        <v>3210</v>
      </c>
      <c r="J11" s="25">
        <f t="shared" si="14"/>
        <v>-34</v>
      </c>
      <c r="K11" s="27">
        <f t="shared" si="15"/>
        <v>46.239210850801477</v>
      </c>
      <c r="L11" s="63">
        <f t="shared" si="2"/>
        <v>-1.0480887792848281E-2</v>
      </c>
      <c r="M11" s="28">
        <f t="shared" si="13"/>
        <v>-1572.1331689272502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0</v>
      </c>
      <c r="Z11" s="5">
        <f t="shared" si="4"/>
        <v>1</v>
      </c>
      <c r="AA11" s="5">
        <f t="shared" si="7"/>
        <v>0</v>
      </c>
    </row>
    <row r="12" spans="1:27" ht="15" thickBot="1" x14ac:dyDescent="0.35">
      <c r="A12" s="7"/>
      <c r="B12" s="23">
        <f t="shared" si="8"/>
        <v>7</v>
      </c>
      <c r="C12" s="24">
        <v>43808</v>
      </c>
      <c r="D12" s="25" t="s">
        <v>19</v>
      </c>
      <c r="E12" s="25" t="s">
        <v>979</v>
      </c>
      <c r="F12" s="26">
        <v>193</v>
      </c>
      <c r="G12" s="26">
        <v>197</v>
      </c>
      <c r="H12" s="26">
        <v>185</v>
      </c>
      <c r="I12" s="26">
        <v>208</v>
      </c>
      <c r="J12" s="25">
        <f t="shared" ref="J12" si="16">I12-F12</f>
        <v>15</v>
      </c>
      <c r="K12" s="27">
        <f t="shared" ref="K12" si="17">150000/F12</f>
        <v>777.20207253886008</v>
      </c>
      <c r="L12" s="63">
        <f t="shared" si="2"/>
        <v>7.7720207253886064E-2</v>
      </c>
      <c r="M12" s="28">
        <f t="shared" si="13"/>
        <v>11658.031088082902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8"/>
        <v>8</v>
      </c>
      <c r="C13" s="24">
        <v>43808</v>
      </c>
      <c r="D13" s="25" t="s">
        <v>19</v>
      </c>
      <c r="E13" s="25" t="s">
        <v>268</v>
      </c>
      <c r="F13" s="26">
        <v>478</v>
      </c>
      <c r="G13" s="26">
        <v>503</v>
      </c>
      <c r="H13" s="26">
        <v>470</v>
      </c>
      <c r="I13" s="26">
        <v>503</v>
      </c>
      <c r="J13" s="25">
        <f t="shared" ref="J13:J25" si="18">I13-F13</f>
        <v>25</v>
      </c>
      <c r="K13" s="27">
        <f t="shared" ref="K13:K25" si="19">150000/F13</f>
        <v>313.80753138075312</v>
      </c>
      <c r="L13" s="63">
        <f t="shared" si="2"/>
        <v>5.2301255230125632E-2</v>
      </c>
      <c r="M13" s="28">
        <f t="shared" si="13"/>
        <v>7845.1882845188284</v>
      </c>
      <c r="N13" s="8"/>
      <c r="P13" s="144" t="s">
        <v>10</v>
      </c>
      <c r="Q13" s="122">
        <f>COUNT(C6:C191)</f>
        <v>20</v>
      </c>
      <c r="R13" s="124">
        <v>19</v>
      </c>
      <c r="S13" s="124">
        <f>Z192</f>
        <v>1</v>
      </c>
      <c r="T13" s="126">
        <v>0</v>
      </c>
      <c r="U13" s="139">
        <f>R13/(Q13-T13)</f>
        <v>0.95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ref="B14:B73" si="20">B13+1</f>
        <v>9</v>
      </c>
      <c r="C14" s="24">
        <v>43811</v>
      </c>
      <c r="D14" s="25" t="s">
        <v>19</v>
      </c>
      <c r="E14" s="25" t="s">
        <v>980</v>
      </c>
      <c r="F14" s="26">
        <v>109</v>
      </c>
      <c r="G14" s="26">
        <v>118</v>
      </c>
      <c r="H14" s="26">
        <v>102</v>
      </c>
      <c r="I14" s="26">
        <v>118</v>
      </c>
      <c r="J14" s="25">
        <f t="shared" si="18"/>
        <v>9</v>
      </c>
      <c r="K14" s="27">
        <f t="shared" si="19"/>
        <v>1376.1467889908256</v>
      </c>
      <c r="L14" s="63">
        <f t="shared" si="2"/>
        <v>8.256880733944949E-2</v>
      </c>
      <c r="M14" s="28">
        <f t="shared" si="13"/>
        <v>12385.32110091743</v>
      </c>
      <c r="N14" s="8"/>
      <c r="P14" s="145"/>
      <c r="Q14" s="123"/>
      <c r="R14" s="125"/>
      <c r="S14" s="125"/>
      <c r="T14" s="127"/>
      <c r="U14" s="140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x14ac:dyDescent="0.3">
      <c r="A15" s="7"/>
      <c r="B15" s="23">
        <f t="shared" si="20"/>
        <v>10</v>
      </c>
      <c r="C15" s="24">
        <v>43811</v>
      </c>
      <c r="D15" s="25" t="s">
        <v>19</v>
      </c>
      <c r="E15" s="25" t="s">
        <v>981</v>
      </c>
      <c r="F15" s="26">
        <v>37.5</v>
      </c>
      <c r="G15" s="26">
        <v>39</v>
      </c>
      <c r="H15" s="26">
        <v>36.5</v>
      </c>
      <c r="I15" s="26">
        <v>39</v>
      </c>
      <c r="J15" s="25">
        <f t="shared" si="18"/>
        <v>1.5</v>
      </c>
      <c r="K15" s="27">
        <f t="shared" si="19"/>
        <v>4000</v>
      </c>
      <c r="L15" s="63">
        <f t="shared" si="2"/>
        <v>4.0000000000000036E-2</v>
      </c>
      <c r="M15" s="28">
        <f t="shared" si="13"/>
        <v>6000</v>
      </c>
      <c r="N15" s="8"/>
      <c r="O15" s="29"/>
      <c r="P15" s="97" t="s">
        <v>21</v>
      </c>
      <c r="Q15" s="98"/>
      <c r="R15" s="99"/>
      <c r="S15" s="106">
        <f>U13</f>
        <v>0.95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20"/>
        <v>11</v>
      </c>
      <c r="C16" s="24">
        <v>43812</v>
      </c>
      <c r="D16" s="25" t="s">
        <v>19</v>
      </c>
      <c r="E16" s="25" t="s">
        <v>572</v>
      </c>
      <c r="F16" s="26">
        <v>4010</v>
      </c>
      <c r="G16" s="26">
        <v>4123</v>
      </c>
      <c r="H16" s="26">
        <v>3995</v>
      </c>
      <c r="I16" s="26">
        <v>4123</v>
      </c>
      <c r="J16" s="25">
        <f t="shared" si="18"/>
        <v>113</v>
      </c>
      <c r="K16" s="27">
        <f t="shared" si="19"/>
        <v>37.406483790523694</v>
      </c>
      <c r="L16" s="63">
        <f t="shared" si="2"/>
        <v>2.8179551122194502E-2</v>
      </c>
      <c r="M16" s="28">
        <f t="shared" si="13"/>
        <v>4226.9326683291774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" thickBot="1" x14ac:dyDescent="0.35">
      <c r="A17" s="7"/>
      <c r="B17" s="23">
        <f t="shared" si="20"/>
        <v>12</v>
      </c>
      <c r="C17" s="24">
        <v>43812</v>
      </c>
      <c r="D17" s="25" t="s">
        <v>19</v>
      </c>
      <c r="E17" s="25" t="s">
        <v>982</v>
      </c>
      <c r="F17" s="26">
        <v>395</v>
      </c>
      <c r="G17" s="26">
        <v>440</v>
      </c>
      <c r="H17" s="26">
        <v>385</v>
      </c>
      <c r="I17" s="26">
        <v>424</v>
      </c>
      <c r="J17" s="25">
        <f t="shared" si="18"/>
        <v>29</v>
      </c>
      <c r="K17" s="27">
        <f t="shared" si="19"/>
        <v>379.74683544303798</v>
      </c>
      <c r="L17" s="63">
        <f t="shared" si="2"/>
        <v>7.3417721518987289E-2</v>
      </c>
      <c r="M17" s="28">
        <f t="shared" si="13"/>
        <v>11012.658227848102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20"/>
        <v>13</v>
      </c>
      <c r="C18" s="24">
        <v>43816</v>
      </c>
      <c r="D18" s="25" t="s">
        <v>19</v>
      </c>
      <c r="E18" s="25" t="s">
        <v>983</v>
      </c>
      <c r="F18" s="26">
        <v>443</v>
      </c>
      <c r="G18" s="26">
        <v>466</v>
      </c>
      <c r="H18" s="26">
        <v>434</v>
      </c>
      <c r="I18" s="26">
        <v>466</v>
      </c>
      <c r="J18" s="25">
        <f t="shared" si="18"/>
        <v>23</v>
      </c>
      <c r="K18" s="27">
        <f t="shared" si="19"/>
        <v>338.60045146726861</v>
      </c>
      <c r="L18" s="63">
        <f t="shared" si="2"/>
        <v>5.1918735891647749E-2</v>
      </c>
      <c r="M18" s="28">
        <f t="shared" si="13"/>
        <v>7787.8103837471781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20"/>
        <v>14</v>
      </c>
      <c r="C19" s="62">
        <v>43816</v>
      </c>
      <c r="D19" s="25" t="s">
        <v>19</v>
      </c>
      <c r="E19" s="25" t="s">
        <v>984</v>
      </c>
      <c r="F19" s="26">
        <v>1460</v>
      </c>
      <c r="G19" s="26">
        <v>1500</v>
      </c>
      <c r="H19" s="26">
        <v>1450</v>
      </c>
      <c r="I19" s="26">
        <v>1500</v>
      </c>
      <c r="J19" s="25">
        <f t="shared" si="18"/>
        <v>40</v>
      </c>
      <c r="K19" s="27">
        <f t="shared" si="19"/>
        <v>102.73972602739725</v>
      </c>
      <c r="L19" s="63">
        <f t="shared" si="2"/>
        <v>2.7397260273972712E-2</v>
      </c>
      <c r="M19" s="28">
        <f t="shared" si="13"/>
        <v>4109.58904109589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20"/>
        <v>15</v>
      </c>
      <c r="C20" s="62">
        <v>43816</v>
      </c>
      <c r="D20" s="25" t="s">
        <v>19</v>
      </c>
      <c r="E20" s="25" t="s">
        <v>985</v>
      </c>
      <c r="F20" s="26">
        <v>103.2</v>
      </c>
      <c r="G20" s="26">
        <v>105</v>
      </c>
      <c r="H20" s="26">
        <v>102</v>
      </c>
      <c r="I20" s="26">
        <v>109.3</v>
      </c>
      <c r="J20" s="25">
        <f t="shared" si="18"/>
        <v>6.0999999999999943</v>
      </c>
      <c r="K20" s="27">
        <f t="shared" si="19"/>
        <v>1453.4883720930231</v>
      </c>
      <c r="L20" s="63">
        <f t="shared" si="2"/>
        <v>5.9108527131782829E-2</v>
      </c>
      <c r="M20" s="28">
        <f t="shared" si="13"/>
        <v>8866.2790697674336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20"/>
        <v>16</v>
      </c>
      <c r="C21" s="62">
        <v>43816</v>
      </c>
      <c r="D21" s="25" t="s">
        <v>19</v>
      </c>
      <c r="E21" s="25" t="s">
        <v>986</v>
      </c>
      <c r="F21" s="26">
        <v>80</v>
      </c>
      <c r="G21" s="26">
        <v>82</v>
      </c>
      <c r="H21" s="26">
        <v>78</v>
      </c>
      <c r="I21" s="26">
        <v>84.15</v>
      </c>
      <c r="J21" s="25">
        <f t="shared" si="18"/>
        <v>4.1500000000000057</v>
      </c>
      <c r="K21" s="27">
        <f t="shared" si="19"/>
        <v>1875</v>
      </c>
      <c r="L21" s="63">
        <f t="shared" si="2"/>
        <v>5.1875000000000115E-2</v>
      </c>
      <c r="M21" s="28">
        <f t="shared" si="13"/>
        <v>7781.2500000000109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20"/>
        <v>17</v>
      </c>
      <c r="C22" s="62">
        <v>43817</v>
      </c>
      <c r="D22" s="25" t="s">
        <v>19</v>
      </c>
      <c r="E22" s="25" t="s">
        <v>703</v>
      </c>
      <c r="F22" s="26">
        <v>1570</v>
      </c>
      <c r="G22" s="26">
        <v>1593</v>
      </c>
      <c r="H22" s="26">
        <v>1567</v>
      </c>
      <c r="I22" s="26">
        <v>1593</v>
      </c>
      <c r="J22" s="25">
        <f t="shared" si="18"/>
        <v>23</v>
      </c>
      <c r="K22" s="27">
        <f t="shared" si="19"/>
        <v>95.541401273885356</v>
      </c>
      <c r="L22" s="63">
        <f t="shared" si="2"/>
        <v>1.4649681528662528E-2</v>
      </c>
      <c r="M22" s="28">
        <f t="shared" si="13"/>
        <v>2197.4522292993634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20"/>
        <v>18</v>
      </c>
      <c r="C23" s="62">
        <v>43817</v>
      </c>
      <c r="D23" s="25" t="s">
        <v>19</v>
      </c>
      <c r="E23" s="25" t="s">
        <v>987</v>
      </c>
      <c r="F23" s="26">
        <v>1585</v>
      </c>
      <c r="G23" s="26">
        <v>1640</v>
      </c>
      <c r="H23" s="26">
        <v>1570</v>
      </c>
      <c r="I23" s="26">
        <v>1626</v>
      </c>
      <c r="J23" s="25">
        <f t="shared" si="18"/>
        <v>41</v>
      </c>
      <c r="K23" s="27">
        <f t="shared" si="19"/>
        <v>94.637223974763401</v>
      </c>
      <c r="L23" s="63">
        <f t="shared" si="2"/>
        <v>2.5867507886435437E-2</v>
      </c>
      <c r="M23" s="28">
        <f t="shared" si="13"/>
        <v>3880.1261829652994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20"/>
        <v>19</v>
      </c>
      <c r="C24" s="62">
        <v>43822</v>
      </c>
      <c r="D24" s="25" t="s">
        <v>19</v>
      </c>
      <c r="E24" s="25" t="s">
        <v>645</v>
      </c>
      <c r="F24" s="26">
        <v>126.5</v>
      </c>
      <c r="G24" s="26">
        <v>134</v>
      </c>
      <c r="H24" s="26">
        <v>125</v>
      </c>
      <c r="I24" s="26">
        <v>134</v>
      </c>
      <c r="J24" s="25">
        <f t="shared" si="18"/>
        <v>7.5</v>
      </c>
      <c r="K24" s="27">
        <f t="shared" si="19"/>
        <v>1185.7707509881423</v>
      </c>
      <c r="L24" s="63">
        <f t="shared" si="2"/>
        <v>5.9288537549407216E-2</v>
      </c>
      <c r="M24" s="28">
        <f t="shared" si="13"/>
        <v>8893.2806324110661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20"/>
        <v>20</v>
      </c>
      <c r="C25" s="62">
        <v>43822</v>
      </c>
      <c r="D25" s="25" t="s">
        <v>19</v>
      </c>
      <c r="E25" s="25" t="s">
        <v>988</v>
      </c>
      <c r="F25" s="26">
        <v>735</v>
      </c>
      <c r="G25" s="26">
        <v>741</v>
      </c>
      <c r="H25" s="26">
        <v>720</v>
      </c>
      <c r="I25" s="26">
        <v>750</v>
      </c>
      <c r="J25" s="25">
        <f t="shared" si="18"/>
        <v>15</v>
      </c>
      <c r="K25" s="27">
        <f t="shared" si="19"/>
        <v>204.08163265306123</v>
      </c>
      <c r="L25" s="63">
        <f t="shared" si="2"/>
        <v>2.0408163265306145E-2</v>
      </c>
      <c r="M25" s="28">
        <f t="shared" si="13"/>
        <v>3061.2244897959185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>(I26*1/F26)-100%</f>
        <v>#VALUE!</v>
      </c>
      <c r="M26" s="28">
        <f t="shared" si="13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20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3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20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3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20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3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20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3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20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3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20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3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20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3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20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3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20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3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20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3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20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3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20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3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20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3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20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3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20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3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20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3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20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3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20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3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20"/>
        <v>40</v>
      </c>
      <c r="C45" s="4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13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20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13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20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13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20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13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20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13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20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13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20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13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20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13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20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13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20"/>
        <v>49</v>
      </c>
      <c r="C54" s="24"/>
      <c r="D54" s="25"/>
      <c r="E54" s="25"/>
      <c r="F54" s="26"/>
      <c r="G54" s="26"/>
      <c r="H54" s="26"/>
      <c r="I54" s="26"/>
      <c r="J54" s="25"/>
      <c r="K54" s="27"/>
      <c r="L54" s="63" t="e">
        <f t="shared" si="2"/>
        <v>#DIV/0!</v>
      </c>
      <c r="M54" s="28">
        <f t="shared" si="13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20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3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20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3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20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13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20"/>
        <v>53</v>
      </c>
      <c r="C58" s="44"/>
      <c r="D58" s="43"/>
      <c r="E58" s="43"/>
      <c r="F58" s="43"/>
      <c r="G58" s="43"/>
      <c r="H58" s="43"/>
      <c r="I58" s="26"/>
      <c r="J58" s="25"/>
      <c r="K58" s="27"/>
      <c r="L58" s="63" t="e">
        <f t="shared" si="2"/>
        <v>#DIV/0!</v>
      </c>
      <c r="M58" s="28">
        <f t="shared" si="13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1</v>
      </c>
    </row>
    <row r="59" spans="1:27" hidden="1" x14ac:dyDescent="0.3">
      <c r="A59" s="7"/>
      <c r="B59" s="23">
        <f t="shared" si="20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3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20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3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20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3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20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3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20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3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20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13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1</v>
      </c>
    </row>
    <row r="65" spans="1:27" hidden="1" x14ac:dyDescent="0.3">
      <c r="A65" s="7"/>
      <c r="B65" s="23">
        <f t="shared" si="20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3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20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3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20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3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20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3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20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3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20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3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20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3"/>
        <v>0</v>
      </c>
      <c r="N71" s="8"/>
      <c r="P71" s="64"/>
      <c r="Y71" s="5">
        <f t="shared" ref="Y71:Y134" si="21">IF($M71&gt;0,1,0)</f>
        <v>0</v>
      </c>
      <c r="Z71" s="5">
        <f t="shared" ref="Z71:Z134" si="22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si="20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13"/>
        <v>0</v>
      </c>
      <c r="N72" s="8"/>
      <c r="Y72" s="5">
        <f t="shared" si="21"/>
        <v>0</v>
      </c>
      <c r="Z72" s="5">
        <f t="shared" si="22"/>
        <v>0</v>
      </c>
      <c r="AA72" s="5">
        <f t="shared" si="7"/>
        <v>0</v>
      </c>
    </row>
    <row r="73" spans="1:27" hidden="1" x14ac:dyDescent="0.3">
      <c r="A73" s="7"/>
      <c r="B73" s="23">
        <f t="shared" si="2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1"/>
        <v>0</v>
      </c>
      <c r="Z73" s="5">
        <f t="shared" si="22"/>
        <v>0</v>
      </c>
      <c r="AA73" s="5">
        <f t="shared" si="7"/>
        <v>0</v>
      </c>
    </row>
    <row r="74" spans="1:27" hidden="1" x14ac:dyDescent="0.3">
      <c r="A74" s="7"/>
      <c r="B74" s="23">
        <f t="shared" ref="B74:B137" si="25">B73+1</f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1"/>
        <v>0</v>
      </c>
      <c r="Z74" s="5">
        <f t="shared" si="22"/>
        <v>0</v>
      </c>
      <c r="AA74" s="5">
        <f t="shared" si="7"/>
        <v>0</v>
      </c>
    </row>
    <row r="75" spans="1:27" hidden="1" x14ac:dyDescent="0.3">
      <c r="A75" s="7"/>
      <c r="B75" s="23">
        <f t="shared" si="25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1"/>
        <v>0</v>
      </c>
      <c r="Z75" s="5">
        <f t="shared" si="22"/>
        <v>0</v>
      </c>
      <c r="AA75" s="5">
        <f t="shared" ref="AA75:AA138" si="26">IF($I75=0,1,0)</f>
        <v>0</v>
      </c>
    </row>
    <row r="76" spans="1:27" hidden="1" x14ac:dyDescent="0.3">
      <c r="A76" s="7"/>
      <c r="B76" s="23">
        <f t="shared" si="25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1"/>
        <v>0</v>
      </c>
      <c r="Z76" s="5">
        <f t="shared" si="22"/>
        <v>0</v>
      </c>
      <c r="AA76" s="5">
        <f t="shared" si="26"/>
        <v>0</v>
      </c>
    </row>
    <row r="77" spans="1:27" hidden="1" x14ac:dyDescent="0.3">
      <c r="A77" s="7"/>
      <c r="B77" s="23">
        <f t="shared" si="25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1"/>
        <v>0</v>
      </c>
      <c r="Z77" s="5">
        <f t="shared" si="22"/>
        <v>0</v>
      </c>
      <c r="AA77" s="5">
        <f t="shared" si="26"/>
        <v>0</v>
      </c>
    </row>
    <row r="78" spans="1:27" hidden="1" x14ac:dyDescent="0.3">
      <c r="A78" s="7"/>
      <c r="B78" s="23">
        <f t="shared" si="25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1"/>
        <v>0</v>
      </c>
      <c r="Z78" s="5">
        <f t="shared" si="22"/>
        <v>0</v>
      </c>
      <c r="AA78" s="5">
        <f t="shared" si="26"/>
        <v>0</v>
      </c>
    </row>
    <row r="79" spans="1:27" hidden="1" x14ac:dyDescent="0.3">
      <c r="A79" s="7"/>
      <c r="B79" s="23">
        <f t="shared" si="25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1"/>
        <v>0</v>
      </c>
      <c r="Z79" s="5">
        <f t="shared" si="22"/>
        <v>0</v>
      </c>
      <c r="AA79" s="5">
        <f t="shared" si="26"/>
        <v>0</v>
      </c>
    </row>
    <row r="80" spans="1:27" hidden="1" x14ac:dyDescent="0.3">
      <c r="A80" s="7"/>
      <c r="B80" s="23">
        <f t="shared" si="25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1"/>
        <v>0</v>
      </c>
      <c r="Z80" s="5">
        <f t="shared" si="22"/>
        <v>0</v>
      </c>
      <c r="AA80" s="5">
        <f t="shared" si="26"/>
        <v>0</v>
      </c>
    </row>
    <row r="81" spans="1:27" hidden="1" x14ac:dyDescent="0.3">
      <c r="A81" s="7"/>
      <c r="B81" s="23">
        <f t="shared" si="25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1"/>
        <v>0</v>
      </c>
      <c r="Z81" s="5">
        <f t="shared" si="22"/>
        <v>0</v>
      </c>
      <c r="AA81" s="5">
        <f t="shared" si="26"/>
        <v>0</v>
      </c>
    </row>
    <row r="82" spans="1:27" hidden="1" x14ac:dyDescent="0.3">
      <c r="A82" s="7"/>
      <c r="B82" s="23">
        <f t="shared" si="25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1"/>
        <v>0</v>
      </c>
      <c r="Z82" s="5">
        <f t="shared" si="22"/>
        <v>0</v>
      </c>
      <c r="AA82" s="5">
        <f t="shared" si="26"/>
        <v>0</v>
      </c>
    </row>
    <row r="83" spans="1:27" hidden="1" x14ac:dyDescent="0.3">
      <c r="A83" s="7"/>
      <c r="B83" s="23">
        <f t="shared" si="25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1"/>
        <v>0</v>
      </c>
      <c r="Z83" s="5">
        <f t="shared" si="22"/>
        <v>0</v>
      </c>
      <c r="AA83" s="5">
        <f t="shared" si="26"/>
        <v>0</v>
      </c>
    </row>
    <row r="84" spans="1:27" hidden="1" x14ac:dyDescent="0.3">
      <c r="A84" s="7"/>
      <c r="B84" s="23">
        <f t="shared" si="25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1"/>
        <v>0</v>
      </c>
      <c r="Z84" s="5">
        <f t="shared" si="22"/>
        <v>0</v>
      </c>
      <c r="AA84" s="5">
        <f t="shared" si="26"/>
        <v>0</v>
      </c>
    </row>
    <row r="85" spans="1:27" hidden="1" x14ac:dyDescent="0.3">
      <c r="A85" s="7"/>
      <c r="B85" s="23">
        <f t="shared" si="25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1"/>
        <v>0</v>
      </c>
      <c r="Z85" s="5">
        <f t="shared" si="22"/>
        <v>0</v>
      </c>
      <c r="AA85" s="5">
        <f t="shared" si="26"/>
        <v>0</v>
      </c>
    </row>
    <row r="86" spans="1:27" hidden="1" x14ac:dyDescent="0.3">
      <c r="A86" s="7"/>
      <c r="B86" s="23">
        <f t="shared" si="25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1"/>
        <v>0</v>
      </c>
      <c r="Z86" s="5">
        <f t="shared" si="22"/>
        <v>0</v>
      </c>
      <c r="AA86" s="5">
        <f t="shared" si="26"/>
        <v>0</v>
      </c>
    </row>
    <row r="87" spans="1:27" hidden="1" x14ac:dyDescent="0.3">
      <c r="A87" s="7"/>
      <c r="B87" s="23">
        <f t="shared" si="25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1"/>
        <v>0</v>
      </c>
      <c r="Z87" s="5">
        <f t="shared" si="22"/>
        <v>0</v>
      </c>
      <c r="AA87" s="5">
        <f t="shared" si="26"/>
        <v>0</v>
      </c>
    </row>
    <row r="88" spans="1:27" hidden="1" x14ac:dyDescent="0.3">
      <c r="A88" s="7"/>
      <c r="B88" s="23">
        <f t="shared" si="25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1"/>
        <v>0</v>
      </c>
      <c r="Z88" s="5">
        <f t="shared" si="22"/>
        <v>0</v>
      </c>
      <c r="AA88" s="5">
        <f t="shared" si="26"/>
        <v>0</v>
      </c>
    </row>
    <row r="89" spans="1:27" hidden="1" x14ac:dyDescent="0.3">
      <c r="A89" s="7"/>
      <c r="B89" s="23">
        <f t="shared" si="25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1"/>
        <v>0</v>
      </c>
      <c r="Z89" s="5">
        <f t="shared" si="22"/>
        <v>0</v>
      </c>
      <c r="AA89" s="5">
        <f t="shared" si="26"/>
        <v>0</v>
      </c>
    </row>
    <row r="90" spans="1:27" hidden="1" x14ac:dyDescent="0.3">
      <c r="A90" s="7"/>
      <c r="B90" s="23">
        <f t="shared" si="25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1"/>
        <v>0</v>
      </c>
      <c r="Z90" s="5">
        <f t="shared" si="22"/>
        <v>0</v>
      </c>
      <c r="AA90" s="5">
        <f t="shared" si="26"/>
        <v>0</v>
      </c>
    </row>
    <row r="91" spans="1:27" hidden="1" x14ac:dyDescent="0.3">
      <c r="A91" s="7"/>
      <c r="B91" s="23">
        <f t="shared" si="25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1"/>
        <v>0</v>
      </c>
      <c r="Z91" s="5">
        <f t="shared" si="22"/>
        <v>0</v>
      </c>
      <c r="AA91" s="5">
        <f t="shared" si="26"/>
        <v>0</v>
      </c>
    </row>
    <row r="92" spans="1:27" hidden="1" x14ac:dyDescent="0.3">
      <c r="A92" s="7"/>
      <c r="B92" s="23">
        <f t="shared" si="25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1"/>
        <v>0</v>
      </c>
      <c r="Z92" s="5">
        <f t="shared" si="22"/>
        <v>0</v>
      </c>
      <c r="AA92" s="5">
        <f t="shared" si="26"/>
        <v>0</v>
      </c>
    </row>
    <row r="93" spans="1:27" hidden="1" x14ac:dyDescent="0.3">
      <c r="A93" s="7"/>
      <c r="B93" s="23">
        <f t="shared" si="25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1"/>
        <v>0</v>
      </c>
      <c r="Z93" s="5">
        <f t="shared" si="22"/>
        <v>0</v>
      </c>
      <c r="AA93" s="5">
        <f t="shared" si="26"/>
        <v>0</v>
      </c>
    </row>
    <row r="94" spans="1:27" hidden="1" x14ac:dyDescent="0.3">
      <c r="A94" s="7"/>
      <c r="B94" s="23">
        <f t="shared" si="25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1"/>
        <v>0</v>
      </c>
      <c r="Z94" s="5">
        <f t="shared" si="22"/>
        <v>0</v>
      </c>
      <c r="AA94" s="5">
        <f t="shared" si="26"/>
        <v>0</v>
      </c>
    </row>
    <row r="95" spans="1:27" hidden="1" x14ac:dyDescent="0.3">
      <c r="A95" s="7"/>
      <c r="B95" s="23">
        <f t="shared" si="25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1"/>
        <v>0</v>
      </c>
      <c r="Z95" s="5">
        <f t="shared" si="22"/>
        <v>0</v>
      </c>
      <c r="AA95" s="5">
        <f t="shared" si="26"/>
        <v>0</v>
      </c>
    </row>
    <row r="96" spans="1:27" hidden="1" x14ac:dyDescent="0.3">
      <c r="A96" s="7"/>
      <c r="B96" s="23">
        <f t="shared" si="25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1"/>
        <v>0</v>
      </c>
      <c r="Z96" s="5">
        <f t="shared" si="22"/>
        <v>0</v>
      </c>
      <c r="AA96" s="5">
        <f t="shared" si="26"/>
        <v>0</v>
      </c>
    </row>
    <row r="97" spans="1:27" hidden="1" x14ac:dyDescent="0.3">
      <c r="A97" s="7"/>
      <c r="B97" s="23">
        <f t="shared" si="25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1"/>
        <v>0</v>
      </c>
      <c r="Z97" s="5">
        <f t="shared" si="22"/>
        <v>0</v>
      </c>
      <c r="AA97" s="5">
        <f t="shared" si="26"/>
        <v>0</v>
      </c>
    </row>
    <row r="98" spans="1:27" hidden="1" x14ac:dyDescent="0.3">
      <c r="A98" s="7"/>
      <c r="B98" s="23">
        <f t="shared" si="25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1"/>
        <v>0</v>
      </c>
      <c r="Z98" s="5">
        <f t="shared" si="22"/>
        <v>0</v>
      </c>
      <c r="AA98" s="5">
        <f t="shared" si="26"/>
        <v>0</v>
      </c>
    </row>
    <row r="99" spans="1:27" hidden="1" x14ac:dyDescent="0.3">
      <c r="A99" s="7"/>
      <c r="B99" s="23">
        <f t="shared" si="25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1"/>
        <v>0</v>
      </c>
      <c r="Z99" s="5">
        <f t="shared" si="22"/>
        <v>0</v>
      </c>
      <c r="AA99" s="5">
        <f t="shared" si="26"/>
        <v>0</v>
      </c>
    </row>
    <row r="100" spans="1:27" hidden="1" x14ac:dyDescent="0.3">
      <c r="A100" s="7"/>
      <c r="B100" s="23">
        <f t="shared" si="25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1"/>
        <v>0</v>
      </c>
      <c r="Z100" s="5">
        <f t="shared" si="22"/>
        <v>0</v>
      </c>
      <c r="AA100" s="5">
        <f t="shared" si="26"/>
        <v>0</v>
      </c>
    </row>
    <row r="101" spans="1:27" hidden="1" x14ac:dyDescent="0.3">
      <c r="A101" s="7"/>
      <c r="B101" s="23">
        <f t="shared" si="25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1"/>
        <v>0</v>
      </c>
      <c r="Z101" s="5">
        <f t="shared" si="22"/>
        <v>0</v>
      </c>
      <c r="AA101" s="5">
        <f t="shared" si="26"/>
        <v>0</v>
      </c>
    </row>
    <row r="102" spans="1:27" hidden="1" x14ac:dyDescent="0.3">
      <c r="A102" s="7"/>
      <c r="B102" s="23">
        <f t="shared" si="25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1"/>
        <v>0</v>
      </c>
      <c r="Z102" s="5">
        <f t="shared" si="22"/>
        <v>0</v>
      </c>
      <c r="AA102" s="5">
        <f t="shared" si="26"/>
        <v>0</v>
      </c>
    </row>
    <row r="103" spans="1:27" hidden="1" x14ac:dyDescent="0.3">
      <c r="A103" s="7"/>
      <c r="B103" s="23">
        <f t="shared" si="25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1"/>
        <v>0</v>
      </c>
      <c r="Z103" s="5">
        <f t="shared" si="22"/>
        <v>0</v>
      </c>
      <c r="AA103" s="5">
        <f t="shared" si="26"/>
        <v>0</v>
      </c>
    </row>
    <row r="104" spans="1:27" hidden="1" x14ac:dyDescent="0.3">
      <c r="A104" s="7"/>
      <c r="B104" s="23">
        <f t="shared" si="25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1"/>
        <v>0</v>
      </c>
      <c r="Z104" s="5">
        <f t="shared" si="22"/>
        <v>0</v>
      </c>
      <c r="AA104" s="5">
        <f t="shared" si="26"/>
        <v>0</v>
      </c>
    </row>
    <row r="105" spans="1:27" hidden="1" x14ac:dyDescent="0.3">
      <c r="A105" s="7"/>
      <c r="B105" s="23">
        <f t="shared" si="25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1"/>
        <v>0</v>
      </c>
      <c r="Z105" s="5">
        <f t="shared" si="22"/>
        <v>0</v>
      </c>
      <c r="AA105" s="5">
        <f t="shared" si="26"/>
        <v>0</v>
      </c>
    </row>
    <row r="106" spans="1:27" hidden="1" x14ac:dyDescent="0.3">
      <c r="A106" s="7"/>
      <c r="B106" s="23">
        <f t="shared" si="25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1"/>
        <v>0</v>
      </c>
      <c r="Z106" s="5">
        <f t="shared" si="22"/>
        <v>0</v>
      </c>
      <c r="AA106" s="5">
        <f t="shared" si="26"/>
        <v>0</v>
      </c>
    </row>
    <row r="107" spans="1:27" hidden="1" x14ac:dyDescent="0.3">
      <c r="A107" s="7"/>
      <c r="B107" s="23">
        <f t="shared" si="25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1"/>
        <v>0</v>
      </c>
      <c r="Z107" s="5">
        <f t="shared" si="22"/>
        <v>0</v>
      </c>
      <c r="AA107" s="5">
        <f t="shared" si="26"/>
        <v>0</v>
      </c>
    </row>
    <row r="108" spans="1:27" hidden="1" x14ac:dyDescent="0.3">
      <c r="A108" s="7"/>
      <c r="B108" s="23">
        <f t="shared" si="25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1"/>
        <v>0</v>
      </c>
      <c r="Z108" s="5">
        <f t="shared" si="22"/>
        <v>0</v>
      </c>
      <c r="AA108" s="5">
        <f t="shared" si="26"/>
        <v>0</v>
      </c>
    </row>
    <row r="109" spans="1:27" hidden="1" x14ac:dyDescent="0.3">
      <c r="A109" s="7"/>
      <c r="B109" s="23">
        <f t="shared" si="25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1"/>
        <v>0</v>
      </c>
      <c r="Z109" s="5">
        <f t="shared" si="22"/>
        <v>0</v>
      </c>
      <c r="AA109" s="5">
        <f t="shared" si="26"/>
        <v>0</v>
      </c>
    </row>
    <row r="110" spans="1:27" hidden="1" x14ac:dyDescent="0.3">
      <c r="A110" s="7"/>
      <c r="B110" s="23">
        <f t="shared" si="25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1"/>
        <v>0</v>
      </c>
      <c r="Z110" s="5">
        <f t="shared" si="22"/>
        <v>0</v>
      </c>
      <c r="AA110" s="5">
        <f t="shared" si="26"/>
        <v>0</v>
      </c>
    </row>
    <row r="111" spans="1:27" hidden="1" x14ac:dyDescent="0.3">
      <c r="A111" s="7"/>
      <c r="B111" s="23">
        <f t="shared" si="25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1"/>
        <v>0</v>
      </c>
      <c r="Z111" s="5">
        <f t="shared" si="22"/>
        <v>0</v>
      </c>
      <c r="AA111" s="5">
        <f t="shared" si="26"/>
        <v>0</v>
      </c>
    </row>
    <row r="112" spans="1:27" hidden="1" x14ac:dyDescent="0.3">
      <c r="A112" s="7"/>
      <c r="B112" s="23">
        <f t="shared" si="25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1"/>
        <v>0</v>
      </c>
      <c r="Z112" s="5">
        <f t="shared" si="22"/>
        <v>0</v>
      </c>
      <c r="AA112" s="5">
        <f t="shared" si="26"/>
        <v>0</v>
      </c>
    </row>
    <row r="113" spans="1:27" hidden="1" x14ac:dyDescent="0.3">
      <c r="A113" s="7"/>
      <c r="B113" s="23">
        <f t="shared" si="25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1"/>
        <v>0</v>
      </c>
      <c r="Z113" s="5">
        <f t="shared" si="22"/>
        <v>0</v>
      </c>
      <c r="AA113" s="5">
        <f t="shared" si="26"/>
        <v>0</v>
      </c>
    </row>
    <row r="114" spans="1:27" hidden="1" x14ac:dyDescent="0.3">
      <c r="A114" s="7"/>
      <c r="B114" s="23">
        <f t="shared" si="25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1"/>
        <v>0</v>
      </c>
      <c r="Z114" s="5">
        <f t="shared" si="22"/>
        <v>0</v>
      </c>
      <c r="AA114" s="5">
        <f t="shared" si="26"/>
        <v>0</v>
      </c>
    </row>
    <row r="115" spans="1:27" hidden="1" x14ac:dyDescent="0.3">
      <c r="A115" s="7"/>
      <c r="B115" s="23">
        <f t="shared" si="25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1"/>
        <v>0</v>
      </c>
      <c r="Z115" s="5">
        <f t="shared" si="22"/>
        <v>0</v>
      </c>
      <c r="AA115" s="5">
        <f t="shared" si="26"/>
        <v>0</v>
      </c>
    </row>
    <row r="116" spans="1:27" hidden="1" x14ac:dyDescent="0.3">
      <c r="A116" s="7"/>
      <c r="B116" s="23">
        <f t="shared" si="25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1"/>
        <v>0</v>
      </c>
      <c r="Z116" s="5">
        <f t="shared" si="22"/>
        <v>0</v>
      </c>
      <c r="AA116" s="5">
        <f t="shared" si="26"/>
        <v>0</v>
      </c>
    </row>
    <row r="117" spans="1:27" hidden="1" x14ac:dyDescent="0.3">
      <c r="A117" s="7"/>
      <c r="B117" s="23">
        <f t="shared" si="25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1"/>
        <v>0</v>
      </c>
      <c r="Z117" s="5">
        <f t="shared" si="22"/>
        <v>0</v>
      </c>
      <c r="AA117" s="5">
        <f t="shared" si="26"/>
        <v>0</v>
      </c>
    </row>
    <row r="118" spans="1:27" hidden="1" x14ac:dyDescent="0.3">
      <c r="A118" s="7"/>
      <c r="B118" s="23">
        <f t="shared" si="25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1"/>
        <v>0</v>
      </c>
      <c r="Z118" s="5">
        <f t="shared" si="22"/>
        <v>0</v>
      </c>
      <c r="AA118" s="5">
        <f t="shared" si="26"/>
        <v>0</v>
      </c>
    </row>
    <row r="119" spans="1:27" hidden="1" x14ac:dyDescent="0.3">
      <c r="A119" s="7"/>
      <c r="B119" s="23">
        <f t="shared" si="25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1"/>
        <v>0</v>
      </c>
      <c r="Z119" s="5">
        <f t="shared" si="22"/>
        <v>0</v>
      </c>
      <c r="AA119" s="5">
        <f t="shared" si="26"/>
        <v>0</v>
      </c>
    </row>
    <row r="120" spans="1:27" hidden="1" x14ac:dyDescent="0.3">
      <c r="A120" s="7"/>
      <c r="B120" s="23">
        <f t="shared" si="25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1"/>
        <v>0</v>
      </c>
      <c r="Z120" s="5">
        <f t="shared" si="22"/>
        <v>0</v>
      </c>
      <c r="AA120" s="5">
        <f t="shared" si="26"/>
        <v>0</v>
      </c>
    </row>
    <row r="121" spans="1:27" hidden="1" x14ac:dyDescent="0.3">
      <c r="A121" s="7"/>
      <c r="B121" s="23">
        <f t="shared" si="25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1"/>
        <v>0</v>
      </c>
      <c r="Z121" s="5">
        <f t="shared" si="22"/>
        <v>0</v>
      </c>
      <c r="AA121" s="5">
        <f t="shared" si="26"/>
        <v>0</v>
      </c>
    </row>
    <row r="122" spans="1:27" hidden="1" x14ac:dyDescent="0.3">
      <c r="A122" s="7"/>
      <c r="B122" s="23">
        <f t="shared" si="25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1"/>
        <v>0</v>
      </c>
      <c r="Z122" s="5">
        <f t="shared" si="22"/>
        <v>0</v>
      </c>
      <c r="AA122" s="5">
        <f t="shared" si="26"/>
        <v>0</v>
      </c>
    </row>
    <row r="123" spans="1:27" hidden="1" x14ac:dyDescent="0.3">
      <c r="A123" s="7"/>
      <c r="B123" s="23">
        <f t="shared" si="25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1"/>
        <v>0</v>
      </c>
      <c r="Z123" s="5">
        <f t="shared" si="22"/>
        <v>0</v>
      </c>
      <c r="AA123" s="5">
        <f t="shared" si="26"/>
        <v>0</v>
      </c>
    </row>
    <row r="124" spans="1:27" hidden="1" x14ac:dyDescent="0.3">
      <c r="A124" s="7"/>
      <c r="B124" s="23">
        <f t="shared" si="25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1"/>
        <v>0</v>
      </c>
      <c r="Z124" s="5">
        <f t="shared" si="22"/>
        <v>0</v>
      </c>
      <c r="AA124" s="5">
        <f t="shared" si="26"/>
        <v>0</v>
      </c>
    </row>
    <row r="125" spans="1:27" hidden="1" x14ac:dyDescent="0.3">
      <c r="A125" s="7"/>
      <c r="B125" s="23">
        <f t="shared" si="25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1"/>
        <v>0</v>
      </c>
      <c r="Z125" s="5">
        <f t="shared" si="22"/>
        <v>0</v>
      </c>
      <c r="AA125" s="5">
        <f t="shared" si="26"/>
        <v>0</v>
      </c>
    </row>
    <row r="126" spans="1:27" hidden="1" x14ac:dyDescent="0.3">
      <c r="A126" s="7"/>
      <c r="B126" s="23">
        <f t="shared" si="25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1"/>
        <v>0</v>
      </c>
      <c r="Z126" s="5">
        <f t="shared" si="22"/>
        <v>0</v>
      </c>
      <c r="AA126" s="5">
        <f t="shared" si="26"/>
        <v>0</v>
      </c>
    </row>
    <row r="127" spans="1:27" hidden="1" x14ac:dyDescent="0.3">
      <c r="A127" s="7"/>
      <c r="B127" s="23">
        <f t="shared" si="25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1"/>
        <v>0</v>
      </c>
      <c r="Z127" s="5">
        <f t="shared" si="22"/>
        <v>0</v>
      </c>
      <c r="AA127" s="5">
        <f t="shared" si="26"/>
        <v>0</v>
      </c>
    </row>
    <row r="128" spans="1:27" hidden="1" x14ac:dyDescent="0.3">
      <c r="A128" s="7"/>
      <c r="B128" s="23">
        <f t="shared" si="25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1"/>
        <v>0</v>
      </c>
      <c r="Z128" s="5">
        <f t="shared" si="22"/>
        <v>0</v>
      </c>
      <c r="AA128" s="5">
        <f t="shared" si="26"/>
        <v>0</v>
      </c>
    </row>
    <row r="129" spans="1:27" hidden="1" x14ac:dyDescent="0.3">
      <c r="A129" s="7"/>
      <c r="B129" s="23">
        <f t="shared" si="25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1"/>
        <v>0</v>
      </c>
      <c r="Z129" s="5">
        <f t="shared" si="22"/>
        <v>0</v>
      </c>
      <c r="AA129" s="5">
        <f t="shared" si="26"/>
        <v>0</v>
      </c>
    </row>
    <row r="130" spans="1:27" hidden="1" x14ac:dyDescent="0.3">
      <c r="A130" s="7"/>
      <c r="B130" s="23">
        <f t="shared" si="25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1"/>
        <v>0</v>
      </c>
      <c r="Z130" s="5">
        <f t="shared" si="22"/>
        <v>0</v>
      </c>
      <c r="AA130" s="5">
        <f t="shared" si="26"/>
        <v>0</v>
      </c>
    </row>
    <row r="131" spans="1:27" hidden="1" x14ac:dyDescent="0.3">
      <c r="A131" s="7"/>
      <c r="B131" s="23">
        <f t="shared" si="25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1"/>
        <v>0</v>
      </c>
      <c r="Z131" s="5">
        <f t="shared" si="22"/>
        <v>0</v>
      </c>
      <c r="AA131" s="5">
        <f t="shared" si="26"/>
        <v>0</v>
      </c>
    </row>
    <row r="132" spans="1:27" hidden="1" x14ac:dyDescent="0.3">
      <c r="A132" s="7"/>
      <c r="B132" s="23">
        <f t="shared" si="25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1"/>
        <v>0</v>
      </c>
      <c r="Z132" s="5">
        <f t="shared" si="22"/>
        <v>0</v>
      </c>
      <c r="AA132" s="5">
        <f t="shared" si="26"/>
        <v>0</v>
      </c>
    </row>
    <row r="133" spans="1:27" hidden="1" x14ac:dyDescent="0.3">
      <c r="A133" s="7"/>
      <c r="B133" s="23">
        <f t="shared" si="25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1"/>
        <v>0</v>
      </c>
      <c r="Z133" s="5">
        <f t="shared" si="22"/>
        <v>0</v>
      </c>
      <c r="AA133" s="5">
        <f t="shared" si="26"/>
        <v>0</v>
      </c>
    </row>
    <row r="134" spans="1:27" hidden="1" x14ac:dyDescent="0.3">
      <c r="A134" s="7"/>
      <c r="B134" s="23">
        <f t="shared" si="25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1"/>
        <v>0</v>
      </c>
      <c r="Z134" s="5">
        <f t="shared" si="22"/>
        <v>0</v>
      </c>
      <c r="AA134" s="5">
        <f t="shared" si="26"/>
        <v>0</v>
      </c>
    </row>
    <row r="135" spans="1:27" hidden="1" x14ac:dyDescent="0.3">
      <c r="A135" s="7"/>
      <c r="B135" s="23">
        <f t="shared" si="25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7">IF($M135&gt;0,1,0)</f>
        <v>0</v>
      </c>
      <c r="Z135" s="5">
        <f t="shared" ref="Z135:Z191" si="28">IF($M135&lt;0,1,0)</f>
        <v>0</v>
      </c>
      <c r="AA135" s="5">
        <f t="shared" si="26"/>
        <v>0</v>
      </c>
    </row>
    <row r="136" spans="1:27" hidden="1" x14ac:dyDescent="0.3">
      <c r="A136" s="7"/>
      <c r="B136" s="23">
        <f t="shared" si="25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7"/>
        <v>0</v>
      </c>
      <c r="Z136" s="5">
        <f t="shared" si="28"/>
        <v>0</v>
      </c>
      <c r="AA136" s="5">
        <f t="shared" si="26"/>
        <v>0</v>
      </c>
    </row>
    <row r="137" spans="1:27" hidden="1" x14ac:dyDescent="0.3">
      <c r="A137" s="7"/>
      <c r="B137" s="23">
        <f t="shared" si="25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7"/>
        <v>0</v>
      </c>
      <c r="Z137" s="5">
        <f t="shared" si="28"/>
        <v>0</v>
      </c>
      <c r="AA137" s="5">
        <f t="shared" si="26"/>
        <v>0</v>
      </c>
    </row>
    <row r="138" spans="1:27" hidden="1" x14ac:dyDescent="0.3">
      <c r="A138" s="7"/>
      <c r="B138" s="23">
        <f t="shared" ref="B138:B191" si="31">B137+1</f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7"/>
        <v>0</v>
      </c>
      <c r="Z138" s="5">
        <f t="shared" si="28"/>
        <v>0</v>
      </c>
      <c r="AA138" s="5">
        <f t="shared" si="26"/>
        <v>0</v>
      </c>
    </row>
    <row r="139" spans="1:27" hidden="1" x14ac:dyDescent="0.3">
      <c r="A139" s="7"/>
      <c r="B139" s="23">
        <f t="shared" si="31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7"/>
        <v>0</v>
      </c>
      <c r="Z139" s="5">
        <f t="shared" si="28"/>
        <v>0</v>
      </c>
      <c r="AA139" s="5">
        <f t="shared" ref="AA139:AA191" si="32">IF($I139=0,1,0)</f>
        <v>0</v>
      </c>
    </row>
    <row r="140" spans="1:27" hidden="1" x14ac:dyDescent="0.3">
      <c r="A140" s="7"/>
      <c r="B140" s="23">
        <f t="shared" si="31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7"/>
        <v>0</v>
      </c>
      <c r="Z140" s="5">
        <f t="shared" si="28"/>
        <v>0</v>
      </c>
      <c r="AA140" s="5">
        <f t="shared" si="32"/>
        <v>0</v>
      </c>
    </row>
    <row r="141" spans="1:27" hidden="1" x14ac:dyDescent="0.3">
      <c r="A141" s="7"/>
      <c r="B141" s="23">
        <f t="shared" si="31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7"/>
        <v>0</v>
      </c>
      <c r="Z141" s="5">
        <f t="shared" si="28"/>
        <v>0</v>
      </c>
      <c r="AA141" s="5">
        <f t="shared" si="32"/>
        <v>0</v>
      </c>
    </row>
    <row r="142" spans="1:27" hidden="1" x14ac:dyDescent="0.3">
      <c r="A142" s="7"/>
      <c r="B142" s="23">
        <f t="shared" si="31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7"/>
        <v>0</v>
      </c>
      <c r="Z142" s="5">
        <f t="shared" si="28"/>
        <v>0</v>
      </c>
      <c r="AA142" s="5">
        <f t="shared" si="32"/>
        <v>0</v>
      </c>
    </row>
    <row r="143" spans="1:27" hidden="1" x14ac:dyDescent="0.3">
      <c r="A143" s="7"/>
      <c r="B143" s="23">
        <f t="shared" si="31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7"/>
        <v>0</v>
      </c>
      <c r="Z143" s="5">
        <f t="shared" si="28"/>
        <v>0</v>
      </c>
      <c r="AA143" s="5">
        <f t="shared" si="32"/>
        <v>0</v>
      </c>
    </row>
    <row r="144" spans="1:27" hidden="1" x14ac:dyDescent="0.3">
      <c r="A144" s="7"/>
      <c r="B144" s="23">
        <f t="shared" si="31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7"/>
        <v>0</v>
      </c>
      <c r="Z144" s="5">
        <f t="shared" si="28"/>
        <v>0</v>
      </c>
      <c r="AA144" s="5">
        <f t="shared" si="32"/>
        <v>0</v>
      </c>
    </row>
    <row r="145" spans="1:27" hidden="1" x14ac:dyDescent="0.3">
      <c r="A145" s="7"/>
      <c r="B145" s="23">
        <f t="shared" si="31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7"/>
        <v>0</v>
      </c>
      <c r="Z145" s="5">
        <f t="shared" si="28"/>
        <v>0</v>
      </c>
      <c r="AA145" s="5">
        <f t="shared" si="32"/>
        <v>0</v>
      </c>
    </row>
    <row r="146" spans="1:27" hidden="1" x14ac:dyDescent="0.3">
      <c r="A146" s="7"/>
      <c r="B146" s="23">
        <f t="shared" si="31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7"/>
        <v>0</v>
      </c>
      <c r="Z146" s="5">
        <f t="shared" si="28"/>
        <v>0</v>
      </c>
      <c r="AA146" s="5">
        <f t="shared" si="32"/>
        <v>0</v>
      </c>
    </row>
    <row r="147" spans="1:27" hidden="1" x14ac:dyDescent="0.3">
      <c r="A147" s="7"/>
      <c r="B147" s="23">
        <f t="shared" si="31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7"/>
        <v>0</v>
      </c>
      <c r="Z147" s="5">
        <f t="shared" si="28"/>
        <v>0</v>
      </c>
      <c r="AA147" s="5">
        <f t="shared" si="32"/>
        <v>0</v>
      </c>
    </row>
    <row r="148" spans="1:27" hidden="1" x14ac:dyDescent="0.3">
      <c r="A148" s="7"/>
      <c r="B148" s="23">
        <f t="shared" si="31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7"/>
        <v>0</v>
      </c>
      <c r="Z148" s="5">
        <f t="shared" si="28"/>
        <v>0</v>
      </c>
      <c r="AA148" s="5">
        <f t="shared" si="32"/>
        <v>0</v>
      </c>
    </row>
    <row r="149" spans="1:27" hidden="1" x14ac:dyDescent="0.3">
      <c r="A149" s="7"/>
      <c r="B149" s="23">
        <f t="shared" si="31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7"/>
        <v>0</v>
      </c>
      <c r="Z149" s="5">
        <f t="shared" si="28"/>
        <v>0</v>
      </c>
      <c r="AA149" s="5">
        <f t="shared" si="32"/>
        <v>0</v>
      </c>
    </row>
    <row r="150" spans="1:27" hidden="1" x14ac:dyDescent="0.3">
      <c r="A150" s="7"/>
      <c r="B150" s="23">
        <f t="shared" si="31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7"/>
        <v>0</v>
      </c>
      <c r="Z150" s="5">
        <f t="shared" si="28"/>
        <v>0</v>
      </c>
      <c r="AA150" s="5">
        <f t="shared" si="32"/>
        <v>0</v>
      </c>
    </row>
    <row r="151" spans="1:27" hidden="1" x14ac:dyDescent="0.3">
      <c r="A151" s="7"/>
      <c r="B151" s="23">
        <f t="shared" si="31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7"/>
        <v>0</v>
      </c>
      <c r="Z151" s="5">
        <f t="shared" si="28"/>
        <v>0</v>
      </c>
      <c r="AA151" s="5">
        <f t="shared" si="32"/>
        <v>0</v>
      </c>
    </row>
    <row r="152" spans="1:27" hidden="1" x14ac:dyDescent="0.3">
      <c r="A152" s="7"/>
      <c r="B152" s="23">
        <f t="shared" si="31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7"/>
        <v>0</v>
      </c>
      <c r="Z152" s="5">
        <f t="shared" si="28"/>
        <v>0</v>
      </c>
      <c r="AA152" s="5">
        <f t="shared" si="32"/>
        <v>0</v>
      </c>
    </row>
    <row r="153" spans="1:27" hidden="1" x14ac:dyDescent="0.3">
      <c r="A153" s="7"/>
      <c r="B153" s="23">
        <f t="shared" si="31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7"/>
        <v>0</v>
      </c>
      <c r="Z153" s="5">
        <f t="shared" si="28"/>
        <v>0</v>
      </c>
      <c r="AA153" s="5">
        <f t="shared" si="32"/>
        <v>0</v>
      </c>
    </row>
    <row r="154" spans="1:27" hidden="1" x14ac:dyDescent="0.3">
      <c r="A154" s="7"/>
      <c r="B154" s="23">
        <f t="shared" si="31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7"/>
        <v>0</v>
      </c>
      <c r="Z154" s="5">
        <f t="shared" si="28"/>
        <v>0</v>
      </c>
      <c r="AA154" s="5">
        <f t="shared" si="32"/>
        <v>0</v>
      </c>
    </row>
    <row r="155" spans="1:27" hidden="1" x14ac:dyDescent="0.3">
      <c r="A155" s="7"/>
      <c r="B155" s="23">
        <f t="shared" si="31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7"/>
        <v>0</v>
      </c>
      <c r="Z155" s="5">
        <f t="shared" si="28"/>
        <v>0</v>
      </c>
      <c r="AA155" s="5">
        <f t="shared" si="32"/>
        <v>0</v>
      </c>
    </row>
    <row r="156" spans="1:27" hidden="1" x14ac:dyDescent="0.3">
      <c r="A156" s="7"/>
      <c r="B156" s="23">
        <f t="shared" si="31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7"/>
        <v>0</v>
      </c>
      <c r="Z156" s="5">
        <f t="shared" si="28"/>
        <v>0</v>
      </c>
      <c r="AA156" s="5">
        <f t="shared" si="32"/>
        <v>0</v>
      </c>
    </row>
    <row r="157" spans="1:27" hidden="1" x14ac:dyDescent="0.3">
      <c r="A157" s="7"/>
      <c r="B157" s="23">
        <f t="shared" si="31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7"/>
        <v>0</v>
      </c>
      <c r="Z157" s="5">
        <f t="shared" si="28"/>
        <v>0</v>
      </c>
      <c r="AA157" s="5">
        <f t="shared" si="32"/>
        <v>0</v>
      </c>
    </row>
    <row r="158" spans="1:27" hidden="1" x14ac:dyDescent="0.3">
      <c r="A158" s="7"/>
      <c r="B158" s="23">
        <f t="shared" si="31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7"/>
        <v>0</v>
      </c>
      <c r="Z158" s="5">
        <f t="shared" si="28"/>
        <v>0</v>
      </c>
      <c r="AA158" s="5">
        <f t="shared" si="32"/>
        <v>0</v>
      </c>
    </row>
    <row r="159" spans="1:27" hidden="1" x14ac:dyDescent="0.3">
      <c r="A159" s="7"/>
      <c r="B159" s="23">
        <f t="shared" si="31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7"/>
        <v>0</v>
      </c>
      <c r="Z159" s="5">
        <f t="shared" si="28"/>
        <v>0</v>
      </c>
      <c r="AA159" s="5">
        <f t="shared" si="32"/>
        <v>0</v>
      </c>
    </row>
    <row r="160" spans="1:27" hidden="1" x14ac:dyDescent="0.3">
      <c r="A160" s="7"/>
      <c r="B160" s="23">
        <f t="shared" si="31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7"/>
        <v>0</v>
      </c>
      <c r="Z160" s="5">
        <f t="shared" si="28"/>
        <v>0</v>
      </c>
      <c r="AA160" s="5">
        <f t="shared" si="32"/>
        <v>0</v>
      </c>
    </row>
    <row r="161" spans="1:27" hidden="1" x14ac:dyDescent="0.3">
      <c r="A161" s="7"/>
      <c r="B161" s="23">
        <f t="shared" si="31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7"/>
        <v>0</v>
      </c>
      <c r="Z161" s="5">
        <f t="shared" si="28"/>
        <v>0</v>
      </c>
      <c r="AA161" s="5">
        <f t="shared" si="32"/>
        <v>0</v>
      </c>
    </row>
    <row r="162" spans="1:27" hidden="1" x14ac:dyDescent="0.3">
      <c r="A162" s="7"/>
      <c r="B162" s="23">
        <f t="shared" si="31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7"/>
        <v>0</v>
      </c>
      <c r="Z162" s="5">
        <f t="shared" si="28"/>
        <v>0</v>
      </c>
      <c r="AA162" s="5">
        <f t="shared" si="32"/>
        <v>0</v>
      </c>
    </row>
    <row r="163" spans="1:27" hidden="1" x14ac:dyDescent="0.3">
      <c r="A163" s="7"/>
      <c r="B163" s="23">
        <f t="shared" si="31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7"/>
        <v>0</v>
      </c>
      <c r="Z163" s="5">
        <f t="shared" si="28"/>
        <v>0</v>
      </c>
      <c r="AA163" s="5">
        <f t="shared" si="32"/>
        <v>0</v>
      </c>
    </row>
    <row r="164" spans="1:27" hidden="1" x14ac:dyDescent="0.3">
      <c r="A164" s="7"/>
      <c r="B164" s="23">
        <f t="shared" si="31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7"/>
        <v>0</v>
      </c>
      <c r="Z164" s="5">
        <f t="shared" si="28"/>
        <v>0</v>
      </c>
      <c r="AA164" s="5">
        <f t="shared" si="32"/>
        <v>0</v>
      </c>
    </row>
    <row r="165" spans="1:27" hidden="1" x14ac:dyDescent="0.3">
      <c r="A165" s="7"/>
      <c r="B165" s="23">
        <f t="shared" si="31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7"/>
        <v>0</v>
      </c>
      <c r="Z165" s="5">
        <f t="shared" si="28"/>
        <v>0</v>
      </c>
      <c r="AA165" s="5">
        <f t="shared" si="32"/>
        <v>0</v>
      </c>
    </row>
    <row r="166" spans="1:27" hidden="1" x14ac:dyDescent="0.3">
      <c r="A166" s="7"/>
      <c r="B166" s="23">
        <f t="shared" si="31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7"/>
        <v>0</v>
      </c>
      <c r="Z166" s="5">
        <f t="shared" si="28"/>
        <v>0</v>
      </c>
      <c r="AA166" s="5">
        <f t="shared" si="32"/>
        <v>0</v>
      </c>
    </row>
    <row r="167" spans="1:27" hidden="1" x14ac:dyDescent="0.3">
      <c r="A167" s="7"/>
      <c r="B167" s="23">
        <f t="shared" si="31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7"/>
        <v>0</v>
      </c>
      <c r="Z167" s="5">
        <f t="shared" si="28"/>
        <v>0</v>
      </c>
      <c r="AA167" s="5">
        <f t="shared" si="32"/>
        <v>0</v>
      </c>
    </row>
    <row r="168" spans="1:27" hidden="1" x14ac:dyDescent="0.3">
      <c r="A168" s="7"/>
      <c r="B168" s="23">
        <f t="shared" si="31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7"/>
        <v>0</v>
      </c>
      <c r="Z168" s="5">
        <f t="shared" si="28"/>
        <v>0</v>
      </c>
      <c r="AA168" s="5">
        <f t="shared" si="32"/>
        <v>0</v>
      </c>
    </row>
    <row r="169" spans="1:27" hidden="1" x14ac:dyDescent="0.3">
      <c r="A169" s="7"/>
      <c r="B169" s="23">
        <f t="shared" si="31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7"/>
        <v>0</v>
      </c>
      <c r="Z169" s="5">
        <f t="shared" si="28"/>
        <v>0</v>
      </c>
      <c r="AA169" s="5">
        <f t="shared" si="32"/>
        <v>0</v>
      </c>
    </row>
    <row r="170" spans="1:27" hidden="1" x14ac:dyDescent="0.3">
      <c r="A170" s="7"/>
      <c r="B170" s="23">
        <f t="shared" si="31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7"/>
        <v>0</v>
      </c>
      <c r="Z170" s="5">
        <f t="shared" si="28"/>
        <v>0</v>
      </c>
      <c r="AA170" s="5">
        <f t="shared" si="32"/>
        <v>0</v>
      </c>
    </row>
    <row r="171" spans="1:27" hidden="1" x14ac:dyDescent="0.3">
      <c r="A171" s="7"/>
      <c r="B171" s="23">
        <f t="shared" si="31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7"/>
        <v>0</v>
      </c>
      <c r="Z171" s="5">
        <f t="shared" si="28"/>
        <v>0</v>
      </c>
      <c r="AA171" s="5">
        <f t="shared" si="32"/>
        <v>0</v>
      </c>
    </row>
    <row r="172" spans="1:27" hidden="1" x14ac:dyDescent="0.3">
      <c r="A172" s="7"/>
      <c r="B172" s="23">
        <f t="shared" si="31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7"/>
        <v>0</v>
      </c>
      <c r="Z172" s="5">
        <f t="shared" si="28"/>
        <v>0</v>
      </c>
      <c r="AA172" s="5">
        <f t="shared" si="32"/>
        <v>0</v>
      </c>
    </row>
    <row r="173" spans="1:27" hidden="1" x14ac:dyDescent="0.3">
      <c r="A173" s="7"/>
      <c r="B173" s="23">
        <f t="shared" si="31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7"/>
        <v>0</v>
      </c>
      <c r="Z173" s="5">
        <f t="shared" si="28"/>
        <v>0</v>
      </c>
      <c r="AA173" s="5">
        <f t="shared" si="32"/>
        <v>0</v>
      </c>
    </row>
    <row r="174" spans="1:27" hidden="1" x14ac:dyDescent="0.3">
      <c r="A174" s="7"/>
      <c r="B174" s="23">
        <f t="shared" si="31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7"/>
        <v>0</v>
      </c>
      <c r="Z174" s="5">
        <f t="shared" si="28"/>
        <v>0</v>
      </c>
      <c r="AA174" s="5">
        <f t="shared" si="32"/>
        <v>0</v>
      </c>
    </row>
    <row r="175" spans="1:27" hidden="1" x14ac:dyDescent="0.3">
      <c r="A175" s="7"/>
      <c r="B175" s="23">
        <f t="shared" si="31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7"/>
        <v>0</v>
      </c>
      <c r="Z175" s="5">
        <f t="shared" si="28"/>
        <v>0</v>
      </c>
      <c r="AA175" s="5">
        <f t="shared" si="32"/>
        <v>0</v>
      </c>
    </row>
    <row r="176" spans="1:27" hidden="1" x14ac:dyDescent="0.3">
      <c r="A176" s="7"/>
      <c r="B176" s="23">
        <f t="shared" si="31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7"/>
        <v>0</v>
      </c>
      <c r="Z176" s="5">
        <f t="shared" si="28"/>
        <v>0</v>
      </c>
      <c r="AA176" s="5">
        <f t="shared" si="32"/>
        <v>0</v>
      </c>
    </row>
    <row r="177" spans="1:27" hidden="1" x14ac:dyDescent="0.3">
      <c r="A177" s="7"/>
      <c r="B177" s="23">
        <f t="shared" si="31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7"/>
        <v>0</v>
      </c>
      <c r="Z177" s="5">
        <f t="shared" si="28"/>
        <v>0</v>
      </c>
      <c r="AA177" s="5">
        <f t="shared" si="32"/>
        <v>0</v>
      </c>
    </row>
    <row r="178" spans="1:27" hidden="1" x14ac:dyDescent="0.3">
      <c r="A178" s="7"/>
      <c r="B178" s="23">
        <f t="shared" si="31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7"/>
        <v>0</v>
      </c>
      <c r="Z178" s="5">
        <f t="shared" si="28"/>
        <v>0</v>
      </c>
      <c r="AA178" s="5">
        <f t="shared" si="32"/>
        <v>0</v>
      </c>
    </row>
    <row r="179" spans="1:27" hidden="1" x14ac:dyDescent="0.3">
      <c r="A179" s="7"/>
      <c r="B179" s="23">
        <f t="shared" si="31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7"/>
        <v>0</v>
      </c>
      <c r="Z179" s="5">
        <f t="shared" si="28"/>
        <v>0</v>
      </c>
      <c r="AA179" s="5">
        <f t="shared" si="32"/>
        <v>0</v>
      </c>
    </row>
    <row r="180" spans="1:27" hidden="1" x14ac:dyDescent="0.3">
      <c r="A180" s="7"/>
      <c r="B180" s="23">
        <f t="shared" si="31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7"/>
        <v>0</v>
      </c>
      <c r="Z180" s="5">
        <f t="shared" si="28"/>
        <v>0</v>
      </c>
      <c r="AA180" s="5">
        <f t="shared" si="32"/>
        <v>0</v>
      </c>
    </row>
    <row r="181" spans="1:27" hidden="1" x14ac:dyDescent="0.3">
      <c r="A181" s="7"/>
      <c r="B181" s="23">
        <f t="shared" si="31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7"/>
        <v>0</v>
      </c>
      <c r="Z181" s="5">
        <f t="shared" si="28"/>
        <v>0</v>
      </c>
      <c r="AA181" s="5">
        <f t="shared" si="32"/>
        <v>0</v>
      </c>
    </row>
    <row r="182" spans="1:27" hidden="1" x14ac:dyDescent="0.3">
      <c r="A182" s="7"/>
      <c r="B182" s="23">
        <f t="shared" si="31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7"/>
        <v>0</v>
      </c>
      <c r="Z182" s="5">
        <f t="shared" si="28"/>
        <v>0</v>
      </c>
      <c r="AA182" s="5">
        <f t="shared" si="32"/>
        <v>0</v>
      </c>
    </row>
    <row r="183" spans="1:27" hidden="1" x14ac:dyDescent="0.3">
      <c r="A183" s="7"/>
      <c r="B183" s="23">
        <f t="shared" si="31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7"/>
        <v>0</v>
      </c>
      <c r="Z183" s="5">
        <f t="shared" si="28"/>
        <v>0</v>
      </c>
      <c r="AA183" s="5">
        <f t="shared" si="32"/>
        <v>0</v>
      </c>
    </row>
    <row r="184" spans="1:27" hidden="1" x14ac:dyDescent="0.3">
      <c r="A184" s="7"/>
      <c r="B184" s="23">
        <f t="shared" si="31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7"/>
        <v>0</v>
      </c>
      <c r="Z184" s="5">
        <f t="shared" si="28"/>
        <v>0</v>
      </c>
      <c r="AA184" s="5">
        <f t="shared" si="32"/>
        <v>0</v>
      </c>
    </row>
    <row r="185" spans="1:27" hidden="1" x14ac:dyDescent="0.3">
      <c r="A185" s="7"/>
      <c r="B185" s="23">
        <f t="shared" si="31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7"/>
        <v>0</v>
      </c>
      <c r="Z185" s="5">
        <f t="shared" si="28"/>
        <v>0</v>
      </c>
      <c r="AA185" s="5">
        <f t="shared" si="32"/>
        <v>0</v>
      </c>
    </row>
    <row r="186" spans="1:27" hidden="1" x14ac:dyDescent="0.3">
      <c r="A186" s="7"/>
      <c r="B186" s="23">
        <f t="shared" si="31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7"/>
        <v>0</v>
      </c>
      <c r="Z186" s="5">
        <f t="shared" si="28"/>
        <v>0</v>
      </c>
      <c r="AA186" s="5">
        <f t="shared" si="32"/>
        <v>0</v>
      </c>
    </row>
    <row r="187" spans="1:27" hidden="1" x14ac:dyDescent="0.3">
      <c r="A187" s="7"/>
      <c r="B187" s="23">
        <f t="shared" si="31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7"/>
        <v>0</v>
      </c>
      <c r="Z187" s="5">
        <f t="shared" si="28"/>
        <v>0</v>
      </c>
      <c r="AA187" s="5">
        <f t="shared" si="32"/>
        <v>0</v>
      </c>
    </row>
    <row r="188" spans="1:27" hidden="1" x14ac:dyDescent="0.3">
      <c r="A188" s="7"/>
      <c r="B188" s="23">
        <f t="shared" si="31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7"/>
        <v>0</v>
      </c>
      <c r="Z188" s="5">
        <f t="shared" si="28"/>
        <v>0</v>
      </c>
      <c r="AA188" s="5">
        <f t="shared" si="32"/>
        <v>0</v>
      </c>
    </row>
    <row r="189" spans="1:27" hidden="1" x14ac:dyDescent="0.3">
      <c r="A189" s="7"/>
      <c r="B189" s="23">
        <f t="shared" si="31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7"/>
        <v>0</v>
      </c>
      <c r="Z189" s="5">
        <f t="shared" si="28"/>
        <v>0</v>
      </c>
      <c r="AA189" s="5">
        <f t="shared" si="32"/>
        <v>0</v>
      </c>
    </row>
    <row r="190" spans="1:27" hidden="1" x14ac:dyDescent="0.3">
      <c r="A190" s="7"/>
      <c r="B190" s="23">
        <f t="shared" si="31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7"/>
        <v>0</v>
      </c>
      <c r="Z190" s="5">
        <f t="shared" si="28"/>
        <v>0</v>
      </c>
      <c r="AA190" s="5">
        <f t="shared" si="32"/>
        <v>0</v>
      </c>
    </row>
    <row r="191" spans="1:27" ht="15" thickBot="1" x14ac:dyDescent="0.35">
      <c r="A191" s="7"/>
      <c r="B191" s="23">
        <f t="shared" si="31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7"/>
        <v>0</v>
      </c>
      <c r="Z191" s="5">
        <f t="shared" si="28"/>
        <v>0</v>
      </c>
      <c r="AA191" s="5">
        <f t="shared" si="32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119512.03214111963</v>
      </c>
      <c r="N192" s="8"/>
      <c r="Y192" s="5">
        <f>SUM(Y6:Y191)</f>
        <v>18</v>
      </c>
      <c r="Z192" s="5">
        <f>SUM(Z6:Z191)</f>
        <v>1</v>
      </c>
      <c r="AA192" s="5">
        <f>SUM(AA6:AA191)</f>
        <v>15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51" priority="1">
      <formula>LEN(TRIM(I6))=0</formula>
    </cfRule>
  </conditionalFormatting>
  <hyperlinks>
    <hyperlink ref="B192" r:id="rId1" xr:uid="{00000000-0004-0000-1400-000000000000}"/>
    <hyperlink ref="P1" location="'MASTER '!A1" display="Back" xr:uid="{00000000-0004-0000-1400-000001000000}"/>
    <hyperlink ref="P13:P14" location="'APRIL-2018'!A1" display="CASH" xr:uid="{00000000-0004-0000-1400-000002000000}"/>
  </hyperlink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93"/>
  <sheetViews>
    <sheetView workbookViewId="0"/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993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43831</v>
      </c>
      <c r="D6" s="19" t="s">
        <v>19</v>
      </c>
      <c r="E6" s="19" t="s">
        <v>443</v>
      </c>
      <c r="F6" s="21">
        <v>1860</v>
      </c>
      <c r="G6" s="79">
        <v>1889</v>
      </c>
      <c r="H6" s="79">
        <v>1847</v>
      </c>
      <c r="I6" s="26">
        <v>1894</v>
      </c>
      <c r="J6" s="25">
        <f t="shared" ref="J6:J7" si="0">I6-F6</f>
        <v>34</v>
      </c>
      <c r="K6" s="27">
        <f t="shared" ref="K6:K7" si="1">150000/F6</f>
        <v>80.645161290322577</v>
      </c>
      <c r="L6" s="63">
        <f t="shared" ref="L6:L71" si="2">(I6*1/F6)-100%</f>
        <v>1.8279569892473146E-2</v>
      </c>
      <c r="M6" s="25">
        <f>J6*K6</f>
        <v>2741.9354838709678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43831</v>
      </c>
      <c r="D7" s="25" t="s">
        <v>19</v>
      </c>
      <c r="E7" s="25" t="s">
        <v>635</v>
      </c>
      <c r="F7" s="26">
        <v>216</v>
      </c>
      <c r="G7" s="26">
        <v>222</v>
      </c>
      <c r="H7" s="26">
        <v>213</v>
      </c>
      <c r="I7" s="26">
        <v>222.35</v>
      </c>
      <c r="J7" s="25">
        <f t="shared" si="0"/>
        <v>6.3499999999999943</v>
      </c>
      <c r="K7" s="27">
        <f t="shared" si="1"/>
        <v>694.44444444444446</v>
      </c>
      <c r="L7" s="63">
        <f t="shared" si="2"/>
        <v>2.9398148148148229E-2</v>
      </c>
      <c r="M7" s="83">
        <f>J7*K7</f>
        <v>4409.7222222222181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43832</v>
      </c>
      <c r="D8" s="25" t="s">
        <v>19</v>
      </c>
      <c r="E8" s="25" t="s">
        <v>703</v>
      </c>
      <c r="F8" s="26">
        <v>1522</v>
      </c>
      <c r="G8" s="26">
        <v>1539</v>
      </c>
      <c r="H8" s="26">
        <v>1505</v>
      </c>
      <c r="I8" s="26">
        <v>1540</v>
      </c>
      <c r="J8" s="25">
        <f t="shared" ref="J8:J9" si="7">I8-F8</f>
        <v>18</v>
      </c>
      <c r="K8" s="27">
        <f t="shared" ref="K8:K9" si="8">150000/F8</f>
        <v>98.554533508541397</v>
      </c>
      <c r="L8" s="63">
        <f t="shared" si="2"/>
        <v>1.1826544021025009E-2</v>
      </c>
      <c r="M8" s="83">
        <f>J8*K8</f>
        <v>1773.9816031537453</v>
      </c>
      <c r="N8" s="8"/>
    </row>
    <row r="9" spans="1:27" x14ac:dyDescent="0.3">
      <c r="A9" s="7"/>
      <c r="B9" s="23">
        <f t="shared" si="6"/>
        <v>4</v>
      </c>
      <c r="C9" s="24">
        <v>43832</v>
      </c>
      <c r="D9" s="25" t="s">
        <v>19</v>
      </c>
      <c r="E9" s="25" t="s">
        <v>234</v>
      </c>
      <c r="F9" s="26">
        <v>102</v>
      </c>
      <c r="G9" s="26">
        <v>104</v>
      </c>
      <c r="H9" s="26">
        <v>101</v>
      </c>
      <c r="I9" s="26">
        <v>104</v>
      </c>
      <c r="J9" s="25">
        <f t="shared" si="7"/>
        <v>2</v>
      </c>
      <c r="K9" s="27">
        <f t="shared" si="8"/>
        <v>1470.5882352941176</v>
      </c>
      <c r="L9" s="63">
        <f t="shared" si="2"/>
        <v>1.9607843137254832E-2</v>
      </c>
      <c r="M9" s="28">
        <f t="shared" ref="M9:M72" si="9">J9*K9</f>
        <v>2941.1764705882351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43833</v>
      </c>
      <c r="D10" s="25" t="s">
        <v>19</v>
      </c>
      <c r="E10" s="25" t="s">
        <v>953</v>
      </c>
      <c r="F10" s="26">
        <v>102</v>
      </c>
      <c r="G10" s="26">
        <v>108</v>
      </c>
      <c r="H10" s="26">
        <v>100</v>
      </c>
      <c r="I10" s="26"/>
      <c r="J10" s="25"/>
      <c r="K10" s="27"/>
      <c r="L10" s="63">
        <f t="shared" si="2"/>
        <v>-1</v>
      </c>
      <c r="M10" s="28">
        <f t="shared" si="9"/>
        <v>0</v>
      </c>
      <c r="N10" s="8"/>
      <c r="Y10" s="5">
        <f t="shared" si="3"/>
        <v>0</v>
      </c>
      <c r="Z10" s="5">
        <f t="shared" si="4"/>
        <v>0</v>
      </c>
      <c r="AA10" s="5">
        <f t="shared" si="5"/>
        <v>1</v>
      </c>
    </row>
    <row r="11" spans="1:27" x14ac:dyDescent="0.3">
      <c r="A11" s="7"/>
      <c r="B11" s="23">
        <f t="shared" si="6"/>
        <v>6</v>
      </c>
      <c r="C11" s="24">
        <v>43836</v>
      </c>
      <c r="D11" s="25" t="s">
        <v>19</v>
      </c>
      <c r="E11" s="25" t="s">
        <v>781</v>
      </c>
      <c r="F11" s="26">
        <v>577</v>
      </c>
      <c r="G11" s="26">
        <v>586</v>
      </c>
      <c r="H11" s="26">
        <v>565</v>
      </c>
      <c r="I11" s="26">
        <v>581</v>
      </c>
      <c r="J11" s="25">
        <f t="shared" ref="J11" si="10">I11-F11</f>
        <v>4</v>
      </c>
      <c r="K11" s="27">
        <f t="shared" ref="K11" si="11">150000/F11</f>
        <v>259.96533795493934</v>
      </c>
      <c r="L11" s="63">
        <f t="shared" si="2"/>
        <v>6.9324090121316573E-3</v>
      </c>
      <c r="M11" s="28">
        <f t="shared" si="9"/>
        <v>1039.8613518197574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" thickBot="1" x14ac:dyDescent="0.35">
      <c r="A12" s="7"/>
      <c r="B12" s="23">
        <f t="shared" si="6"/>
        <v>7</v>
      </c>
      <c r="C12" s="24">
        <v>43838</v>
      </c>
      <c r="D12" s="25" t="s">
        <v>19</v>
      </c>
      <c r="E12" s="25" t="s">
        <v>241</v>
      </c>
      <c r="F12" s="26">
        <v>167</v>
      </c>
      <c r="G12" s="26">
        <v>180</v>
      </c>
      <c r="H12" s="26">
        <v>162</v>
      </c>
      <c r="I12" s="26">
        <v>170</v>
      </c>
      <c r="J12" s="25">
        <f t="shared" ref="J12:J17" si="12">I12-F12</f>
        <v>3</v>
      </c>
      <c r="K12" s="27">
        <f t="shared" ref="K12:K17" si="13">150000/F12</f>
        <v>898.20359281437129</v>
      </c>
      <c r="L12" s="63">
        <f t="shared" si="2"/>
        <v>1.7964071856287456E-2</v>
      </c>
      <c r="M12" s="28">
        <f t="shared" si="9"/>
        <v>2694.6107784431138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6"/>
        <v>8</v>
      </c>
      <c r="C13" s="24">
        <v>43838</v>
      </c>
      <c r="D13" s="25" t="s">
        <v>19</v>
      </c>
      <c r="E13" s="25" t="s">
        <v>994</v>
      </c>
      <c r="F13" s="26">
        <v>550</v>
      </c>
      <c r="G13" s="26">
        <v>565</v>
      </c>
      <c r="H13" s="26">
        <v>540</v>
      </c>
      <c r="I13" s="26">
        <v>565</v>
      </c>
      <c r="J13" s="25">
        <f t="shared" si="12"/>
        <v>15</v>
      </c>
      <c r="K13" s="27">
        <f t="shared" si="13"/>
        <v>272.72727272727275</v>
      </c>
      <c r="L13" s="63">
        <f t="shared" si="2"/>
        <v>2.7272727272727337E-2</v>
      </c>
      <c r="M13" s="28">
        <f t="shared" si="9"/>
        <v>4090.909090909091</v>
      </c>
      <c r="N13" s="8"/>
      <c r="P13" s="144" t="s">
        <v>10</v>
      </c>
      <c r="Q13" s="122">
        <f>COUNT(C6:C191)</f>
        <v>28</v>
      </c>
      <c r="R13" s="124">
        <v>24</v>
      </c>
      <c r="S13" s="124">
        <f>Z192</f>
        <v>0</v>
      </c>
      <c r="T13" s="126">
        <v>4</v>
      </c>
      <c r="U13" s="139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si="6"/>
        <v>9</v>
      </c>
      <c r="C14" s="24">
        <v>43838</v>
      </c>
      <c r="D14" s="25" t="s">
        <v>19</v>
      </c>
      <c r="E14" s="25" t="s">
        <v>500</v>
      </c>
      <c r="F14" s="26">
        <v>1253</v>
      </c>
      <c r="G14" s="26">
        <v>1275</v>
      </c>
      <c r="H14" s="26">
        <v>1243</v>
      </c>
      <c r="I14" s="26">
        <v>1275</v>
      </c>
      <c r="J14" s="25">
        <f t="shared" si="12"/>
        <v>22</v>
      </c>
      <c r="K14" s="27">
        <f t="shared" si="13"/>
        <v>119.71268954509178</v>
      </c>
      <c r="L14" s="63">
        <f t="shared" si="2"/>
        <v>1.7557861133280062E-2</v>
      </c>
      <c r="M14" s="28">
        <f t="shared" si="9"/>
        <v>2633.6791699920191</v>
      </c>
      <c r="N14" s="8"/>
      <c r="P14" s="145"/>
      <c r="Q14" s="123"/>
      <c r="R14" s="125"/>
      <c r="S14" s="125"/>
      <c r="T14" s="127"/>
      <c r="U14" s="140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x14ac:dyDescent="0.3">
      <c r="A15" s="7"/>
      <c r="B15" s="23">
        <f t="shared" si="6"/>
        <v>10</v>
      </c>
      <c r="C15" s="24">
        <v>43838</v>
      </c>
      <c r="D15" s="25" t="s">
        <v>19</v>
      </c>
      <c r="E15" s="25" t="s">
        <v>553</v>
      </c>
      <c r="F15" s="26">
        <v>51</v>
      </c>
      <c r="G15" s="26">
        <v>53.8</v>
      </c>
      <c r="H15" s="26">
        <v>50</v>
      </c>
      <c r="I15" s="26">
        <v>53.8</v>
      </c>
      <c r="J15" s="25">
        <f t="shared" si="12"/>
        <v>2.7999999999999972</v>
      </c>
      <c r="K15" s="27">
        <f t="shared" si="13"/>
        <v>2941.1764705882351</v>
      </c>
      <c r="L15" s="63">
        <f t="shared" si="2"/>
        <v>5.4901960784313752E-2</v>
      </c>
      <c r="M15" s="28">
        <f t="shared" si="9"/>
        <v>8235.2941176470504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6"/>
        <v>11</v>
      </c>
      <c r="C16" s="24">
        <v>43839</v>
      </c>
      <c r="D16" s="25" t="s">
        <v>19</v>
      </c>
      <c r="E16" s="25" t="s">
        <v>489</v>
      </c>
      <c r="F16" s="26">
        <v>2333</v>
      </c>
      <c r="G16" s="26">
        <v>2438</v>
      </c>
      <c r="H16" s="26">
        <v>2320</v>
      </c>
      <c r="I16" s="26">
        <v>2438</v>
      </c>
      <c r="J16" s="25">
        <f t="shared" si="12"/>
        <v>105</v>
      </c>
      <c r="K16" s="27">
        <f t="shared" si="13"/>
        <v>64.294899271324482</v>
      </c>
      <c r="L16" s="63">
        <f t="shared" si="2"/>
        <v>4.5006429489927058E-2</v>
      </c>
      <c r="M16" s="28">
        <f t="shared" si="9"/>
        <v>6750.9644234890702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" thickBot="1" x14ac:dyDescent="0.35">
      <c r="A17" s="7"/>
      <c r="B17" s="23">
        <f t="shared" si="6"/>
        <v>12</v>
      </c>
      <c r="C17" s="24">
        <v>43839</v>
      </c>
      <c r="D17" s="25" t="s">
        <v>19</v>
      </c>
      <c r="E17" s="25" t="s">
        <v>995</v>
      </c>
      <c r="F17" s="26">
        <v>1315</v>
      </c>
      <c r="G17" s="26">
        <v>1337</v>
      </c>
      <c r="H17" s="26">
        <v>1294</v>
      </c>
      <c r="I17" s="26">
        <v>1338</v>
      </c>
      <c r="J17" s="25">
        <f t="shared" si="12"/>
        <v>23</v>
      </c>
      <c r="K17" s="27">
        <f t="shared" si="13"/>
        <v>114.06844106463879</v>
      </c>
      <c r="L17" s="63">
        <f t="shared" si="2"/>
        <v>1.7490494296577896E-2</v>
      </c>
      <c r="M17" s="28">
        <f t="shared" si="9"/>
        <v>2623.5741444866921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43839</v>
      </c>
      <c r="D18" s="25" t="s">
        <v>19</v>
      </c>
      <c r="E18" s="25" t="s">
        <v>296</v>
      </c>
      <c r="F18" s="26">
        <v>8.8000000000000007</v>
      </c>
      <c r="G18" s="26">
        <v>9.5500000000000007</v>
      </c>
      <c r="H18" s="26">
        <v>8.4</v>
      </c>
      <c r="I18" s="26"/>
      <c r="J18" s="25"/>
      <c r="K18" s="27"/>
      <c r="L18" s="63">
        <f t="shared" si="2"/>
        <v>-1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6"/>
        <v>14</v>
      </c>
      <c r="C19" s="62">
        <v>43843</v>
      </c>
      <c r="D19" s="25" t="s">
        <v>19</v>
      </c>
      <c r="E19" s="25" t="s">
        <v>885</v>
      </c>
      <c r="F19" s="26">
        <v>2955</v>
      </c>
      <c r="G19" s="26">
        <v>3008</v>
      </c>
      <c r="H19" s="26">
        <v>2945</v>
      </c>
      <c r="I19" s="26">
        <v>3068</v>
      </c>
      <c r="J19" s="25">
        <f t="shared" ref="J19:J23" si="14">I19-F19</f>
        <v>113</v>
      </c>
      <c r="K19" s="27">
        <f t="shared" ref="K19:K23" si="15">150000/F19</f>
        <v>50.761421319796952</v>
      </c>
      <c r="L19" s="63">
        <f t="shared" si="2"/>
        <v>3.8240270727580405E-2</v>
      </c>
      <c r="M19" s="28">
        <f t="shared" si="9"/>
        <v>5736.040609137056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43845</v>
      </c>
      <c r="D20" s="25" t="s">
        <v>19</v>
      </c>
      <c r="E20" s="25" t="s">
        <v>676</v>
      </c>
      <c r="F20" s="26">
        <v>39</v>
      </c>
      <c r="G20" s="26">
        <v>45</v>
      </c>
      <c r="H20" s="26">
        <v>36.549999999999997</v>
      </c>
      <c r="I20" s="26">
        <v>45</v>
      </c>
      <c r="J20" s="25">
        <f t="shared" si="14"/>
        <v>6</v>
      </c>
      <c r="K20" s="27">
        <f t="shared" si="15"/>
        <v>3846.1538461538462</v>
      </c>
      <c r="L20" s="63">
        <f t="shared" si="2"/>
        <v>0.15384615384615374</v>
      </c>
      <c r="M20" s="28">
        <f t="shared" si="9"/>
        <v>23076.923076923078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43845</v>
      </c>
      <c r="D21" s="25" t="s">
        <v>19</v>
      </c>
      <c r="E21" s="25" t="s">
        <v>996</v>
      </c>
      <c r="F21" s="26">
        <v>276</v>
      </c>
      <c r="G21" s="26">
        <v>284</v>
      </c>
      <c r="H21" s="26">
        <v>270</v>
      </c>
      <c r="I21" s="26">
        <v>279.8</v>
      </c>
      <c r="J21" s="25">
        <f t="shared" si="14"/>
        <v>3.8000000000000114</v>
      </c>
      <c r="K21" s="27">
        <f t="shared" si="15"/>
        <v>543.47826086956525</v>
      </c>
      <c r="L21" s="63">
        <f t="shared" si="2"/>
        <v>1.3768115942029091E-2</v>
      </c>
      <c r="M21" s="28">
        <f t="shared" si="9"/>
        <v>2065.2173913043539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43847</v>
      </c>
      <c r="D22" s="25" t="s">
        <v>19</v>
      </c>
      <c r="E22" s="25" t="s">
        <v>290</v>
      </c>
      <c r="F22" s="26">
        <v>150</v>
      </c>
      <c r="G22" s="26">
        <v>155</v>
      </c>
      <c r="H22" s="26">
        <v>149</v>
      </c>
      <c r="I22" s="26">
        <v>155</v>
      </c>
      <c r="J22" s="25">
        <f t="shared" si="14"/>
        <v>5</v>
      </c>
      <c r="K22" s="27">
        <f t="shared" si="15"/>
        <v>1000</v>
      </c>
      <c r="L22" s="63">
        <f t="shared" si="2"/>
        <v>3.3333333333333437E-2</v>
      </c>
      <c r="M22" s="28">
        <f t="shared" si="9"/>
        <v>5000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43847</v>
      </c>
      <c r="D23" s="25" t="s">
        <v>19</v>
      </c>
      <c r="E23" s="25" t="s">
        <v>997</v>
      </c>
      <c r="F23" s="26">
        <v>186</v>
      </c>
      <c r="G23" s="26">
        <v>192</v>
      </c>
      <c r="H23" s="26">
        <v>182</v>
      </c>
      <c r="I23" s="26">
        <v>188</v>
      </c>
      <c r="J23" s="25">
        <f t="shared" si="14"/>
        <v>2</v>
      </c>
      <c r="K23" s="27">
        <f t="shared" si="15"/>
        <v>806.45161290322585</v>
      </c>
      <c r="L23" s="63">
        <f t="shared" si="2"/>
        <v>1.0752688172043001E-2</v>
      </c>
      <c r="M23" s="28">
        <f t="shared" si="9"/>
        <v>1612.9032258064517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43850</v>
      </c>
      <c r="D24" s="25" t="s">
        <v>19</v>
      </c>
      <c r="E24" s="25" t="s">
        <v>998</v>
      </c>
      <c r="F24" s="26">
        <v>750</v>
      </c>
      <c r="G24" s="26">
        <v>772</v>
      </c>
      <c r="H24" s="26">
        <v>740</v>
      </c>
      <c r="I24" s="26"/>
      <c r="J24" s="25"/>
      <c r="K24" s="27"/>
      <c r="L24" s="63">
        <f t="shared" si="2"/>
        <v>-1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1</v>
      </c>
    </row>
    <row r="25" spans="1:27" x14ac:dyDescent="0.3">
      <c r="A25" s="7"/>
      <c r="B25" s="23">
        <f t="shared" si="6"/>
        <v>20</v>
      </c>
      <c r="C25" s="62">
        <v>43852</v>
      </c>
      <c r="D25" s="25" t="s">
        <v>19</v>
      </c>
      <c r="E25" s="25" t="s">
        <v>500</v>
      </c>
      <c r="F25" s="26">
        <v>1245</v>
      </c>
      <c r="G25" s="26">
        <v>1270</v>
      </c>
      <c r="H25" s="26">
        <v>1230</v>
      </c>
      <c r="I25" s="26"/>
      <c r="J25" s="25"/>
      <c r="K25" s="27"/>
      <c r="L25" s="63">
        <f t="shared" si="2"/>
        <v>-1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1</v>
      </c>
    </row>
    <row r="26" spans="1:27" x14ac:dyDescent="0.3">
      <c r="A26" s="7"/>
      <c r="B26" s="23">
        <f>B25+1</f>
        <v>21</v>
      </c>
      <c r="C26" s="24">
        <v>43852</v>
      </c>
      <c r="D26" s="25" t="s">
        <v>19</v>
      </c>
      <c r="E26" s="25" t="s">
        <v>999</v>
      </c>
      <c r="F26" s="26">
        <v>280</v>
      </c>
      <c r="G26" s="26">
        <v>314</v>
      </c>
      <c r="H26" s="26">
        <v>270</v>
      </c>
      <c r="I26" s="26">
        <v>305</v>
      </c>
      <c r="J26" s="25">
        <f t="shared" ref="J26" si="16">I26-F26</f>
        <v>25</v>
      </c>
      <c r="K26" s="27">
        <f t="shared" ref="K26" si="17">150000/F26</f>
        <v>535.71428571428567</v>
      </c>
      <c r="L26" s="63">
        <f>(I26*1/F26)-100%</f>
        <v>8.9285714285714191E-2</v>
      </c>
      <c r="M26" s="28">
        <f t="shared" si="9"/>
        <v>13392.857142857141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43852</v>
      </c>
      <c r="D27" s="25" t="s">
        <v>19</v>
      </c>
      <c r="E27" s="25" t="s">
        <v>637</v>
      </c>
      <c r="F27" s="26">
        <v>467</v>
      </c>
      <c r="G27" s="26">
        <v>474</v>
      </c>
      <c r="H27" s="26">
        <v>459</v>
      </c>
      <c r="I27" s="26">
        <v>472.5</v>
      </c>
      <c r="J27" s="25">
        <f t="shared" ref="J27:J33" si="18">I27-F27</f>
        <v>5.5</v>
      </c>
      <c r="K27" s="27">
        <f t="shared" ref="K27:K33" si="19">150000/F27</f>
        <v>321.19914346895075</v>
      </c>
      <c r="L27" s="63">
        <f t="shared" si="2"/>
        <v>1.177730192719495E-2</v>
      </c>
      <c r="M27" s="28">
        <f t="shared" si="9"/>
        <v>1766.5952890792291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43853</v>
      </c>
      <c r="D28" s="25" t="s">
        <v>19</v>
      </c>
      <c r="E28" s="25" t="s">
        <v>826</v>
      </c>
      <c r="F28" s="26">
        <v>7180</v>
      </c>
      <c r="G28" s="26">
        <v>7346</v>
      </c>
      <c r="H28" s="26">
        <v>7114</v>
      </c>
      <c r="I28" s="26">
        <v>7210</v>
      </c>
      <c r="J28" s="25">
        <f t="shared" si="18"/>
        <v>30</v>
      </c>
      <c r="K28" s="27">
        <f t="shared" si="19"/>
        <v>20.891364902506965</v>
      </c>
      <c r="L28" s="63">
        <f t="shared" si="2"/>
        <v>4.1782729805013297E-3</v>
      </c>
      <c r="M28" s="28">
        <f t="shared" si="9"/>
        <v>626.74094707520896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43853</v>
      </c>
      <c r="D29" s="25" t="s">
        <v>19</v>
      </c>
      <c r="E29" s="25" t="s">
        <v>1000</v>
      </c>
      <c r="F29" s="26">
        <v>38.4</v>
      </c>
      <c r="G29" s="26">
        <v>41</v>
      </c>
      <c r="H29" s="26">
        <v>37.9</v>
      </c>
      <c r="I29" s="26">
        <v>41</v>
      </c>
      <c r="J29" s="25">
        <f t="shared" si="18"/>
        <v>2.6000000000000014</v>
      </c>
      <c r="K29" s="27">
        <f t="shared" si="19"/>
        <v>3906.25</v>
      </c>
      <c r="L29" s="63">
        <f t="shared" si="2"/>
        <v>6.7708333333333481E-2</v>
      </c>
      <c r="M29" s="28">
        <f t="shared" si="9"/>
        <v>10156.250000000005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43854</v>
      </c>
      <c r="D30" s="25" t="s">
        <v>19</v>
      </c>
      <c r="E30" s="25" t="s">
        <v>979</v>
      </c>
      <c r="F30" s="26">
        <v>193</v>
      </c>
      <c r="G30" s="26">
        <v>189</v>
      </c>
      <c r="H30" s="26">
        <v>204</v>
      </c>
      <c r="I30" s="26">
        <v>196</v>
      </c>
      <c r="J30" s="25">
        <f t="shared" si="18"/>
        <v>3</v>
      </c>
      <c r="K30" s="27">
        <f t="shared" si="19"/>
        <v>777.20207253886008</v>
      </c>
      <c r="L30" s="63">
        <f t="shared" si="2"/>
        <v>1.5544041450777257E-2</v>
      </c>
      <c r="M30" s="28">
        <f t="shared" si="9"/>
        <v>2331.6062176165801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43858</v>
      </c>
      <c r="D31" s="25" t="s">
        <v>19</v>
      </c>
      <c r="E31" s="25" t="s">
        <v>1002</v>
      </c>
      <c r="F31" s="26">
        <v>1220</v>
      </c>
      <c r="G31" s="26">
        <v>1245</v>
      </c>
      <c r="H31" s="26">
        <v>1200</v>
      </c>
      <c r="I31" s="26">
        <v>1238</v>
      </c>
      <c r="J31" s="25">
        <f t="shared" si="18"/>
        <v>18</v>
      </c>
      <c r="K31" s="27">
        <f t="shared" si="19"/>
        <v>122.95081967213115</v>
      </c>
      <c r="L31" s="63">
        <f t="shared" si="2"/>
        <v>1.4754098360655776E-2</v>
      </c>
      <c r="M31" s="28">
        <f t="shared" si="9"/>
        <v>2213.1147540983607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43858</v>
      </c>
      <c r="D32" s="25" t="s">
        <v>19</v>
      </c>
      <c r="E32" s="25" t="s">
        <v>944</v>
      </c>
      <c r="F32" s="26">
        <v>213</v>
      </c>
      <c r="G32" s="26">
        <v>228</v>
      </c>
      <c r="H32" s="26">
        <v>207</v>
      </c>
      <c r="I32" s="26">
        <v>219</v>
      </c>
      <c r="J32" s="25">
        <f t="shared" si="18"/>
        <v>6</v>
      </c>
      <c r="K32" s="27">
        <f t="shared" si="19"/>
        <v>704.22535211267609</v>
      </c>
      <c r="L32" s="63">
        <f t="shared" si="2"/>
        <v>2.8169014084507005E-2</v>
      </c>
      <c r="M32" s="28">
        <f t="shared" si="9"/>
        <v>4225.352112676057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43859</v>
      </c>
      <c r="D33" s="25" t="s">
        <v>19</v>
      </c>
      <c r="E33" s="25" t="s">
        <v>1001</v>
      </c>
      <c r="F33" s="26">
        <v>454</v>
      </c>
      <c r="G33" s="26">
        <v>479</v>
      </c>
      <c r="H33" s="26">
        <v>442</v>
      </c>
      <c r="I33" s="26">
        <v>479</v>
      </c>
      <c r="J33" s="25">
        <f t="shared" si="18"/>
        <v>25</v>
      </c>
      <c r="K33" s="27">
        <f t="shared" si="19"/>
        <v>330.39647577092512</v>
      </c>
      <c r="L33" s="63">
        <f t="shared" si="2"/>
        <v>5.506607929515428E-2</v>
      </c>
      <c r="M33" s="28">
        <f t="shared" si="9"/>
        <v>8259.9118942731275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1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9"/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120399.22151746861</v>
      </c>
      <c r="N192" s="8"/>
      <c r="Y192" s="5">
        <f>SUM(Y6:Y191)</f>
        <v>23</v>
      </c>
      <c r="Z192" s="5">
        <f>SUM(Z6:Z191)</f>
        <v>0</v>
      </c>
      <c r="AA192" s="5">
        <f>SUM(AA6:AA191)</f>
        <v>5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50" priority="1">
      <formula>LEN(TRIM(I6))=0</formula>
    </cfRule>
  </conditionalFormatting>
  <hyperlinks>
    <hyperlink ref="B192" r:id="rId1" xr:uid="{00000000-0004-0000-1500-000000000000}"/>
    <hyperlink ref="P1" location="'MASTER '!A1" display="Back" xr:uid="{00000000-0004-0000-1500-000001000000}"/>
    <hyperlink ref="P13:P14" location="'APRIL-2018'!A1" display="CASH" xr:uid="{00000000-0004-0000-1500-000002000000}"/>
  </hyperlinks>
  <pageMargins left="0.7" right="0.7" top="0.75" bottom="0.75" header="0.3" footer="0.3"/>
  <pageSetup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193"/>
  <sheetViews>
    <sheetView workbookViewId="0">
      <selection activeCell="P11" sqref="P11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1003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43864</v>
      </c>
      <c r="D6" s="19" t="s">
        <v>19</v>
      </c>
      <c r="E6" s="19" t="s">
        <v>1004</v>
      </c>
      <c r="F6" s="21">
        <v>1247</v>
      </c>
      <c r="G6" s="79">
        <v>1266</v>
      </c>
      <c r="H6" s="79">
        <v>1237</v>
      </c>
      <c r="I6" s="26">
        <v>1266</v>
      </c>
      <c r="J6" s="25">
        <f t="shared" ref="J6:J7" si="0">I6-F6</f>
        <v>19</v>
      </c>
      <c r="K6" s="27">
        <f t="shared" ref="K6:K7" si="1">150000/F6</f>
        <v>120.28869286287089</v>
      </c>
      <c r="L6" s="63">
        <f t="shared" ref="L6:L71" si="2">(I6*1/F6)-100%</f>
        <v>1.5236567762630271E-2</v>
      </c>
      <c r="M6" s="25">
        <f>J6*K6</f>
        <v>2285.4851643945467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43865</v>
      </c>
      <c r="D7" s="25" t="s">
        <v>19</v>
      </c>
      <c r="E7" s="25" t="s">
        <v>225</v>
      </c>
      <c r="F7" s="26">
        <v>100</v>
      </c>
      <c r="G7" s="26">
        <v>108</v>
      </c>
      <c r="H7" s="26">
        <v>97</v>
      </c>
      <c r="I7" s="26">
        <v>107.5</v>
      </c>
      <c r="J7" s="25">
        <f t="shared" si="0"/>
        <v>7.5</v>
      </c>
      <c r="K7" s="27">
        <f t="shared" si="1"/>
        <v>1500</v>
      </c>
      <c r="L7" s="63">
        <f t="shared" si="2"/>
        <v>7.4999999999999956E-2</v>
      </c>
      <c r="M7" s="83">
        <f>J7*K7</f>
        <v>11250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43865</v>
      </c>
      <c r="D8" s="25" t="s">
        <v>19</v>
      </c>
      <c r="E8" s="25" t="s">
        <v>1005</v>
      </c>
      <c r="F8" s="26">
        <v>1396</v>
      </c>
      <c r="G8" s="26">
        <v>1532</v>
      </c>
      <c r="H8" s="26">
        <v>1325</v>
      </c>
      <c r="I8" s="26">
        <v>1532</v>
      </c>
      <c r="J8" s="25">
        <f t="shared" ref="J8:J9" si="7">I8-F8</f>
        <v>136</v>
      </c>
      <c r="K8" s="27">
        <f t="shared" ref="K8:K9" si="8">150000/F8</f>
        <v>107.44985673352436</v>
      </c>
      <c r="L8" s="63">
        <f t="shared" si="2"/>
        <v>9.7421203438395443E-2</v>
      </c>
      <c r="M8" s="83">
        <f>J8*K8</f>
        <v>14613.180515759312</v>
      </c>
      <c r="N8" s="8"/>
    </row>
    <row r="9" spans="1:27" x14ac:dyDescent="0.3">
      <c r="A9" s="7"/>
      <c r="B9" s="23">
        <f t="shared" si="6"/>
        <v>4</v>
      </c>
      <c r="C9" s="24">
        <v>43867</v>
      </c>
      <c r="D9" s="25" t="s">
        <v>19</v>
      </c>
      <c r="E9" s="25" t="s">
        <v>1006</v>
      </c>
      <c r="F9" s="26">
        <v>236</v>
      </c>
      <c r="G9" s="26">
        <v>264</v>
      </c>
      <c r="H9" s="26">
        <v>220</v>
      </c>
      <c r="I9" s="26">
        <v>260.5</v>
      </c>
      <c r="J9" s="25">
        <f t="shared" si="7"/>
        <v>24.5</v>
      </c>
      <c r="K9" s="27">
        <f t="shared" si="8"/>
        <v>635.59322033898309</v>
      </c>
      <c r="L9" s="63">
        <f t="shared" si="2"/>
        <v>0.10381355932203395</v>
      </c>
      <c r="M9" s="28">
        <f t="shared" ref="M9:M72" si="9">J9*K9</f>
        <v>15572.033898305086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43872</v>
      </c>
      <c r="D10" s="25" t="s">
        <v>19</v>
      </c>
      <c r="E10" s="25" t="s">
        <v>368</v>
      </c>
      <c r="F10" s="26">
        <v>455</v>
      </c>
      <c r="G10" s="26">
        <v>487</v>
      </c>
      <c r="H10" s="26">
        <v>447</v>
      </c>
      <c r="I10" s="26"/>
      <c r="J10" s="25"/>
      <c r="K10" s="27"/>
      <c r="L10" s="63">
        <f t="shared" si="2"/>
        <v>-1</v>
      </c>
      <c r="M10" s="28">
        <f t="shared" si="9"/>
        <v>0</v>
      </c>
      <c r="N10" s="8"/>
      <c r="Y10" s="5">
        <f t="shared" si="3"/>
        <v>0</v>
      </c>
      <c r="Z10" s="5">
        <f t="shared" si="4"/>
        <v>0</v>
      </c>
      <c r="AA10" s="5">
        <f t="shared" si="5"/>
        <v>1</v>
      </c>
    </row>
    <row r="11" spans="1:27" x14ac:dyDescent="0.3">
      <c r="A11" s="7"/>
      <c r="B11" s="23">
        <f t="shared" si="6"/>
        <v>6</v>
      </c>
      <c r="C11" s="24">
        <v>43874</v>
      </c>
      <c r="D11" s="25" t="s">
        <v>19</v>
      </c>
      <c r="E11" s="25" t="s">
        <v>1007</v>
      </c>
      <c r="F11" s="26">
        <v>911</v>
      </c>
      <c r="G11" s="26">
        <v>964</v>
      </c>
      <c r="H11" s="26">
        <v>885</v>
      </c>
      <c r="I11" s="26">
        <v>964</v>
      </c>
      <c r="J11" s="25">
        <f t="shared" ref="J11" si="10">I11-F11</f>
        <v>53</v>
      </c>
      <c r="K11" s="27">
        <f t="shared" ref="K11" si="11">150000/F11</f>
        <v>164.6542261251372</v>
      </c>
      <c r="L11" s="63">
        <f t="shared" si="2"/>
        <v>5.8177826564215218E-2</v>
      </c>
      <c r="M11" s="28">
        <f t="shared" si="9"/>
        <v>8726.6739846322707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" thickBot="1" x14ac:dyDescent="0.35">
      <c r="A12" s="7"/>
      <c r="B12" s="23">
        <f t="shared" si="6"/>
        <v>7</v>
      </c>
      <c r="C12" s="24">
        <v>43879</v>
      </c>
      <c r="D12" s="25" t="s">
        <v>19</v>
      </c>
      <c r="E12" s="25" t="s">
        <v>863</v>
      </c>
      <c r="F12" s="26">
        <v>118</v>
      </c>
      <c r="G12" s="26">
        <v>125</v>
      </c>
      <c r="H12" s="26">
        <v>115</v>
      </c>
      <c r="I12" s="26">
        <v>120.9</v>
      </c>
      <c r="J12" s="25">
        <f t="shared" ref="J12:J16" si="12">I12-F12</f>
        <v>2.9000000000000057</v>
      </c>
      <c r="K12" s="27">
        <f t="shared" ref="K12:K16" si="13">150000/F12</f>
        <v>1271.1864406779662</v>
      </c>
      <c r="L12" s="63">
        <f t="shared" si="2"/>
        <v>2.457627118644079E-2</v>
      </c>
      <c r="M12" s="28">
        <f t="shared" si="9"/>
        <v>3686.440677966109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6"/>
        <v>8</v>
      </c>
      <c r="C13" s="24">
        <v>43879</v>
      </c>
      <c r="D13" s="25" t="s">
        <v>19</v>
      </c>
      <c r="E13" s="25" t="s">
        <v>136</v>
      </c>
      <c r="F13" s="26">
        <v>540</v>
      </c>
      <c r="G13" s="26">
        <v>550</v>
      </c>
      <c r="H13" s="26">
        <v>534</v>
      </c>
      <c r="I13" s="26">
        <v>547.5</v>
      </c>
      <c r="J13" s="25">
        <f t="shared" si="12"/>
        <v>7.5</v>
      </c>
      <c r="K13" s="27">
        <f t="shared" si="13"/>
        <v>277.77777777777777</v>
      </c>
      <c r="L13" s="63">
        <f t="shared" si="2"/>
        <v>1.388888888888884E-2</v>
      </c>
      <c r="M13" s="28">
        <f t="shared" si="9"/>
        <v>2083.3333333333335</v>
      </c>
      <c r="N13" s="8"/>
      <c r="P13" s="144" t="s">
        <v>10</v>
      </c>
      <c r="Q13" s="122">
        <f>COUNT(C6:C191)</f>
        <v>14</v>
      </c>
      <c r="R13" s="124">
        <v>10</v>
      </c>
      <c r="S13" s="124">
        <f>Z192</f>
        <v>0</v>
      </c>
      <c r="T13" s="126">
        <v>4</v>
      </c>
      <c r="U13" s="139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si="6"/>
        <v>9</v>
      </c>
      <c r="C14" s="24">
        <v>43879</v>
      </c>
      <c r="D14" s="25" t="s">
        <v>19</v>
      </c>
      <c r="E14" s="25" t="s">
        <v>95</v>
      </c>
      <c r="F14" s="26">
        <v>464</v>
      </c>
      <c r="G14" s="26">
        <v>478</v>
      </c>
      <c r="H14" s="26">
        <v>456</v>
      </c>
      <c r="I14" s="26">
        <v>477.8</v>
      </c>
      <c r="J14" s="25">
        <f t="shared" si="12"/>
        <v>13.800000000000011</v>
      </c>
      <c r="K14" s="27">
        <f t="shared" si="13"/>
        <v>323.27586206896552</v>
      </c>
      <c r="L14" s="63">
        <f t="shared" si="2"/>
        <v>2.9741379310344929E-2</v>
      </c>
      <c r="M14" s="28">
        <f t="shared" si="9"/>
        <v>4461.2068965517283</v>
      </c>
      <c r="N14" s="8"/>
      <c r="P14" s="145"/>
      <c r="Q14" s="123"/>
      <c r="R14" s="125"/>
      <c r="S14" s="125"/>
      <c r="T14" s="127"/>
      <c r="U14" s="140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x14ac:dyDescent="0.3">
      <c r="A15" s="7"/>
      <c r="B15" s="23">
        <f t="shared" si="6"/>
        <v>10</v>
      </c>
      <c r="C15" s="24">
        <v>43879</v>
      </c>
      <c r="D15" s="25" t="s">
        <v>19</v>
      </c>
      <c r="E15" s="25" t="s">
        <v>1008</v>
      </c>
      <c r="F15" s="26">
        <v>100</v>
      </c>
      <c r="G15" s="26">
        <v>104</v>
      </c>
      <c r="H15" s="26">
        <v>98</v>
      </c>
      <c r="I15" s="26">
        <v>104</v>
      </c>
      <c r="J15" s="25">
        <f t="shared" si="12"/>
        <v>4</v>
      </c>
      <c r="K15" s="27">
        <f t="shared" si="13"/>
        <v>1500</v>
      </c>
      <c r="L15" s="63">
        <f t="shared" si="2"/>
        <v>4.0000000000000036E-2</v>
      </c>
      <c r="M15" s="28">
        <f t="shared" si="9"/>
        <v>6000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6"/>
        <v>11</v>
      </c>
      <c r="C16" s="24">
        <v>43881</v>
      </c>
      <c r="D16" s="25" t="s">
        <v>19</v>
      </c>
      <c r="E16" s="25" t="s">
        <v>1009</v>
      </c>
      <c r="F16" s="26">
        <v>367</v>
      </c>
      <c r="G16" s="26">
        <v>429</v>
      </c>
      <c r="H16" s="26">
        <v>351</v>
      </c>
      <c r="I16" s="26">
        <v>375.5</v>
      </c>
      <c r="J16" s="25">
        <f t="shared" si="12"/>
        <v>8.5</v>
      </c>
      <c r="K16" s="27">
        <f t="shared" si="13"/>
        <v>408.71934604904629</v>
      </c>
      <c r="L16" s="63">
        <f t="shared" si="2"/>
        <v>2.3160762942779245E-2</v>
      </c>
      <c r="M16" s="28">
        <f t="shared" si="9"/>
        <v>3474.1144414168934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" thickBot="1" x14ac:dyDescent="0.35">
      <c r="A17" s="7"/>
      <c r="B17" s="23">
        <f t="shared" si="6"/>
        <v>12</v>
      </c>
      <c r="C17" s="24">
        <v>43887</v>
      </c>
      <c r="D17" s="25" t="s">
        <v>19</v>
      </c>
      <c r="E17" s="25" t="s">
        <v>1010</v>
      </c>
      <c r="F17" s="26">
        <v>1605</v>
      </c>
      <c r="G17" s="26">
        <v>1650</v>
      </c>
      <c r="H17" s="26">
        <v>1574</v>
      </c>
      <c r="I17" s="26"/>
      <c r="J17" s="25"/>
      <c r="K17" s="27"/>
      <c r="L17" s="63">
        <f t="shared" si="2"/>
        <v>-1</v>
      </c>
      <c r="M17" s="28">
        <f t="shared" si="9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5"/>
        <v>1</v>
      </c>
    </row>
    <row r="18" spans="1:27" x14ac:dyDescent="0.3">
      <c r="A18" s="7"/>
      <c r="B18" s="23">
        <f t="shared" si="6"/>
        <v>13</v>
      </c>
      <c r="C18" s="24">
        <v>43887</v>
      </c>
      <c r="D18" s="25" t="s">
        <v>19</v>
      </c>
      <c r="E18" s="25" t="s">
        <v>806</v>
      </c>
      <c r="F18" s="26">
        <v>2970</v>
      </c>
      <c r="G18" s="26">
        <v>3040</v>
      </c>
      <c r="H18" s="26">
        <v>2920</v>
      </c>
      <c r="I18" s="26"/>
      <c r="J18" s="25"/>
      <c r="K18" s="27"/>
      <c r="L18" s="63">
        <f t="shared" si="2"/>
        <v>-1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6"/>
        <v>14</v>
      </c>
      <c r="C19" s="62">
        <v>43888</v>
      </c>
      <c r="D19" s="25" t="s">
        <v>19</v>
      </c>
      <c r="E19" s="25" t="s">
        <v>1011</v>
      </c>
      <c r="F19" s="26">
        <v>293</v>
      </c>
      <c r="G19" s="26">
        <v>306</v>
      </c>
      <c r="H19" s="26">
        <v>288</v>
      </c>
      <c r="I19" s="26"/>
      <c r="J19" s="25"/>
      <c r="K19" s="27"/>
      <c r="L19" s="63">
        <f t="shared" si="2"/>
        <v>-1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5"/>
        <v>1</v>
      </c>
    </row>
    <row r="20" spans="1:27" ht="15" thickBot="1" x14ac:dyDescent="0.35">
      <c r="A20" s="7"/>
      <c r="B20" s="23">
        <f t="shared" si="6"/>
        <v>15</v>
      </c>
      <c r="C20" s="62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5"/>
        <v>0</v>
      </c>
    </row>
    <row r="21" spans="1:27" hidden="1" x14ac:dyDescent="0.3">
      <c r="A21" s="7"/>
      <c r="B21" s="23">
        <f t="shared" si="6"/>
        <v>16</v>
      </c>
      <c r="C21" s="62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5"/>
        <v>0</v>
      </c>
    </row>
    <row r="22" spans="1:27" hidden="1" x14ac:dyDescent="0.3">
      <c r="A22" s="7"/>
      <c r="B22" s="23">
        <f t="shared" si="6"/>
        <v>17</v>
      </c>
      <c r="C22" s="62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5"/>
        <v>0</v>
      </c>
    </row>
    <row r="23" spans="1:27" hidden="1" x14ac:dyDescent="0.3">
      <c r="A23" s="7"/>
      <c r="B23" s="23">
        <f t="shared" si="6"/>
        <v>18</v>
      </c>
      <c r="C23" s="62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5"/>
        <v>0</v>
      </c>
    </row>
    <row r="24" spans="1:27" hidden="1" x14ac:dyDescent="0.3">
      <c r="A24" s="7"/>
      <c r="B24" s="23">
        <f t="shared" si="6"/>
        <v>19</v>
      </c>
      <c r="C24" s="62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0</v>
      </c>
    </row>
    <row r="25" spans="1:27" hidden="1" x14ac:dyDescent="0.3">
      <c r="A25" s="7"/>
      <c r="B25" s="23">
        <f t="shared" si="6"/>
        <v>20</v>
      </c>
      <c r="C25" s="62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>(I26*1/F26)-100%</f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1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si="9"/>
        <v>0</v>
      </c>
      <c r="N72" s="8"/>
      <c r="Y72" s="5">
        <f t="shared" si="14"/>
        <v>0</v>
      </c>
      <c r="Z72" s="5">
        <f t="shared" si="15"/>
        <v>0</v>
      </c>
      <c r="AA72" s="5">
        <f t="shared" si="5"/>
        <v>0</v>
      </c>
    </row>
    <row r="73" spans="1:27" hidden="1" x14ac:dyDescent="0.3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ref="M73:M136" si="18">J73*K73</f>
        <v>0</v>
      </c>
      <c r="N73" s="8"/>
      <c r="Y73" s="5">
        <f t="shared" si="14"/>
        <v>0</v>
      </c>
      <c r="Z73" s="5">
        <f t="shared" si="15"/>
        <v>0</v>
      </c>
      <c r="AA73" s="5">
        <f t="shared" si="5"/>
        <v>0</v>
      </c>
    </row>
    <row r="74" spans="1:27" hidden="1" x14ac:dyDescent="0.3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5"/>
        <v>0</v>
      </c>
    </row>
    <row r="75" spans="1:27" hidden="1" x14ac:dyDescent="0.3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idden="1" x14ac:dyDescent="0.3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idden="1" x14ac:dyDescent="0.3">
      <c r="A135" s="7"/>
      <c r="B135" s="23">
        <f t="shared" si="1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idden="1" x14ac:dyDescent="0.3">
      <c r="A136" s="7"/>
      <c r="B136" s="23">
        <f t="shared" ref="B136:B191" si="22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si="18"/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si="22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ref="M137:M191" si="24">J137*K137</f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idden="1" x14ac:dyDescent="0.3">
      <c r="A139" s="7"/>
      <c r="B139" s="23">
        <f t="shared" si="2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idden="1" x14ac:dyDescent="0.3">
      <c r="A140" s="7"/>
      <c r="B140" s="23">
        <f t="shared" si="2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idden="1" x14ac:dyDescent="0.3">
      <c r="A190" s="7"/>
      <c r="B190" s="23">
        <f t="shared" si="22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hidden="1" thickBot="1" x14ac:dyDescent="0.35">
      <c r="A191" s="7"/>
      <c r="B191" s="23">
        <f t="shared" si="22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72152.468912359283</v>
      </c>
      <c r="N192" s="8"/>
      <c r="Y192" s="5">
        <f>SUM(Y6:Y191)</f>
        <v>9</v>
      </c>
      <c r="Z192" s="5">
        <f>SUM(Z6:Z191)</f>
        <v>0</v>
      </c>
      <c r="AA192" s="5">
        <f>SUM(AA6:AA191)</f>
        <v>5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9" priority="1">
      <formula>LEN(TRIM(I6))=0</formula>
    </cfRule>
  </conditionalFormatting>
  <hyperlinks>
    <hyperlink ref="B192" r:id="rId1" xr:uid="{00000000-0004-0000-1600-000000000000}"/>
    <hyperlink ref="P1" location="'MASTER '!A1" display="Back" xr:uid="{00000000-0004-0000-1600-000001000000}"/>
    <hyperlink ref="P13:P14" location="'APRIL-2018'!A1" display="CASH" xr:uid="{00000000-0004-0000-1600-000002000000}"/>
  </hyperlinks>
  <pageMargins left="0.7" right="0.7" top="0.75" bottom="0.75" header="0.3" footer="0.3"/>
  <pageSetup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193"/>
  <sheetViews>
    <sheetView topLeftCell="D1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1012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43893</v>
      </c>
      <c r="D6" s="19" t="s">
        <v>19</v>
      </c>
      <c r="E6" s="19" t="s">
        <v>453</v>
      </c>
      <c r="F6" s="21">
        <v>2210</v>
      </c>
      <c r="G6" s="79">
        <v>2285</v>
      </c>
      <c r="H6" s="79">
        <v>2160</v>
      </c>
      <c r="I6" s="26">
        <v>2232</v>
      </c>
      <c r="J6" s="25">
        <f t="shared" ref="J6" si="0">I6-F6</f>
        <v>22</v>
      </c>
      <c r="K6" s="27">
        <f t="shared" ref="K6" si="1">150000/F6</f>
        <v>67.873303167420815</v>
      </c>
      <c r="L6" s="63">
        <f t="shared" ref="L6:L71" si="2">(I6*1/F6)-100%</f>
        <v>9.9547511312216841E-3</v>
      </c>
      <c r="M6" s="25">
        <f>J6*K6</f>
        <v>1493.2126696832579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43893</v>
      </c>
      <c r="D7" s="25" t="s">
        <v>19</v>
      </c>
      <c r="E7" s="25" t="s">
        <v>1013</v>
      </c>
      <c r="F7" s="26">
        <v>74.599999999999994</v>
      </c>
      <c r="G7" s="26">
        <v>77</v>
      </c>
      <c r="H7" s="26">
        <v>73</v>
      </c>
      <c r="I7" s="26">
        <v>75.349999999999994</v>
      </c>
      <c r="J7" s="25">
        <f t="shared" ref="J7" si="5">I7-F7</f>
        <v>0.75</v>
      </c>
      <c r="K7" s="27">
        <f t="shared" ref="K7" si="6">150000/F7</f>
        <v>2010.7238605898124</v>
      </c>
      <c r="L7" s="63">
        <f t="shared" si="2"/>
        <v>1.0053619302949013E-2</v>
      </c>
      <c r="M7" s="83">
        <f>J7*K7</f>
        <v>1508.0428954423592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43907</v>
      </c>
      <c r="D8" s="25" t="s">
        <v>19</v>
      </c>
      <c r="E8" s="25" t="s">
        <v>1001</v>
      </c>
      <c r="F8" s="26">
        <v>300</v>
      </c>
      <c r="G8" s="26">
        <v>375</v>
      </c>
      <c r="H8" s="26">
        <v>285</v>
      </c>
      <c r="I8" s="26">
        <v>285</v>
      </c>
      <c r="J8" s="25">
        <f t="shared" ref="J8" si="9">I8-F8</f>
        <v>-15</v>
      </c>
      <c r="K8" s="27">
        <f t="shared" ref="K8" si="10">150000/F8</f>
        <v>500</v>
      </c>
      <c r="L8" s="63">
        <f t="shared" si="2"/>
        <v>-5.0000000000000044E-2</v>
      </c>
      <c r="M8" s="83">
        <f>J8*K8</f>
        <v>-7500</v>
      </c>
      <c r="N8" s="8"/>
    </row>
    <row r="9" spans="1:27" x14ac:dyDescent="0.3">
      <c r="A9" s="7"/>
      <c r="B9" s="23">
        <f t="shared" si="8"/>
        <v>4</v>
      </c>
      <c r="C9" s="24">
        <v>43916</v>
      </c>
      <c r="D9" s="25" t="s">
        <v>19</v>
      </c>
      <c r="E9" s="25" t="s">
        <v>1014</v>
      </c>
      <c r="F9" s="26">
        <v>354</v>
      </c>
      <c r="G9" s="26">
        <v>428</v>
      </c>
      <c r="H9" s="26">
        <v>324</v>
      </c>
      <c r="I9" s="26">
        <v>409</v>
      </c>
      <c r="J9" s="25">
        <f t="shared" ref="J9" si="11">I9-F9</f>
        <v>55</v>
      </c>
      <c r="K9" s="27">
        <f t="shared" ref="K9" si="12">150000/F9</f>
        <v>423.72881355932202</v>
      </c>
      <c r="L9" s="63">
        <f t="shared" si="2"/>
        <v>0.15536723163841804</v>
      </c>
      <c r="M9" s="28">
        <f t="shared" ref="M9:M72" si="13">J9*K9</f>
        <v>23305.08474576271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43917</v>
      </c>
      <c r="D10" s="25" t="s">
        <v>19</v>
      </c>
      <c r="E10" s="25" t="s">
        <v>83</v>
      </c>
      <c r="F10" s="26">
        <v>31.6</v>
      </c>
      <c r="G10" s="26">
        <v>33.5</v>
      </c>
      <c r="H10" s="26">
        <v>30</v>
      </c>
      <c r="I10" s="26">
        <v>33.5</v>
      </c>
      <c r="J10" s="25">
        <f t="shared" ref="J10" si="14">I10-F10</f>
        <v>1.8999999999999986</v>
      </c>
      <c r="K10" s="27">
        <f t="shared" ref="K10" si="15">150000/F10</f>
        <v>4746.8354430379741</v>
      </c>
      <c r="L10" s="63">
        <f t="shared" si="2"/>
        <v>6.0126582278480889E-2</v>
      </c>
      <c r="M10" s="28">
        <f t="shared" si="13"/>
        <v>9018.9873417721446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x14ac:dyDescent="0.3">
      <c r="A11" s="7"/>
      <c r="B11" s="23">
        <f t="shared" si="8"/>
        <v>6</v>
      </c>
      <c r="C11" s="24">
        <v>43920</v>
      </c>
      <c r="D11" s="25" t="s">
        <v>19</v>
      </c>
      <c r="E11" s="25" t="s">
        <v>1015</v>
      </c>
      <c r="F11" s="26">
        <v>12.9</v>
      </c>
      <c r="G11" s="26">
        <v>13.8</v>
      </c>
      <c r="H11" s="26">
        <v>12.5</v>
      </c>
      <c r="I11" s="26">
        <v>13.8</v>
      </c>
      <c r="J11" s="25">
        <f t="shared" ref="J11" si="16">I11-F11</f>
        <v>0.90000000000000036</v>
      </c>
      <c r="K11" s="27">
        <f t="shared" ref="K11" si="17">150000/F11</f>
        <v>11627.906976744185</v>
      </c>
      <c r="L11" s="63">
        <f t="shared" si="2"/>
        <v>6.976744186046524E-2</v>
      </c>
      <c r="M11" s="28">
        <f t="shared" si="13"/>
        <v>10465.116279069771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" thickBot="1" x14ac:dyDescent="0.35">
      <c r="A12" s="7"/>
      <c r="B12" s="23">
        <f t="shared" si="8"/>
        <v>7</v>
      </c>
      <c r="C12" s="24">
        <v>43920</v>
      </c>
      <c r="D12" s="25" t="s">
        <v>19</v>
      </c>
      <c r="E12" s="25" t="s">
        <v>1016</v>
      </c>
      <c r="F12" s="26">
        <v>33.5</v>
      </c>
      <c r="G12" s="26">
        <v>35</v>
      </c>
      <c r="H12" s="26">
        <v>32</v>
      </c>
      <c r="I12" s="26">
        <v>38.4</v>
      </c>
      <c r="J12" s="25">
        <f t="shared" ref="J12:J13" si="18">I12-F12</f>
        <v>4.8999999999999986</v>
      </c>
      <c r="K12" s="27">
        <f t="shared" ref="K12:K13" si="19">150000/F12</f>
        <v>4477.6119402985078</v>
      </c>
      <c r="L12" s="63">
        <f t="shared" si="2"/>
        <v>0.14626865671641798</v>
      </c>
      <c r="M12" s="28">
        <f t="shared" si="13"/>
        <v>21940.298507462681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8"/>
        <v>8</v>
      </c>
      <c r="C13" s="24">
        <v>43920</v>
      </c>
      <c r="D13" s="25" t="s">
        <v>19</v>
      </c>
      <c r="E13" s="25" t="s">
        <v>1017</v>
      </c>
      <c r="F13" s="26">
        <v>125</v>
      </c>
      <c r="G13" s="26">
        <v>155</v>
      </c>
      <c r="H13" s="26">
        <v>121</v>
      </c>
      <c r="I13" s="26">
        <v>148</v>
      </c>
      <c r="J13" s="25">
        <f t="shared" si="18"/>
        <v>23</v>
      </c>
      <c r="K13" s="27">
        <f t="shared" si="19"/>
        <v>1200</v>
      </c>
      <c r="L13" s="63">
        <f t="shared" si="2"/>
        <v>0.18399999999999994</v>
      </c>
      <c r="M13" s="28">
        <f t="shared" si="13"/>
        <v>27600</v>
      </c>
      <c r="N13" s="8"/>
      <c r="P13" s="144" t="s">
        <v>10</v>
      </c>
      <c r="Q13" s="122">
        <f>COUNT(C6:C191)</f>
        <v>8</v>
      </c>
      <c r="R13" s="124">
        <v>8</v>
      </c>
      <c r="S13" s="124">
        <f>Z192</f>
        <v>0</v>
      </c>
      <c r="T13" s="126">
        <v>0</v>
      </c>
      <c r="U13" s="139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si="8"/>
        <v>9</v>
      </c>
      <c r="C14" s="24"/>
      <c r="D14" s="25"/>
      <c r="E14" s="25"/>
      <c r="F14" s="26"/>
      <c r="G14" s="26"/>
      <c r="H14" s="26"/>
      <c r="I14" s="26" t="s">
        <v>20</v>
      </c>
      <c r="J14" s="25"/>
      <c r="K14" s="27"/>
      <c r="L14" s="63" t="e">
        <f t="shared" si="2"/>
        <v>#VALUE!</v>
      </c>
      <c r="M14" s="28">
        <f t="shared" si="13"/>
        <v>0</v>
      </c>
      <c r="N14" s="8"/>
      <c r="P14" s="145"/>
      <c r="Q14" s="123"/>
      <c r="R14" s="125"/>
      <c r="S14" s="125"/>
      <c r="T14" s="127"/>
      <c r="U14" s="140"/>
      <c r="Y14" s="5">
        <f t="shared" si="3"/>
        <v>0</v>
      </c>
      <c r="Z14" s="5">
        <f t="shared" si="4"/>
        <v>0</v>
      </c>
      <c r="AA14" s="5">
        <f t="shared" si="7"/>
        <v>0</v>
      </c>
    </row>
    <row r="15" spans="1:27" x14ac:dyDescent="0.3">
      <c r="A15" s="7"/>
      <c r="B15" s="23">
        <f t="shared" si="8"/>
        <v>10</v>
      </c>
      <c r="C15" s="24"/>
      <c r="D15" s="25"/>
      <c r="E15" s="25"/>
      <c r="F15" s="26"/>
      <c r="G15" s="26"/>
      <c r="H15" s="26"/>
      <c r="I15" s="26" t="s">
        <v>20</v>
      </c>
      <c r="J15" s="25"/>
      <c r="K15" s="27"/>
      <c r="L15" s="63" t="e">
        <f t="shared" si="2"/>
        <v>#VALUE!</v>
      </c>
      <c r="M15" s="28">
        <f t="shared" si="13"/>
        <v>0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0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13"/>
        <v>0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3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t="15" thickBot="1" x14ac:dyDescent="0.35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3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62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3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62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3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62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3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62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3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62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3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62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3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62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3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>(I26*1/F26)-100%</f>
        <v>#VALUE!</v>
      </c>
      <c r="M26" s="28">
        <f t="shared" si="13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3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3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3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3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3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3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3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3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3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3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3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3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3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3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3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3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3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3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3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3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3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3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3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3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3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3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3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3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3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3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3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3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3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3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3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3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3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13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1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3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3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3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3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3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3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3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13"/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87830.742439192923</v>
      </c>
      <c r="N192" s="8"/>
      <c r="Y192" s="5">
        <f>SUM(Y6:Y191)</f>
        <v>7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8" priority="1">
      <formula>LEN(TRIM(I6))=0</formula>
    </cfRule>
  </conditionalFormatting>
  <hyperlinks>
    <hyperlink ref="B192" r:id="rId1" xr:uid="{00000000-0004-0000-1700-000000000000}"/>
    <hyperlink ref="P1" location="'MASTER '!A1" display="Back" xr:uid="{00000000-0004-0000-1700-000001000000}"/>
    <hyperlink ref="P13:P14" location="'APRIL-2018'!A1" display="CASH" xr:uid="{00000000-0004-0000-1700-000002000000}"/>
  </hyperlinks>
  <pageMargins left="0.7" right="0.7" top="0.75" bottom="0.75" header="0.3" footer="0.3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193"/>
  <sheetViews>
    <sheetView topLeftCell="E5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1018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43922</v>
      </c>
      <c r="D6" s="19" t="s">
        <v>19</v>
      </c>
      <c r="E6" s="19" t="s">
        <v>1019</v>
      </c>
      <c r="F6" s="21">
        <v>312</v>
      </c>
      <c r="G6" s="79">
        <v>374</v>
      </c>
      <c r="H6" s="79">
        <v>280</v>
      </c>
      <c r="I6" s="26">
        <v>340</v>
      </c>
      <c r="J6" s="25">
        <f t="shared" ref="J6" si="0">I6-F6</f>
        <v>28</v>
      </c>
      <c r="K6" s="27">
        <f t="shared" ref="K6" si="1">150000/F6</f>
        <v>480.76923076923077</v>
      </c>
      <c r="L6" s="63">
        <f t="shared" ref="L6:L71" si="2">(I6*1/F6)-100%</f>
        <v>8.9743589743589647E-2</v>
      </c>
      <c r="M6" s="25">
        <f>J6*K6</f>
        <v>13461.538461538461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43924</v>
      </c>
      <c r="D7" s="25" t="s">
        <v>19</v>
      </c>
      <c r="E7" s="25" t="s">
        <v>95</v>
      </c>
      <c r="F7" s="26">
        <v>312</v>
      </c>
      <c r="G7" s="26">
        <v>329</v>
      </c>
      <c r="H7" s="26">
        <v>304</v>
      </c>
      <c r="I7" s="26">
        <v>329</v>
      </c>
      <c r="J7" s="25">
        <f t="shared" ref="J7:J18" si="5">I7-F7</f>
        <v>17</v>
      </c>
      <c r="K7" s="27">
        <f t="shared" ref="K7:K18" si="6">150000/F7</f>
        <v>480.76923076923077</v>
      </c>
      <c r="L7" s="63">
        <f t="shared" si="2"/>
        <v>5.4487179487179516E-2</v>
      </c>
      <c r="M7" s="83">
        <f>J7*K7</f>
        <v>8173.0769230769229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43924</v>
      </c>
      <c r="D8" s="25" t="s">
        <v>19</v>
      </c>
      <c r="E8" s="25" t="s">
        <v>1020</v>
      </c>
      <c r="F8" s="26">
        <v>105.6</v>
      </c>
      <c r="G8" s="26">
        <v>110</v>
      </c>
      <c r="H8" s="26">
        <v>103</v>
      </c>
      <c r="I8" s="26">
        <v>110</v>
      </c>
      <c r="J8" s="25">
        <f t="shared" si="5"/>
        <v>4.4000000000000057</v>
      </c>
      <c r="K8" s="27">
        <f t="shared" si="6"/>
        <v>1420.4545454545455</v>
      </c>
      <c r="L8" s="63">
        <f t="shared" si="2"/>
        <v>4.1666666666666741E-2</v>
      </c>
      <c r="M8" s="83">
        <f>J8*K8</f>
        <v>6250.0000000000082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43928</v>
      </c>
      <c r="D9" s="25" t="s">
        <v>19</v>
      </c>
      <c r="E9" s="25" t="s">
        <v>1021</v>
      </c>
      <c r="F9" s="26">
        <v>21.8</v>
      </c>
      <c r="G9" s="26">
        <v>23.5</v>
      </c>
      <c r="H9" s="26">
        <v>21.1</v>
      </c>
      <c r="I9" s="26">
        <v>23.9</v>
      </c>
      <c r="J9" s="25">
        <f t="shared" si="5"/>
        <v>2.0999999999999979</v>
      </c>
      <c r="K9" s="27">
        <f t="shared" si="6"/>
        <v>6880.7339449541278</v>
      </c>
      <c r="L9" s="63">
        <f t="shared" si="2"/>
        <v>9.6330275229357776E-2</v>
      </c>
      <c r="M9" s="28">
        <f t="shared" ref="M9:M72" si="9">J9*K9</f>
        <v>14449.541284403653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43930</v>
      </c>
      <c r="D10" s="25" t="s">
        <v>19</v>
      </c>
      <c r="E10" s="25" t="s">
        <v>1022</v>
      </c>
      <c r="F10" s="26">
        <v>161</v>
      </c>
      <c r="G10" s="26">
        <v>176</v>
      </c>
      <c r="H10" s="26">
        <v>158</v>
      </c>
      <c r="I10" s="26">
        <v>176</v>
      </c>
      <c r="J10" s="25">
        <f t="shared" si="5"/>
        <v>15</v>
      </c>
      <c r="K10" s="27">
        <f t="shared" si="6"/>
        <v>931.67701863354034</v>
      </c>
      <c r="L10" s="63">
        <f t="shared" si="2"/>
        <v>9.3167701863354102E-2</v>
      </c>
      <c r="M10" s="28">
        <f t="shared" si="9"/>
        <v>13975.155279503106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43930</v>
      </c>
      <c r="D11" s="25" t="s">
        <v>19</v>
      </c>
      <c r="E11" s="25" t="s">
        <v>1023</v>
      </c>
      <c r="F11" s="26">
        <v>188</v>
      </c>
      <c r="G11" s="26">
        <v>194</v>
      </c>
      <c r="H11" s="26">
        <v>185</v>
      </c>
      <c r="I11" s="26">
        <v>194</v>
      </c>
      <c r="J11" s="25">
        <f t="shared" si="5"/>
        <v>6</v>
      </c>
      <c r="K11" s="27">
        <f t="shared" si="6"/>
        <v>797.87234042553189</v>
      </c>
      <c r="L11" s="63">
        <f t="shared" si="2"/>
        <v>3.1914893617021267E-2</v>
      </c>
      <c r="M11" s="28">
        <f t="shared" si="9"/>
        <v>4787.2340425531911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43930</v>
      </c>
      <c r="D12" s="25" t="s">
        <v>19</v>
      </c>
      <c r="E12" s="25" t="s">
        <v>500</v>
      </c>
      <c r="F12" s="26">
        <v>915</v>
      </c>
      <c r="G12" s="26">
        <v>980</v>
      </c>
      <c r="H12" s="26">
        <v>880</v>
      </c>
      <c r="I12" s="26">
        <v>946</v>
      </c>
      <c r="J12" s="25">
        <f t="shared" si="5"/>
        <v>31</v>
      </c>
      <c r="K12" s="27">
        <f t="shared" si="6"/>
        <v>163.9344262295082</v>
      </c>
      <c r="L12" s="63">
        <f t="shared" si="2"/>
        <v>3.3879781420764976E-2</v>
      </c>
      <c r="M12" s="28">
        <f t="shared" si="9"/>
        <v>5081.9672131147545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43930</v>
      </c>
      <c r="D13" s="25" t="s">
        <v>19</v>
      </c>
      <c r="E13" s="25" t="s">
        <v>1024</v>
      </c>
      <c r="F13" s="26">
        <v>348</v>
      </c>
      <c r="G13" s="26">
        <v>370</v>
      </c>
      <c r="H13" s="26">
        <v>340</v>
      </c>
      <c r="I13" s="26">
        <v>355</v>
      </c>
      <c r="J13" s="25">
        <f t="shared" si="5"/>
        <v>7</v>
      </c>
      <c r="K13" s="27">
        <f t="shared" si="6"/>
        <v>431.0344827586207</v>
      </c>
      <c r="L13" s="63">
        <f t="shared" si="2"/>
        <v>2.0114942528735691E-2</v>
      </c>
      <c r="M13" s="28">
        <f t="shared" si="9"/>
        <v>3017.2413793103451</v>
      </c>
      <c r="N13" s="8"/>
      <c r="P13" s="148" t="s">
        <v>10</v>
      </c>
      <c r="Q13" s="150">
        <f>COUNT(C6:C191)</f>
        <v>32</v>
      </c>
      <c r="R13" s="152">
        <v>31</v>
      </c>
      <c r="S13" s="152">
        <f>Z192</f>
        <v>1</v>
      </c>
      <c r="T13" s="152">
        <f>AA192</f>
        <v>0</v>
      </c>
      <c r="U13" s="154">
        <f>R13/(Q13-T13)</f>
        <v>0.96875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43934</v>
      </c>
      <c r="D14" s="25" t="s">
        <v>19</v>
      </c>
      <c r="E14" s="25" t="s">
        <v>1025</v>
      </c>
      <c r="F14" s="26">
        <v>284</v>
      </c>
      <c r="G14" s="26">
        <v>308</v>
      </c>
      <c r="H14" s="26">
        <v>275</v>
      </c>
      <c r="I14" s="26">
        <v>295</v>
      </c>
      <c r="J14" s="25">
        <f t="shared" si="5"/>
        <v>11</v>
      </c>
      <c r="K14" s="27">
        <f t="shared" si="6"/>
        <v>528.16901408450701</v>
      </c>
      <c r="L14" s="63">
        <f t="shared" si="2"/>
        <v>3.8732394366197243E-2</v>
      </c>
      <c r="M14" s="28">
        <f t="shared" si="9"/>
        <v>5809.859154929577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43936</v>
      </c>
      <c r="D15" s="25" t="s">
        <v>19</v>
      </c>
      <c r="E15" s="25" t="s">
        <v>1026</v>
      </c>
      <c r="F15" s="26">
        <v>758</v>
      </c>
      <c r="G15" s="26">
        <v>853</v>
      </c>
      <c r="H15" s="26">
        <v>713</v>
      </c>
      <c r="I15" s="26">
        <v>791</v>
      </c>
      <c r="J15" s="25">
        <f t="shared" si="5"/>
        <v>33</v>
      </c>
      <c r="K15" s="27">
        <f t="shared" si="6"/>
        <v>197.88918205804748</v>
      </c>
      <c r="L15" s="63">
        <f t="shared" si="2"/>
        <v>4.3535620052770341E-2</v>
      </c>
      <c r="M15" s="28">
        <f t="shared" si="9"/>
        <v>6530.3430079155669</v>
      </c>
      <c r="N15" s="8"/>
      <c r="O15" s="29"/>
      <c r="P15" s="97" t="s">
        <v>21</v>
      </c>
      <c r="Q15" s="98"/>
      <c r="R15" s="99"/>
      <c r="S15" s="106">
        <f>U13</f>
        <v>0.96875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43936</v>
      </c>
      <c r="D16" s="25" t="s">
        <v>19</v>
      </c>
      <c r="E16" s="25" t="s">
        <v>656</v>
      </c>
      <c r="F16" s="26">
        <v>1038</v>
      </c>
      <c r="G16" s="26">
        <v>1082</v>
      </c>
      <c r="H16" s="26">
        <v>1015</v>
      </c>
      <c r="I16" s="26">
        <v>1082</v>
      </c>
      <c r="J16" s="25">
        <f t="shared" si="5"/>
        <v>44</v>
      </c>
      <c r="K16" s="27">
        <f t="shared" si="6"/>
        <v>144.50867052023122</v>
      </c>
      <c r="L16" s="63">
        <f t="shared" si="2"/>
        <v>4.2389210019267765E-2</v>
      </c>
      <c r="M16" s="28">
        <f t="shared" si="9"/>
        <v>6358.3815028901736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43936</v>
      </c>
      <c r="D17" s="25" t="s">
        <v>19</v>
      </c>
      <c r="E17" s="25" t="s">
        <v>847</v>
      </c>
      <c r="F17" s="26">
        <v>577</v>
      </c>
      <c r="G17" s="26">
        <v>590</v>
      </c>
      <c r="H17" s="26">
        <v>567</v>
      </c>
      <c r="I17" s="26">
        <v>590</v>
      </c>
      <c r="J17" s="25">
        <f t="shared" si="5"/>
        <v>13</v>
      </c>
      <c r="K17" s="27">
        <f t="shared" si="6"/>
        <v>259.96533795493934</v>
      </c>
      <c r="L17" s="63">
        <f t="shared" si="2"/>
        <v>2.2530329289428108E-2</v>
      </c>
      <c r="M17" s="28">
        <f t="shared" si="9"/>
        <v>3379.5493934142114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43936</v>
      </c>
      <c r="D18" s="25" t="s">
        <v>19</v>
      </c>
      <c r="E18" s="25" t="s">
        <v>58</v>
      </c>
      <c r="F18" s="26">
        <v>40.4</v>
      </c>
      <c r="G18" s="26">
        <v>43</v>
      </c>
      <c r="H18" s="26">
        <v>39</v>
      </c>
      <c r="I18" s="26">
        <v>39</v>
      </c>
      <c r="J18" s="25">
        <f t="shared" si="5"/>
        <v>-1.3999999999999986</v>
      </c>
      <c r="K18" s="27">
        <f t="shared" si="6"/>
        <v>3712.871287128713</v>
      </c>
      <c r="L18" s="63">
        <f t="shared" si="2"/>
        <v>-3.4653465346534573E-2</v>
      </c>
      <c r="M18" s="28">
        <f t="shared" si="9"/>
        <v>-5198.0198019801928</v>
      </c>
      <c r="N18" s="8"/>
      <c r="Y18" s="5">
        <f t="shared" si="3"/>
        <v>0</v>
      </c>
      <c r="Z18" s="5">
        <f t="shared" si="4"/>
        <v>1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62">
        <v>43937</v>
      </c>
      <c r="D19" s="25" t="s">
        <v>19</v>
      </c>
      <c r="E19" s="25" t="s">
        <v>1027</v>
      </c>
      <c r="F19" s="26">
        <v>315</v>
      </c>
      <c r="G19" s="26">
        <v>333</v>
      </c>
      <c r="H19" s="26">
        <v>313</v>
      </c>
      <c r="I19" s="26">
        <v>333</v>
      </c>
      <c r="J19" s="25">
        <f t="shared" ref="J19" si="10">I19-F19</f>
        <v>18</v>
      </c>
      <c r="K19" s="27">
        <f t="shared" ref="K19" si="11">150000/F19</f>
        <v>476.1904761904762</v>
      </c>
      <c r="L19" s="63">
        <f t="shared" si="2"/>
        <v>5.7142857142857162E-2</v>
      </c>
      <c r="M19" s="28">
        <f t="shared" si="9"/>
        <v>8571.4285714285725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62">
        <v>43937</v>
      </c>
      <c r="D20" s="25" t="s">
        <v>19</v>
      </c>
      <c r="E20" s="25" t="s">
        <v>1028</v>
      </c>
      <c r="F20" s="26">
        <v>565</v>
      </c>
      <c r="G20" s="26">
        <v>622</v>
      </c>
      <c r="H20" s="26">
        <v>560</v>
      </c>
      <c r="I20" s="26">
        <v>582</v>
      </c>
      <c r="J20" s="25">
        <f t="shared" ref="J20:J37" si="12">I20-F20</f>
        <v>17</v>
      </c>
      <c r="K20" s="27">
        <f t="shared" ref="K20:K37" si="13">150000/F20</f>
        <v>265.48672566371681</v>
      </c>
      <c r="L20" s="63">
        <f t="shared" si="2"/>
        <v>3.0088495575221197E-2</v>
      </c>
      <c r="M20" s="28">
        <f t="shared" si="9"/>
        <v>4513.2743362831861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62">
        <v>43941</v>
      </c>
      <c r="D21" s="25" t="s">
        <v>19</v>
      </c>
      <c r="E21" s="25" t="s">
        <v>1029</v>
      </c>
      <c r="F21" s="26">
        <v>68</v>
      </c>
      <c r="G21" s="26">
        <v>74</v>
      </c>
      <c r="H21" s="26">
        <v>63</v>
      </c>
      <c r="I21" s="26">
        <v>71.25</v>
      </c>
      <c r="J21" s="25">
        <f t="shared" si="12"/>
        <v>3.25</v>
      </c>
      <c r="K21" s="27">
        <f t="shared" si="13"/>
        <v>2205.8823529411766</v>
      </c>
      <c r="L21" s="63">
        <f t="shared" si="2"/>
        <v>4.7794117647058876E-2</v>
      </c>
      <c r="M21" s="28">
        <f t="shared" si="9"/>
        <v>7169.1176470588234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62">
        <v>43942</v>
      </c>
      <c r="D22" s="25" t="s">
        <v>19</v>
      </c>
      <c r="E22" s="25" t="s">
        <v>1030</v>
      </c>
      <c r="F22" s="26">
        <v>520</v>
      </c>
      <c r="G22" s="26">
        <v>580</v>
      </c>
      <c r="H22" s="26">
        <v>500</v>
      </c>
      <c r="I22" s="26">
        <v>580</v>
      </c>
      <c r="J22" s="25">
        <f t="shared" si="12"/>
        <v>60</v>
      </c>
      <c r="K22" s="27">
        <f t="shared" si="13"/>
        <v>288.46153846153845</v>
      </c>
      <c r="L22" s="63">
        <f t="shared" si="2"/>
        <v>0.11538461538461542</v>
      </c>
      <c r="M22" s="28">
        <f t="shared" si="9"/>
        <v>17307.692307692309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62">
        <v>43942</v>
      </c>
      <c r="D23" s="25" t="s">
        <v>19</v>
      </c>
      <c r="E23" s="25" t="s">
        <v>1031</v>
      </c>
      <c r="F23" s="26">
        <v>2355</v>
      </c>
      <c r="G23" s="26">
        <v>2390</v>
      </c>
      <c r="H23" s="26">
        <v>2300</v>
      </c>
      <c r="I23" s="26">
        <v>2399.9499999999998</v>
      </c>
      <c r="J23" s="25">
        <f t="shared" si="12"/>
        <v>44.949999999999818</v>
      </c>
      <c r="K23" s="27">
        <f t="shared" si="13"/>
        <v>63.694267515923563</v>
      </c>
      <c r="L23" s="63">
        <f t="shared" si="2"/>
        <v>1.9087048832271636E-2</v>
      </c>
      <c r="M23" s="28">
        <f t="shared" si="9"/>
        <v>2863.0573248407527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62">
        <v>43942</v>
      </c>
      <c r="D24" s="25" t="s">
        <v>19</v>
      </c>
      <c r="E24" s="25" t="s">
        <v>188</v>
      </c>
      <c r="F24" s="26">
        <v>1180</v>
      </c>
      <c r="G24" s="26">
        <v>1400</v>
      </c>
      <c r="H24" s="26">
        <v>1000</v>
      </c>
      <c r="I24" s="26">
        <v>1403</v>
      </c>
      <c r="J24" s="25">
        <f t="shared" si="12"/>
        <v>223</v>
      </c>
      <c r="K24" s="27">
        <f t="shared" si="13"/>
        <v>127.11864406779661</v>
      </c>
      <c r="L24" s="63">
        <f t="shared" si="2"/>
        <v>0.1889830508474577</v>
      </c>
      <c r="M24" s="28">
        <f t="shared" si="9"/>
        <v>28347.457627118645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62">
        <v>43943</v>
      </c>
      <c r="D25" s="25" t="s">
        <v>19</v>
      </c>
      <c r="E25" s="25" t="s">
        <v>1032</v>
      </c>
      <c r="F25" s="26">
        <v>93.5</v>
      </c>
      <c r="G25" s="26">
        <v>97</v>
      </c>
      <c r="H25" s="26">
        <v>91</v>
      </c>
      <c r="I25" s="26">
        <v>95</v>
      </c>
      <c r="J25" s="25">
        <f t="shared" si="12"/>
        <v>1.5</v>
      </c>
      <c r="K25" s="27">
        <f t="shared" si="13"/>
        <v>1604.2780748663101</v>
      </c>
      <c r="L25" s="63">
        <f t="shared" si="2"/>
        <v>1.6042780748663166E-2</v>
      </c>
      <c r="M25" s="28">
        <f t="shared" si="9"/>
        <v>2406.4171122994653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43943</v>
      </c>
      <c r="D26" s="25" t="s">
        <v>19</v>
      </c>
      <c r="E26" s="25" t="s">
        <v>1033</v>
      </c>
      <c r="F26" s="26">
        <v>143</v>
      </c>
      <c r="G26" s="26">
        <v>152</v>
      </c>
      <c r="H26" s="26">
        <v>140</v>
      </c>
      <c r="I26" s="26">
        <v>148.69999999999999</v>
      </c>
      <c r="J26" s="25">
        <f t="shared" si="12"/>
        <v>5.6999999999999886</v>
      </c>
      <c r="K26" s="27">
        <f t="shared" si="13"/>
        <v>1048.951048951049</v>
      </c>
      <c r="L26" s="63">
        <f>(I26*1/F26)-100%</f>
        <v>3.9860139860139698E-2</v>
      </c>
      <c r="M26" s="28">
        <f t="shared" si="9"/>
        <v>5979.0209790209674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43943</v>
      </c>
      <c r="D27" s="25" t="s">
        <v>19</v>
      </c>
      <c r="E27" s="25" t="s">
        <v>1034</v>
      </c>
      <c r="F27" s="26">
        <v>485</v>
      </c>
      <c r="G27" s="26">
        <v>520</v>
      </c>
      <c r="H27" s="26">
        <v>472</v>
      </c>
      <c r="I27" s="26">
        <v>506</v>
      </c>
      <c r="J27" s="25">
        <f t="shared" si="12"/>
        <v>21</v>
      </c>
      <c r="K27" s="27">
        <f t="shared" si="13"/>
        <v>309.2783505154639</v>
      </c>
      <c r="L27" s="63">
        <f t="shared" si="2"/>
        <v>4.3298969072165017E-2</v>
      </c>
      <c r="M27" s="28">
        <f t="shared" si="9"/>
        <v>6494.8453608247419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43940</v>
      </c>
      <c r="D28" s="25" t="s">
        <v>19</v>
      </c>
      <c r="E28" s="25" t="s">
        <v>1035</v>
      </c>
      <c r="F28" s="26">
        <v>78.5</v>
      </c>
      <c r="G28" s="26">
        <v>100</v>
      </c>
      <c r="H28" s="26">
        <v>50</v>
      </c>
      <c r="I28" s="26">
        <v>83.75</v>
      </c>
      <c r="J28" s="25">
        <f t="shared" si="12"/>
        <v>5.25</v>
      </c>
      <c r="K28" s="27">
        <f t="shared" si="13"/>
        <v>1910.8280254777071</v>
      </c>
      <c r="L28" s="63">
        <f t="shared" si="2"/>
        <v>6.6878980891719841E-2</v>
      </c>
      <c r="M28" s="28">
        <f t="shared" si="9"/>
        <v>10031.847133757963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43943</v>
      </c>
      <c r="D29" s="25" t="s">
        <v>19</v>
      </c>
      <c r="E29" s="25" t="s">
        <v>1036</v>
      </c>
      <c r="F29" s="26">
        <v>882</v>
      </c>
      <c r="G29" s="26">
        <v>930</v>
      </c>
      <c r="H29" s="26">
        <v>975</v>
      </c>
      <c r="I29" s="26">
        <v>900</v>
      </c>
      <c r="J29" s="25">
        <f t="shared" si="12"/>
        <v>18</v>
      </c>
      <c r="K29" s="27">
        <f t="shared" si="13"/>
        <v>170.06802721088437</v>
      </c>
      <c r="L29" s="63">
        <f t="shared" si="2"/>
        <v>2.0408163265306145E-2</v>
      </c>
      <c r="M29" s="28">
        <f t="shared" si="9"/>
        <v>3061.2244897959185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43943</v>
      </c>
      <c r="D30" s="25" t="s">
        <v>19</v>
      </c>
      <c r="E30" s="25" t="s">
        <v>1037</v>
      </c>
      <c r="F30" s="26">
        <v>301.8</v>
      </c>
      <c r="G30" s="26">
        <v>308</v>
      </c>
      <c r="H30" s="26">
        <v>298</v>
      </c>
      <c r="I30" s="26">
        <v>308</v>
      </c>
      <c r="J30" s="25">
        <f t="shared" si="12"/>
        <v>6.1999999999999886</v>
      </c>
      <c r="K30" s="27">
        <f t="shared" si="13"/>
        <v>497.01789264413515</v>
      </c>
      <c r="L30" s="63">
        <f t="shared" si="2"/>
        <v>2.054340622929085E-2</v>
      </c>
      <c r="M30" s="28">
        <f t="shared" si="9"/>
        <v>3081.5109343936324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43944</v>
      </c>
      <c r="D31" s="25" t="s">
        <v>19</v>
      </c>
      <c r="E31" s="25" t="s">
        <v>765</v>
      </c>
      <c r="F31" s="26">
        <v>81</v>
      </c>
      <c r="G31" s="26">
        <v>88</v>
      </c>
      <c r="H31" s="26">
        <v>78</v>
      </c>
      <c r="I31" s="26">
        <v>86.7</v>
      </c>
      <c r="J31" s="25">
        <f t="shared" si="12"/>
        <v>5.7000000000000028</v>
      </c>
      <c r="K31" s="27">
        <f t="shared" si="13"/>
        <v>1851.851851851852</v>
      </c>
      <c r="L31" s="63">
        <f t="shared" si="2"/>
        <v>7.0370370370370416E-2</v>
      </c>
      <c r="M31" s="28">
        <f t="shared" si="9"/>
        <v>10555.555555555562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43948</v>
      </c>
      <c r="D32" s="25" t="s">
        <v>19</v>
      </c>
      <c r="E32" s="25" t="s">
        <v>1038</v>
      </c>
      <c r="F32" s="26">
        <v>225</v>
      </c>
      <c r="G32" s="26">
        <v>266</v>
      </c>
      <c r="H32" s="26">
        <v>209</v>
      </c>
      <c r="I32" s="26">
        <v>245.5</v>
      </c>
      <c r="J32" s="25">
        <f t="shared" si="12"/>
        <v>20.5</v>
      </c>
      <c r="K32" s="27">
        <f t="shared" si="13"/>
        <v>666.66666666666663</v>
      </c>
      <c r="L32" s="63">
        <f t="shared" si="2"/>
        <v>9.1111111111111143E-2</v>
      </c>
      <c r="M32" s="28">
        <f t="shared" si="9"/>
        <v>13666.666666666666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43949</v>
      </c>
      <c r="D33" s="25" t="s">
        <v>19</v>
      </c>
      <c r="E33" s="25" t="s">
        <v>1039</v>
      </c>
      <c r="F33" s="26">
        <v>750</v>
      </c>
      <c r="G33" s="26">
        <v>820</v>
      </c>
      <c r="H33" s="26">
        <v>697</v>
      </c>
      <c r="I33" s="26">
        <v>765</v>
      </c>
      <c r="J33" s="25">
        <f t="shared" si="12"/>
        <v>15</v>
      </c>
      <c r="K33" s="27">
        <f t="shared" si="13"/>
        <v>200</v>
      </c>
      <c r="L33" s="63">
        <f t="shared" si="2"/>
        <v>2.0000000000000018E-2</v>
      </c>
      <c r="M33" s="28">
        <f t="shared" si="9"/>
        <v>3000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43949</v>
      </c>
      <c r="D34" s="43" t="s">
        <v>19</v>
      </c>
      <c r="E34" s="43" t="s">
        <v>897</v>
      </c>
      <c r="F34" s="43">
        <v>103.4</v>
      </c>
      <c r="G34" s="43">
        <v>109</v>
      </c>
      <c r="H34" s="43">
        <v>100.45</v>
      </c>
      <c r="I34" s="26">
        <v>107.2</v>
      </c>
      <c r="J34" s="25">
        <f t="shared" si="12"/>
        <v>3.7999999999999972</v>
      </c>
      <c r="K34" s="27">
        <f t="shared" si="13"/>
        <v>1450.6769825918761</v>
      </c>
      <c r="L34" s="63">
        <f t="shared" si="2"/>
        <v>3.675048355899424E-2</v>
      </c>
      <c r="M34" s="28">
        <f t="shared" si="9"/>
        <v>5512.5725338491256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43949</v>
      </c>
      <c r="D35" s="25" t="s">
        <v>19</v>
      </c>
      <c r="E35" s="25" t="s">
        <v>1040</v>
      </c>
      <c r="F35" s="26">
        <v>1292</v>
      </c>
      <c r="G35" s="26">
        <v>1380</v>
      </c>
      <c r="H35" s="26">
        <v>1250</v>
      </c>
      <c r="I35" s="26">
        <v>1364</v>
      </c>
      <c r="J35" s="25">
        <f t="shared" si="12"/>
        <v>72</v>
      </c>
      <c r="K35" s="27">
        <f t="shared" si="13"/>
        <v>116.09907120743034</v>
      </c>
      <c r="L35" s="63">
        <f t="shared" si="2"/>
        <v>5.5727554179566541E-2</v>
      </c>
      <c r="M35" s="28">
        <f t="shared" si="9"/>
        <v>8359.1331269349848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43950</v>
      </c>
      <c r="D36" s="25" t="s">
        <v>19</v>
      </c>
      <c r="E36" s="25" t="s">
        <v>765</v>
      </c>
      <c r="F36" s="26">
        <v>85</v>
      </c>
      <c r="G36" s="26">
        <v>88</v>
      </c>
      <c r="H36" s="26">
        <v>82</v>
      </c>
      <c r="I36" s="26">
        <v>87</v>
      </c>
      <c r="J36" s="25">
        <f t="shared" si="12"/>
        <v>2</v>
      </c>
      <c r="K36" s="27">
        <f t="shared" si="13"/>
        <v>1764.7058823529412</v>
      </c>
      <c r="L36" s="63">
        <f t="shared" si="2"/>
        <v>2.3529411764705799E-2</v>
      </c>
      <c r="M36" s="28">
        <f t="shared" si="9"/>
        <v>3529.4117647058824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5" thickBot="1" x14ac:dyDescent="0.35">
      <c r="A37" s="7"/>
      <c r="B37" s="23">
        <f t="shared" si="8"/>
        <v>32</v>
      </c>
      <c r="C37" s="24">
        <v>43951</v>
      </c>
      <c r="D37" s="25" t="s">
        <v>19</v>
      </c>
      <c r="E37" s="25" t="s">
        <v>81</v>
      </c>
      <c r="F37" s="26">
        <v>628</v>
      </c>
      <c r="G37" s="26">
        <v>638</v>
      </c>
      <c r="H37" s="26">
        <v>618</v>
      </c>
      <c r="I37" s="26">
        <v>638</v>
      </c>
      <c r="J37" s="25">
        <f t="shared" si="12"/>
        <v>10</v>
      </c>
      <c r="K37" s="27">
        <f t="shared" si="13"/>
        <v>238.85350318471339</v>
      </c>
      <c r="L37" s="63">
        <f t="shared" si="2"/>
        <v>1.5923566878980999E-2</v>
      </c>
      <c r="M37" s="28">
        <f t="shared" si="9"/>
        <v>2388.5350318471337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si="9"/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idden="1" x14ac:dyDescent="0.3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ref="M73:M136" si="18">J73*K73</f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idden="1" x14ac:dyDescent="0.3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7"/>
        <v>0</v>
      </c>
    </row>
    <row r="75" spans="1:27" hidden="1" x14ac:dyDescent="0.3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idden="1" x14ac:dyDescent="0.3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idden="1" x14ac:dyDescent="0.3">
      <c r="A135" s="7"/>
      <c r="B135" s="23">
        <f t="shared" si="1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idden="1" x14ac:dyDescent="0.3">
      <c r="A136" s="7"/>
      <c r="B136" s="23">
        <f t="shared" ref="B136:B191" si="22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si="18"/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si="22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ref="M137:M191" si="24">J137*K137</f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idden="1" x14ac:dyDescent="0.3">
      <c r="A139" s="7"/>
      <c r="B139" s="23">
        <f t="shared" si="2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idden="1" x14ac:dyDescent="0.3">
      <c r="A140" s="7"/>
      <c r="B140" s="23">
        <f t="shared" si="2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idden="1" x14ac:dyDescent="0.3">
      <c r="A190" s="7"/>
      <c r="B190" s="23">
        <f t="shared" si="22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hidden="1" thickBot="1" x14ac:dyDescent="0.35">
      <c r="A191" s="7"/>
      <c r="B191" s="23">
        <f t="shared" si="22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232914.63634474413</v>
      </c>
      <c r="N192" s="8"/>
      <c r="Y192" s="5">
        <f>SUM(Y6:Y191)</f>
        <v>31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7" priority="1">
      <formula>LEN(TRIM(I6))=0</formula>
    </cfRule>
  </conditionalFormatting>
  <hyperlinks>
    <hyperlink ref="B192" r:id="rId1" xr:uid="{00000000-0004-0000-1800-000000000000}"/>
    <hyperlink ref="P1" location="'MASTER '!A1" display="Back" xr:uid="{00000000-0004-0000-1800-000001000000}"/>
  </hyperlinks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193"/>
  <sheetViews>
    <sheetView topLeftCell="F7" workbookViewId="0">
      <selection activeCell="S22" sqref="S2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1041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43955</v>
      </c>
      <c r="D6" s="19" t="s">
        <v>19</v>
      </c>
      <c r="E6" s="19" t="s">
        <v>654</v>
      </c>
      <c r="F6" s="21">
        <v>215</v>
      </c>
      <c r="G6" s="79">
        <v>228</v>
      </c>
      <c r="H6" s="79">
        <v>209</v>
      </c>
      <c r="I6" s="26">
        <v>230</v>
      </c>
      <c r="J6" s="25">
        <f t="shared" ref="J6:J8" si="0">I6-F6</f>
        <v>15</v>
      </c>
      <c r="K6" s="27">
        <f t="shared" ref="K6:K7" si="1">150000/F6</f>
        <v>697.67441860465112</v>
      </c>
      <c r="L6" s="63">
        <f t="shared" ref="L6:L71" si="2">(I6*1/F6)-100%</f>
        <v>6.9767441860465018E-2</v>
      </c>
      <c r="M6" s="25">
        <f>J6*K6</f>
        <v>10465.116279069767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43955</v>
      </c>
      <c r="D7" s="25" t="s">
        <v>19</v>
      </c>
      <c r="E7" s="25" t="s">
        <v>370</v>
      </c>
      <c r="F7" s="26">
        <v>41.45</v>
      </c>
      <c r="G7" s="26">
        <v>44</v>
      </c>
      <c r="H7" s="26">
        <v>39.85</v>
      </c>
      <c r="I7" s="26">
        <v>44</v>
      </c>
      <c r="J7" s="25">
        <f t="shared" si="0"/>
        <v>2.5499999999999972</v>
      </c>
      <c r="K7" s="27">
        <f t="shared" si="1"/>
        <v>3618.8178528347403</v>
      </c>
      <c r="L7" s="63">
        <f t="shared" si="2"/>
        <v>6.1519903498190587E-2</v>
      </c>
      <c r="M7" s="83">
        <f>J7*K7</f>
        <v>9227.9855247285777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43956</v>
      </c>
      <c r="D8" s="25" t="s">
        <v>19</v>
      </c>
      <c r="E8" s="25" t="s">
        <v>976</v>
      </c>
      <c r="F8" s="26">
        <v>275</v>
      </c>
      <c r="G8" s="26">
        <v>293</v>
      </c>
      <c r="H8" s="26">
        <v>267</v>
      </c>
      <c r="I8" s="26">
        <v>278.89999999999998</v>
      </c>
      <c r="J8" s="25">
        <f t="shared" si="0"/>
        <v>3.8999999999999773</v>
      </c>
      <c r="K8" s="27">
        <f t="shared" ref="K8" si="7">150000/F8</f>
        <v>545.4545454545455</v>
      </c>
      <c r="L8" s="63">
        <f t="shared" ref="L8" si="8">(I8*1/F8)-100%</f>
        <v>1.4181818181818073E-2</v>
      </c>
      <c r="M8" s="28">
        <f t="shared" ref="M8:M37" si="9">J8*K8</f>
        <v>2127.2727272727152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43956</v>
      </c>
      <c r="D9" s="25" t="s">
        <v>19</v>
      </c>
      <c r="E9" s="25" t="s">
        <v>1042</v>
      </c>
      <c r="F9" s="26">
        <v>168</v>
      </c>
      <c r="G9" s="26">
        <v>188</v>
      </c>
      <c r="H9" s="26">
        <v>165</v>
      </c>
      <c r="I9" s="26">
        <v>176</v>
      </c>
      <c r="J9" s="25">
        <f t="shared" ref="J9:J11" si="10">I9-F9</f>
        <v>8</v>
      </c>
      <c r="K9" s="27">
        <f t="shared" ref="K9:K11" si="11">150000/F9</f>
        <v>892.85714285714289</v>
      </c>
      <c r="L9" s="63">
        <f t="shared" ref="L9:L11" si="12">(I9*1/F9)-100%</f>
        <v>4.7619047619047672E-2</v>
      </c>
      <c r="M9" s="28">
        <f t="shared" si="9"/>
        <v>7142.8571428571431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43956</v>
      </c>
      <c r="D10" s="25" t="s">
        <v>19</v>
      </c>
      <c r="E10" s="25" t="s">
        <v>191</v>
      </c>
      <c r="F10" s="26">
        <v>119</v>
      </c>
      <c r="G10" s="26">
        <v>132</v>
      </c>
      <c r="H10" s="26">
        <v>115</v>
      </c>
      <c r="I10" s="26">
        <v>122</v>
      </c>
      <c r="J10" s="25">
        <f t="shared" si="10"/>
        <v>3</v>
      </c>
      <c r="K10" s="27">
        <f t="shared" si="11"/>
        <v>1260.5042016806722</v>
      </c>
      <c r="L10" s="63">
        <f t="shared" si="12"/>
        <v>2.5210084033613356E-2</v>
      </c>
      <c r="M10" s="28">
        <f t="shared" si="9"/>
        <v>3781.5126050420167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43957</v>
      </c>
      <c r="D11" s="25" t="s">
        <v>19</v>
      </c>
      <c r="E11" s="25" t="s">
        <v>1043</v>
      </c>
      <c r="F11" s="26">
        <v>81</v>
      </c>
      <c r="G11" s="26">
        <v>90</v>
      </c>
      <c r="H11" s="26">
        <v>77</v>
      </c>
      <c r="I11" s="26">
        <v>90</v>
      </c>
      <c r="J11" s="25">
        <f t="shared" si="10"/>
        <v>9</v>
      </c>
      <c r="K11" s="27">
        <f t="shared" si="11"/>
        <v>1851.851851851852</v>
      </c>
      <c r="L11" s="63">
        <f t="shared" si="12"/>
        <v>0.11111111111111116</v>
      </c>
      <c r="M11" s="28">
        <f t="shared" si="9"/>
        <v>16666.666666666668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43958</v>
      </c>
      <c r="D12" s="25" t="s">
        <v>19</v>
      </c>
      <c r="E12" s="25" t="s">
        <v>1044</v>
      </c>
      <c r="F12" s="26">
        <v>204</v>
      </c>
      <c r="G12" s="26">
        <v>222</v>
      </c>
      <c r="H12" s="26">
        <v>194</v>
      </c>
      <c r="I12" s="26">
        <v>208.5</v>
      </c>
      <c r="J12" s="25">
        <f t="shared" ref="J12:J15" si="13">I12-F12</f>
        <v>4.5</v>
      </c>
      <c r="K12" s="27">
        <f t="shared" ref="K12:K15" si="14">150000/F12</f>
        <v>735.29411764705878</v>
      </c>
      <c r="L12" s="63">
        <f t="shared" ref="L12:L15" si="15">(I12*1/F12)-100%</f>
        <v>2.2058823529411686E-2</v>
      </c>
      <c r="M12" s="28">
        <f t="shared" si="9"/>
        <v>3308.8235294117644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43958</v>
      </c>
      <c r="D13" s="25" t="s">
        <v>19</v>
      </c>
      <c r="E13" s="25" t="s">
        <v>1045</v>
      </c>
      <c r="F13" s="26">
        <v>145</v>
      </c>
      <c r="G13" s="26">
        <v>156</v>
      </c>
      <c r="H13" s="26">
        <v>143</v>
      </c>
      <c r="I13" s="26">
        <v>155</v>
      </c>
      <c r="J13" s="25">
        <f t="shared" si="13"/>
        <v>10</v>
      </c>
      <c r="K13" s="27">
        <f t="shared" si="14"/>
        <v>1034.4827586206898</v>
      </c>
      <c r="L13" s="63">
        <f t="shared" si="15"/>
        <v>6.8965517241379226E-2</v>
      </c>
      <c r="M13" s="28">
        <f t="shared" si="9"/>
        <v>10344.827586206899</v>
      </c>
      <c r="N13" s="8"/>
      <c r="P13" s="148" t="s">
        <v>10</v>
      </c>
      <c r="Q13" s="150">
        <f>COUNT(C6:C191)</f>
        <v>42</v>
      </c>
      <c r="R13" s="152">
        <f>Y192</f>
        <v>42</v>
      </c>
      <c r="S13" s="152">
        <f>Z192</f>
        <v>0</v>
      </c>
      <c r="T13" s="152">
        <f>AA192</f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43958</v>
      </c>
      <c r="D14" s="25" t="s">
        <v>19</v>
      </c>
      <c r="E14" s="25" t="s">
        <v>464</v>
      </c>
      <c r="F14" s="26">
        <v>179</v>
      </c>
      <c r="G14" s="26">
        <v>206</v>
      </c>
      <c r="H14" s="26">
        <v>172</v>
      </c>
      <c r="I14" s="26">
        <v>205.4</v>
      </c>
      <c r="J14" s="25">
        <f t="shared" si="13"/>
        <v>26.400000000000006</v>
      </c>
      <c r="K14" s="27">
        <f t="shared" si="14"/>
        <v>837.98882681564248</v>
      </c>
      <c r="L14" s="63">
        <f t="shared" si="15"/>
        <v>0.14748603351955314</v>
      </c>
      <c r="M14" s="28">
        <f t="shared" si="9"/>
        <v>22122.905027932968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43959</v>
      </c>
      <c r="D15" s="25" t="s">
        <v>19</v>
      </c>
      <c r="E15" s="25" t="s">
        <v>149</v>
      </c>
      <c r="F15" s="26">
        <v>76</v>
      </c>
      <c r="G15" s="26">
        <v>79.599999999999994</v>
      </c>
      <c r="H15" s="26">
        <v>75</v>
      </c>
      <c r="I15" s="26">
        <v>79.599999999999994</v>
      </c>
      <c r="J15" s="25">
        <f t="shared" si="13"/>
        <v>3.5999999999999943</v>
      </c>
      <c r="K15" s="27">
        <f t="shared" si="14"/>
        <v>1973.6842105263158</v>
      </c>
      <c r="L15" s="63">
        <f t="shared" si="15"/>
        <v>4.7368421052631504E-2</v>
      </c>
      <c r="M15" s="28">
        <f t="shared" si="9"/>
        <v>7105.2631578947257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43959</v>
      </c>
      <c r="D16" s="25" t="s">
        <v>19</v>
      </c>
      <c r="E16" s="25" t="s">
        <v>603</v>
      </c>
      <c r="F16" s="26">
        <v>413</v>
      </c>
      <c r="G16" s="26">
        <v>429</v>
      </c>
      <c r="H16" s="26">
        <v>410</v>
      </c>
      <c r="I16" s="26">
        <v>416</v>
      </c>
      <c r="J16" s="25">
        <f t="shared" ref="J16" si="16">I16-F16</f>
        <v>3</v>
      </c>
      <c r="K16" s="27">
        <f t="shared" ref="K16" si="17">150000/F16</f>
        <v>363.19612590799034</v>
      </c>
      <c r="L16" s="63">
        <f t="shared" ref="L16" si="18">(I16*1/F16)-100%</f>
        <v>7.2639225181598821E-3</v>
      </c>
      <c r="M16" s="28">
        <f t="shared" si="9"/>
        <v>1089.588377723971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43959</v>
      </c>
      <c r="D17" s="25" t="s">
        <v>19</v>
      </c>
      <c r="E17" s="25" t="s">
        <v>1046</v>
      </c>
      <c r="F17" s="26">
        <v>236.9</v>
      </c>
      <c r="G17" s="26">
        <v>251</v>
      </c>
      <c r="H17" s="26">
        <v>232</v>
      </c>
      <c r="I17" s="26">
        <v>251</v>
      </c>
      <c r="J17" s="25">
        <f t="shared" ref="J17:J37" si="19">I17-F17</f>
        <v>14.099999999999994</v>
      </c>
      <c r="K17" s="27">
        <f t="shared" ref="K17:K37" si="20">150000/F17</f>
        <v>633.17855635289152</v>
      </c>
      <c r="L17" s="63">
        <f t="shared" ref="L17:L37" si="21">(I17*1/F17)-100%</f>
        <v>5.9518784297171834E-2</v>
      </c>
      <c r="M17" s="28">
        <f t="shared" si="9"/>
        <v>8927.8176445757672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43959</v>
      </c>
      <c r="D18" s="25" t="s">
        <v>19</v>
      </c>
      <c r="E18" s="25" t="s">
        <v>1047</v>
      </c>
      <c r="F18" s="26">
        <v>613</v>
      </c>
      <c r="G18" s="26">
        <v>661</v>
      </c>
      <c r="H18" s="26">
        <v>596</v>
      </c>
      <c r="I18" s="26">
        <v>650</v>
      </c>
      <c r="J18" s="25">
        <f t="shared" si="19"/>
        <v>37</v>
      </c>
      <c r="K18" s="27">
        <f t="shared" si="20"/>
        <v>244.69820554649266</v>
      </c>
      <c r="L18" s="63">
        <f t="shared" si="21"/>
        <v>6.0358890701468271E-2</v>
      </c>
      <c r="M18" s="28">
        <f t="shared" si="9"/>
        <v>9053.8336052202285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43962</v>
      </c>
      <c r="D19" s="25" t="s">
        <v>19</v>
      </c>
      <c r="E19" s="25" t="s">
        <v>826</v>
      </c>
      <c r="F19" s="26">
        <v>4780</v>
      </c>
      <c r="G19" s="26">
        <v>4950</v>
      </c>
      <c r="H19" s="26">
        <v>4710</v>
      </c>
      <c r="I19" s="26">
        <v>4950</v>
      </c>
      <c r="J19" s="25">
        <f t="shared" si="19"/>
        <v>170</v>
      </c>
      <c r="K19" s="27">
        <f t="shared" si="20"/>
        <v>31.380753138075313</v>
      </c>
      <c r="L19" s="63">
        <f t="shared" si="21"/>
        <v>3.5564853556485421E-2</v>
      </c>
      <c r="M19" s="28">
        <f t="shared" si="9"/>
        <v>5334.728033472803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43962</v>
      </c>
      <c r="D20" s="25" t="s">
        <v>19</v>
      </c>
      <c r="E20" s="25" t="s">
        <v>723</v>
      </c>
      <c r="F20" s="26">
        <v>895</v>
      </c>
      <c r="G20" s="26">
        <v>925</v>
      </c>
      <c r="H20" s="26">
        <v>891</v>
      </c>
      <c r="I20" s="26">
        <v>935</v>
      </c>
      <c r="J20" s="25">
        <f t="shared" si="19"/>
        <v>40</v>
      </c>
      <c r="K20" s="27">
        <f t="shared" si="20"/>
        <v>167.5977653631285</v>
      </c>
      <c r="L20" s="63">
        <f t="shared" si="21"/>
        <v>4.4692737430167551E-2</v>
      </c>
      <c r="M20" s="28">
        <f t="shared" si="9"/>
        <v>6703.9106145251399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43963</v>
      </c>
      <c r="D21" s="25" t="s">
        <v>19</v>
      </c>
      <c r="E21" s="25" t="s">
        <v>1048</v>
      </c>
      <c r="F21" s="26">
        <v>441</v>
      </c>
      <c r="G21" s="26">
        <v>488</v>
      </c>
      <c r="H21" s="26">
        <v>436</v>
      </c>
      <c r="I21" s="26">
        <v>452</v>
      </c>
      <c r="J21" s="25">
        <f t="shared" si="19"/>
        <v>11</v>
      </c>
      <c r="K21" s="27">
        <f t="shared" si="20"/>
        <v>340.13605442176873</v>
      </c>
      <c r="L21" s="63">
        <f t="shared" si="21"/>
        <v>2.4943310657596474E-2</v>
      </c>
      <c r="M21" s="28">
        <f t="shared" si="9"/>
        <v>3741.4965986394559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43963</v>
      </c>
      <c r="D22" s="25" t="s">
        <v>19</v>
      </c>
      <c r="E22" s="25" t="s">
        <v>627</v>
      </c>
      <c r="F22" s="26">
        <v>103</v>
      </c>
      <c r="G22" s="26">
        <v>112</v>
      </c>
      <c r="H22" s="26">
        <v>101</v>
      </c>
      <c r="I22" s="26">
        <v>106.4</v>
      </c>
      <c r="J22" s="25">
        <f t="shared" si="19"/>
        <v>3.4000000000000057</v>
      </c>
      <c r="K22" s="27">
        <f t="shared" si="20"/>
        <v>1456.3106796116506</v>
      </c>
      <c r="L22" s="63">
        <f t="shared" si="21"/>
        <v>3.3009708737864241E-2</v>
      </c>
      <c r="M22" s="28">
        <f t="shared" si="9"/>
        <v>4951.4563106796204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43963</v>
      </c>
      <c r="D23" s="25" t="s">
        <v>19</v>
      </c>
      <c r="E23" s="25" t="s">
        <v>500</v>
      </c>
      <c r="F23" s="26">
        <v>893</v>
      </c>
      <c r="G23" s="26">
        <v>928</v>
      </c>
      <c r="H23" s="26">
        <v>971</v>
      </c>
      <c r="I23" s="26">
        <v>951</v>
      </c>
      <c r="J23" s="25">
        <f t="shared" si="19"/>
        <v>58</v>
      </c>
      <c r="K23" s="27">
        <f t="shared" si="20"/>
        <v>167.97312430011198</v>
      </c>
      <c r="L23" s="63">
        <f t="shared" si="21"/>
        <v>6.4949608062709885E-2</v>
      </c>
      <c r="M23" s="28">
        <f t="shared" si="9"/>
        <v>9742.4412094064937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43963</v>
      </c>
      <c r="D24" s="25" t="s">
        <v>19</v>
      </c>
      <c r="E24" s="25" t="s">
        <v>1049</v>
      </c>
      <c r="F24" s="26">
        <v>318</v>
      </c>
      <c r="G24" s="26">
        <v>327</v>
      </c>
      <c r="H24" s="26">
        <v>309</v>
      </c>
      <c r="I24" s="26">
        <v>343</v>
      </c>
      <c r="J24" s="25">
        <f t="shared" si="19"/>
        <v>25</v>
      </c>
      <c r="K24" s="27">
        <f t="shared" si="20"/>
        <v>471.69811320754718</v>
      </c>
      <c r="L24" s="63">
        <f t="shared" si="21"/>
        <v>7.8616352201257955E-2</v>
      </c>
      <c r="M24" s="28">
        <f t="shared" si="9"/>
        <v>11792.45283018868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43964</v>
      </c>
      <c r="D25" s="25" t="s">
        <v>19</v>
      </c>
      <c r="E25" s="25" t="s">
        <v>855</v>
      </c>
      <c r="F25" s="26">
        <v>50</v>
      </c>
      <c r="G25" s="26">
        <v>54</v>
      </c>
      <c r="H25" s="26">
        <v>47</v>
      </c>
      <c r="I25" s="26">
        <v>54</v>
      </c>
      <c r="J25" s="25">
        <f t="shared" si="19"/>
        <v>4</v>
      </c>
      <c r="K25" s="27">
        <f t="shared" si="20"/>
        <v>3000</v>
      </c>
      <c r="L25" s="63">
        <f t="shared" si="21"/>
        <v>8.0000000000000071E-2</v>
      </c>
      <c r="M25" s="28">
        <f t="shared" si="9"/>
        <v>12000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43964</v>
      </c>
      <c r="D26" s="25" t="s">
        <v>19</v>
      </c>
      <c r="E26" s="25" t="s">
        <v>1050</v>
      </c>
      <c r="F26" s="26">
        <v>344</v>
      </c>
      <c r="G26" s="26">
        <v>354</v>
      </c>
      <c r="H26" s="26">
        <v>339</v>
      </c>
      <c r="I26" s="26">
        <v>354</v>
      </c>
      <c r="J26" s="25">
        <f t="shared" si="19"/>
        <v>10</v>
      </c>
      <c r="K26" s="27">
        <f t="shared" si="20"/>
        <v>436.04651162790697</v>
      </c>
      <c r="L26" s="63">
        <f t="shared" si="21"/>
        <v>2.9069767441860517E-2</v>
      </c>
      <c r="M26" s="28">
        <f t="shared" si="9"/>
        <v>4360.4651162790697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43965</v>
      </c>
      <c r="D27" s="25" t="s">
        <v>19</v>
      </c>
      <c r="E27" s="25" t="s">
        <v>1051</v>
      </c>
      <c r="F27" s="26">
        <v>522</v>
      </c>
      <c r="G27" s="26">
        <v>603</v>
      </c>
      <c r="H27" s="26">
        <v>509</v>
      </c>
      <c r="I27" s="26">
        <v>561</v>
      </c>
      <c r="J27" s="25">
        <f t="shared" si="19"/>
        <v>39</v>
      </c>
      <c r="K27" s="27">
        <f t="shared" si="20"/>
        <v>287.35632183908046</v>
      </c>
      <c r="L27" s="63">
        <f t="shared" si="21"/>
        <v>7.4712643678160884E-2</v>
      </c>
      <c r="M27" s="28">
        <f t="shared" si="9"/>
        <v>11206.896551724138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43965</v>
      </c>
      <c r="D28" s="25" t="s">
        <v>19</v>
      </c>
      <c r="E28" s="25" t="s">
        <v>1052</v>
      </c>
      <c r="F28" s="26">
        <v>3657</v>
      </c>
      <c r="G28" s="26">
        <v>3710</v>
      </c>
      <c r="H28" s="26">
        <v>3649</v>
      </c>
      <c r="I28" s="26">
        <v>3688</v>
      </c>
      <c r="J28" s="25">
        <f t="shared" si="19"/>
        <v>31</v>
      </c>
      <c r="K28" s="27">
        <f t="shared" si="20"/>
        <v>41.017227235438881</v>
      </c>
      <c r="L28" s="63">
        <f t="shared" si="21"/>
        <v>8.4768936286574448E-3</v>
      </c>
      <c r="M28" s="28">
        <f t="shared" si="9"/>
        <v>1271.5340442986053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43966</v>
      </c>
      <c r="D29" s="25" t="s">
        <v>19</v>
      </c>
      <c r="E29" s="25" t="s">
        <v>192</v>
      </c>
      <c r="F29" s="26">
        <v>85.55</v>
      </c>
      <c r="G29" s="26">
        <v>88</v>
      </c>
      <c r="H29" s="26">
        <v>84.75</v>
      </c>
      <c r="I29" s="26">
        <v>87</v>
      </c>
      <c r="J29" s="25">
        <f t="shared" si="19"/>
        <v>1.4500000000000028</v>
      </c>
      <c r="K29" s="27">
        <f t="shared" si="20"/>
        <v>1753.3606078316775</v>
      </c>
      <c r="L29" s="63">
        <f t="shared" si="21"/>
        <v>1.6949152542372836E-2</v>
      </c>
      <c r="M29" s="28">
        <f t="shared" si="9"/>
        <v>2542.3728813559374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43966</v>
      </c>
      <c r="D30" s="25" t="s">
        <v>19</v>
      </c>
      <c r="E30" s="25" t="s">
        <v>1053</v>
      </c>
      <c r="F30" s="26">
        <v>517</v>
      </c>
      <c r="G30" s="26">
        <v>550</v>
      </c>
      <c r="H30" s="26">
        <v>509</v>
      </c>
      <c r="I30" s="26">
        <v>577</v>
      </c>
      <c r="J30" s="25">
        <f t="shared" si="19"/>
        <v>60</v>
      </c>
      <c r="K30" s="27">
        <f t="shared" si="20"/>
        <v>290.13539651837522</v>
      </c>
      <c r="L30" s="63">
        <f t="shared" si="21"/>
        <v>0.11605415860735002</v>
      </c>
      <c r="M30" s="28">
        <f t="shared" si="9"/>
        <v>17408.123791102513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43967</v>
      </c>
      <c r="D31" s="25" t="s">
        <v>19</v>
      </c>
      <c r="E31" s="25" t="s">
        <v>1054</v>
      </c>
      <c r="F31" s="26">
        <v>1552</v>
      </c>
      <c r="G31" s="26">
        <v>2000</v>
      </c>
      <c r="H31" s="26">
        <v>1250</v>
      </c>
      <c r="I31" s="26">
        <v>1646</v>
      </c>
      <c r="J31" s="25">
        <f t="shared" si="19"/>
        <v>94</v>
      </c>
      <c r="K31" s="27">
        <f t="shared" si="20"/>
        <v>96.649484536082468</v>
      </c>
      <c r="L31" s="63">
        <f t="shared" si="21"/>
        <v>6.0567010309278357E-2</v>
      </c>
      <c r="M31" s="28">
        <f t="shared" si="9"/>
        <v>9085.0515463917527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43969</v>
      </c>
      <c r="D32" s="25" t="s">
        <v>19</v>
      </c>
      <c r="E32" s="25" t="s">
        <v>919</v>
      </c>
      <c r="F32" s="26">
        <v>111</v>
      </c>
      <c r="G32" s="26">
        <v>118</v>
      </c>
      <c r="H32" s="26">
        <v>106</v>
      </c>
      <c r="I32" s="26">
        <v>113</v>
      </c>
      <c r="J32" s="25">
        <f t="shared" si="19"/>
        <v>2</v>
      </c>
      <c r="K32" s="27">
        <f t="shared" si="20"/>
        <v>1351.3513513513512</v>
      </c>
      <c r="L32" s="63">
        <f t="shared" si="21"/>
        <v>1.8018018018018056E-2</v>
      </c>
      <c r="M32" s="28">
        <f t="shared" si="9"/>
        <v>2702.7027027027025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43970</v>
      </c>
      <c r="D33" s="25" t="s">
        <v>19</v>
      </c>
      <c r="E33" s="25" t="s">
        <v>491</v>
      </c>
      <c r="F33" s="26">
        <v>113</v>
      </c>
      <c r="G33" s="26">
        <v>120</v>
      </c>
      <c r="H33" s="26">
        <v>111</v>
      </c>
      <c r="I33" s="26">
        <v>118</v>
      </c>
      <c r="J33" s="25">
        <f t="shared" si="19"/>
        <v>5</v>
      </c>
      <c r="K33" s="27">
        <f t="shared" si="20"/>
        <v>1327.4336283185842</v>
      </c>
      <c r="L33" s="63">
        <f t="shared" si="21"/>
        <v>4.4247787610619538E-2</v>
      </c>
      <c r="M33" s="28">
        <f t="shared" si="9"/>
        <v>6637.1681415929206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43970</v>
      </c>
      <c r="D34" s="43" t="s">
        <v>19</v>
      </c>
      <c r="E34" s="43" t="s">
        <v>564</v>
      </c>
      <c r="F34" s="43">
        <v>370</v>
      </c>
      <c r="G34" s="43">
        <v>385</v>
      </c>
      <c r="H34" s="43">
        <v>365</v>
      </c>
      <c r="I34" s="26">
        <v>375</v>
      </c>
      <c r="J34" s="25">
        <f t="shared" si="19"/>
        <v>5</v>
      </c>
      <c r="K34" s="27">
        <f t="shared" si="20"/>
        <v>405.40540540540542</v>
      </c>
      <c r="L34" s="63">
        <f t="shared" si="21"/>
        <v>1.3513513513513598E-2</v>
      </c>
      <c r="M34" s="28">
        <f t="shared" si="9"/>
        <v>2027.0270270270271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43971</v>
      </c>
      <c r="D35" s="25" t="s">
        <v>19</v>
      </c>
      <c r="E35" s="25" t="s">
        <v>1055</v>
      </c>
      <c r="F35" s="26">
        <v>166</v>
      </c>
      <c r="G35" s="26">
        <v>175</v>
      </c>
      <c r="H35" s="26">
        <v>162</v>
      </c>
      <c r="I35" s="26">
        <v>603</v>
      </c>
      <c r="J35" s="25">
        <f t="shared" si="19"/>
        <v>437</v>
      </c>
      <c r="K35" s="27">
        <f t="shared" si="20"/>
        <v>903.61445783132535</v>
      </c>
      <c r="L35" s="63">
        <f t="shared" si="21"/>
        <v>2.6325301204819276</v>
      </c>
      <c r="M35" s="28">
        <f t="shared" si="9"/>
        <v>394879.51807228918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43972</v>
      </c>
      <c r="D36" s="25" t="s">
        <v>19</v>
      </c>
      <c r="E36" s="25" t="s">
        <v>1056</v>
      </c>
      <c r="F36" s="26">
        <v>560</v>
      </c>
      <c r="G36" s="26">
        <v>600</v>
      </c>
      <c r="H36" s="26">
        <v>555</v>
      </c>
      <c r="I36" s="26">
        <v>585</v>
      </c>
      <c r="J36" s="25">
        <f t="shared" si="19"/>
        <v>25</v>
      </c>
      <c r="K36" s="27">
        <f t="shared" si="20"/>
        <v>267.85714285714283</v>
      </c>
      <c r="L36" s="63">
        <f t="shared" si="21"/>
        <v>4.4642857142857206E-2</v>
      </c>
      <c r="M36" s="28">
        <f t="shared" si="9"/>
        <v>6696.4285714285706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43973</v>
      </c>
      <c r="D37" s="25" t="s">
        <v>19</v>
      </c>
      <c r="E37" s="25" t="s">
        <v>758</v>
      </c>
      <c r="F37" s="26">
        <v>931</v>
      </c>
      <c r="G37" s="26">
        <v>971</v>
      </c>
      <c r="H37" s="26">
        <v>917</v>
      </c>
      <c r="I37" s="26">
        <v>969</v>
      </c>
      <c r="J37" s="25">
        <f t="shared" si="19"/>
        <v>38</v>
      </c>
      <c r="K37" s="27">
        <f t="shared" si="20"/>
        <v>161.11707841031151</v>
      </c>
      <c r="L37" s="63">
        <f t="shared" si="21"/>
        <v>4.081632653061229E-2</v>
      </c>
      <c r="M37" s="28">
        <f t="shared" si="9"/>
        <v>6122.4489795918371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43973</v>
      </c>
      <c r="D38" s="45" t="s">
        <v>19</v>
      </c>
      <c r="E38" s="45" t="s">
        <v>1057</v>
      </c>
      <c r="F38" s="46">
        <v>145</v>
      </c>
      <c r="G38" s="46">
        <v>149</v>
      </c>
      <c r="H38" s="46">
        <v>144</v>
      </c>
      <c r="I38" s="26">
        <v>149</v>
      </c>
      <c r="J38" s="25">
        <f t="shared" ref="J38:J45" si="22">I38-F38</f>
        <v>4</v>
      </c>
      <c r="K38" s="27">
        <f t="shared" ref="K38:K43" si="23">150000/F38</f>
        <v>1034.4827586206898</v>
      </c>
      <c r="L38" s="63">
        <f t="shared" si="2"/>
        <v>2.7586206896551779E-2</v>
      </c>
      <c r="M38" s="28">
        <f t="shared" ref="M38:M72" si="24">J38*K38</f>
        <v>4137.9310344827591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43973</v>
      </c>
      <c r="D39" s="43" t="s">
        <v>19</v>
      </c>
      <c r="E39" s="43" t="s">
        <v>1058</v>
      </c>
      <c r="F39" s="43">
        <v>1900</v>
      </c>
      <c r="G39" s="43">
        <v>2150</v>
      </c>
      <c r="H39" s="43">
        <v>1800</v>
      </c>
      <c r="I39" s="26">
        <v>2099</v>
      </c>
      <c r="J39" s="25">
        <f t="shared" si="22"/>
        <v>199</v>
      </c>
      <c r="K39" s="27">
        <f t="shared" si="23"/>
        <v>78.94736842105263</v>
      </c>
      <c r="L39" s="63">
        <f t="shared" si="2"/>
        <v>0.10473684210526324</v>
      </c>
      <c r="M39" s="28">
        <f t="shared" si="24"/>
        <v>15710.526315789473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43977</v>
      </c>
      <c r="D40" s="43" t="s">
        <v>19</v>
      </c>
      <c r="E40" s="61" t="s">
        <v>470</v>
      </c>
      <c r="F40" s="43">
        <v>205</v>
      </c>
      <c r="G40" s="43">
        <v>223</v>
      </c>
      <c r="H40" s="43">
        <v>195</v>
      </c>
      <c r="I40" s="26">
        <v>329</v>
      </c>
      <c r="J40" s="25">
        <f t="shared" si="22"/>
        <v>124</v>
      </c>
      <c r="K40" s="27">
        <f t="shared" si="23"/>
        <v>731.70731707317077</v>
      </c>
      <c r="L40" s="63">
        <f t="shared" si="2"/>
        <v>0.6048780487804879</v>
      </c>
      <c r="M40" s="28">
        <f t="shared" si="24"/>
        <v>90731.707317073175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43978</v>
      </c>
      <c r="D41" s="43" t="s">
        <v>19</v>
      </c>
      <c r="E41" s="43" t="s">
        <v>329</v>
      </c>
      <c r="F41" s="43">
        <v>378</v>
      </c>
      <c r="G41" s="43">
        <v>386</v>
      </c>
      <c r="H41" s="43">
        <v>376</v>
      </c>
      <c r="I41" s="26">
        <v>386</v>
      </c>
      <c r="J41" s="25">
        <f t="shared" si="22"/>
        <v>8</v>
      </c>
      <c r="K41" s="27">
        <f t="shared" si="23"/>
        <v>396.82539682539681</v>
      </c>
      <c r="L41" s="63">
        <f t="shared" si="2"/>
        <v>2.1164021164021163E-2</v>
      </c>
      <c r="M41" s="28">
        <f t="shared" si="24"/>
        <v>3174.6031746031745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43978</v>
      </c>
      <c r="D42" s="43" t="s">
        <v>19</v>
      </c>
      <c r="E42" s="43" t="s">
        <v>576</v>
      </c>
      <c r="F42" s="43">
        <v>4125</v>
      </c>
      <c r="G42" s="43">
        <v>4455</v>
      </c>
      <c r="H42" s="43">
        <v>3985</v>
      </c>
      <c r="I42" s="26">
        <v>4550</v>
      </c>
      <c r="J42" s="25">
        <f t="shared" si="22"/>
        <v>425</v>
      </c>
      <c r="K42" s="27">
        <f t="shared" si="23"/>
        <v>36.363636363636367</v>
      </c>
      <c r="L42" s="63">
        <f t="shared" si="2"/>
        <v>0.10303030303030303</v>
      </c>
      <c r="M42" s="28">
        <f t="shared" si="24"/>
        <v>15454.545454545456</v>
      </c>
      <c r="N42" s="8"/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43978</v>
      </c>
      <c r="D43" s="45" t="s">
        <v>19</v>
      </c>
      <c r="E43" s="45" t="s">
        <v>637</v>
      </c>
      <c r="F43" s="46">
        <v>320</v>
      </c>
      <c r="G43" s="46">
        <v>343</v>
      </c>
      <c r="H43" s="46">
        <v>307</v>
      </c>
      <c r="I43" s="26">
        <v>344</v>
      </c>
      <c r="J43" s="25">
        <f t="shared" si="22"/>
        <v>24</v>
      </c>
      <c r="K43" s="27">
        <f t="shared" si="23"/>
        <v>468.75</v>
      </c>
      <c r="L43" s="63">
        <f t="shared" si="2"/>
        <v>7.4999999999999956E-2</v>
      </c>
      <c r="M43" s="28">
        <f t="shared" si="24"/>
        <v>11250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43979</v>
      </c>
      <c r="D44" s="25" t="s">
        <v>19</v>
      </c>
      <c r="E44" s="25" t="s">
        <v>879</v>
      </c>
      <c r="F44" s="26">
        <v>511</v>
      </c>
      <c r="G44" s="26">
        <v>522</v>
      </c>
      <c r="H44" s="26">
        <v>507</v>
      </c>
      <c r="I44" s="26">
        <v>522</v>
      </c>
      <c r="J44" s="25">
        <f t="shared" si="22"/>
        <v>11</v>
      </c>
      <c r="K44" s="27">
        <f t="shared" ref="K44:K46" si="25">150000/F44</f>
        <v>293.54207436399219</v>
      </c>
      <c r="L44" s="63">
        <f t="shared" si="2"/>
        <v>2.1526418786692814E-2</v>
      </c>
      <c r="M44" s="28">
        <f t="shared" si="24"/>
        <v>3228.962818003914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43979</v>
      </c>
      <c r="D45" s="25" t="s">
        <v>19</v>
      </c>
      <c r="E45" s="25" t="s">
        <v>1059</v>
      </c>
      <c r="F45" s="26">
        <v>30.35</v>
      </c>
      <c r="G45" s="26">
        <v>50</v>
      </c>
      <c r="H45" s="26">
        <v>29</v>
      </c>
      <c r="I45" s="26">
        <v>53</v>
      </c>
      <c r="J45" s="25">
        <f t="shared" si="22"/>
        <v>22.65</v>
      </c>
      <c r="K45" s="27">
        <f t="shared" si="25"/>
        <v>4942.3393739703461</v>
      </c>
      <c r="L45" s="63">
        <f t="shared" si="2"/>
        <v>0.74629324546952214</v>
      </c>
      <c r="M45" s="28">
        <f t="shared" si="24"/>
        <v>111943.98682042833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43980</v>
      </c>
      <c r="D46" s="25" t="s">
        <v>19</v>
      </c>
      <c r="E46" s="25" t="s">
        <v>204</v>
      </c>
      <c r="F46" s="26">
        <v>65</v>
      </c>
      <c r="G46" s="26">
        <v>98</v>
      </c>
      <c r="H46" s="26">
        <v>61</v>
      </c>
      <c r="I46" s="26">
        <v>68</v>
      </c>
      <c r="J46" s="25">
        <f t="shared" ref="J46" si="26">I46-F46</f>
        <v>3</v>
      </c>
      <c r="K46" s="27">
        <f t="shared" si="25"/>
        <v>2307.6923076923076</v>
      </c>
      <c r="L46" s="63">
        <f t="shared" si="2"/>
        <v>4.6153846153846212E-2</v>
      </c>
      <c r="M46" s="28">
        <f t="shared" si="24"/>
        <v>6923.0769230769229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43980</v>
      </c>
      <c r="D47" s="25" t="s">
        <v>19</v>
      </c>
      <c r="E47" s="25" t="s">
        <v>1060</v>
      </c>
      <c r="F47" s="26">
        <v>47</v>
      </c>
      <c r="G47" s="26">
        <v>52</v>
      </c>
      <c r="H47" s="26">
        <v>46</v>
      </c>
      <c r="I47" s="26">
        <v>53.8</v>
      </c>
      <c r="J47" s="25">
        <f t="shared" ref="J47" si="27">I47-F47</f>
        <v>6.7999999999999972</v>
      </c>
      <c r="K47" s="27">
        <f t="shared" ref="K47" si="28">150000/F47</f>
        <v>3191.4893617021276</v>
      </c>
      <c r="L47" s="63">
        <f t="shared" si="2"/>
        <v>0.14468085106382977</v>
      </c>
      <c r="M47" s="28">
        <f t="shared" si="24"/>
        <v>21702.127659574457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24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24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24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24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24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24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24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24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24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24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24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24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24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24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24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24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24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24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24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24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24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24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24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24"/>
        <v>0</v>
      </c>
      <c r="N71" s="8"/>
      <c r="P71" s="64"/>
      <c r="Y71" s="5">
        <f t="shared" ref="Y71:Y134" si="29">IF($M71&gt;0,1,0)</f>
        <v>0</v>
      </c>
      <c r="Z71" s="5">
        <f t="shared" ref="Z71:Z134" si="30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1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2">(I72*1/F72)-100%</f>
        <v>#VALUE!</v>
      </c>
      <c r="M72" s="28">
        <f t="shared" si="24"/>
        <v>0</v>
      </c>
      <c r="N72" s="8"/>
      <c r="Y72" s="5">
        <f t="shared" si="29"/>
        <v>0</v>
      </c>
      <c r="Z72" s="5">
        <f t="shared" si="30"/>
        <v>0</v>
      </c>
      <c r="AA72" s="5">
        <f t="shared" si="5"/>
        <v>0</v>
      </c>
    </row>
    <row r="73" spans="1:27" hidden="1" x14ac:dyDescent="0.3">
      <c r="A73" s="7"/>
      <c r="B73" s="23">
        <f t="shared" si="31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2"/>
        <v>#VALUE!</v>
      </c>
      <c r="M73" s="28">
        <f t="shared" ref="M73:M136" si="33">J73*K73</f>
        <v>0</v>
      </c>
      <c r="N73" s="8"/>
      <c r="Y73" s="5">
        <f t="shared" si="29"/>
        <v>0</v>
      </c>
      <c r="Z73" s="5">
        <f t="shared" si="30"/>
        <v>0</v>
      </c>
      <c r="AA73" s="5">
        <f t="shared" si="5"/>
        <v>0</v>
      </c>
    </row>
    <row r="74" spans="1:27" hidden="1" x14ac:dyDescent="0.3">
      <c r="A74" s="7"/>
      <c r="B74" s="23">
        <f t="shared" si="31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2"/>
        <v>#VALUE!</v>
      </c>
      <c r="M74" s="28">
        <f t="shared" si="33"/>
        <v>0</v>
      </c>
      <c r="N74" s="8"/>
      <c r="Y74" s="5">
        <f t="shared" si="29"/>
        <v>0</v>
      </c>
      <c r="Z74" s="5">
        <f t="shared" si="30"/>
        <v>0</v>
      </c>
      <c r="AA74" s="5">
        <f t="shared" si="5"/>
        <v>0</v>
      </c>
    </row>
    <row r="75" spans="1:27" hidden="1" x14ac:dyDescent="0.3">
      <c r="A75" s="7"/>
      <c r="B75" s="23">
        <f t="shared" si="31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2"/>
        <v>#VALUE!</v>
      </c>
      <c r="M75" s="28">
        <f t="shared" si="33"/>
        <v>0</v>
      </c>
      <c r="N75" s="8"/>
      <c r="Y75" s="5">
        <f t="shared" si="29"/>
        <v>0</v>
      </c>
      <c r="Z75" s="5">
        <f t="shared" si="30"/>
        <v>0</v>
      </c>
      <c r="AA75" s="5">
        <f t="shared" ref="AA75:AA138" si="34">IF($I75=0,1,0)</f>
        <v>0</v>
      </c>
    </row>
    <row r="76" spans="1:27" hidden="1" x14ac:dyDescent="0.3">
      <c r="A76" s="7"/>
      <c r="B76" s="23">
        <f t="shared" si="31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2"/>
        <v>#VALUE!</v>
      </c>
      <c r="M76" s="28">
        <f t="shared" si="33"/>
        <v>0</v>
      </c>
      <c r="N76" s="8"/>
      <c r="Y76" s="5">
        <f t="shared" si="29"/>
        <v>0</v>
      </c>
      <c r="Z76" s="5">
        <f t="shared" si="30"/>
        <v>0</v>
      </c>
      <c r="AA76" s="5">
        <f t="shared" si="34"/>
        <v>0</v>
      </c>
    </row>
    <row r="77" spans="1:27" hidden="1" x14ac:dyDescent="0.3">
      <c r="A77" s="7"/>
      <c r="B77" s="23">
        <f t="shared" si="31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2"/>
        <v>#VALUE!</v>
      </c>
      <c r="M77" s="28">
        <f t="shared" si="33"/>
        <v>0</v>
      </c>
      <c r="N77" s="8"/>
      <c r="Y77" s="5">
        <f t="shared" si="29"/>
        <v>0</v>
      </c>
      <c r="Z77" s="5">
        <f t="shared" si="30"/>
        <v>0</v>
      </c>
      <c r="AA77" s="5">
        <f t="shared" si="34"/>
        <v>0</v>
      </c>
    </row>
    <row r="78" spans="1:27" hidden="1" x14ac:dyDescent="0.3">
      <c r="A78" s="7"/>
      <c r="B78" s="23">
        <f t="shared" si="31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2"/>
        <v>#VALUE!</v>
      </c>
      <c r="M78" s="28">
        <f t="shared" si="33"/>
        <v>0</v>
      </c>
      <c r="N78" s="8"/>
      <c r="Y78" s="5">
        <f t="shared" si="29"/>
        <v>0</v>
      </c>
      <c r="Z78" s="5">
        <f t="shared" si="30"/>
        <v>0</v>
      </c>
      <c r="AA78" s="5">
        <f t="shared" si="34"/>
        <v>0</v>
      </c>
    </row>
    <row r="79" spans="1:27" hidden="1" x14ac:dyDescent="0.3">
      <c r="A79" s="7"/>
      <c r="B79" s="23">
        <f t="shared" si="31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2"/>
        <v>#VALUE!</v>
      </c>
      <c r="M79" s="28">
        <f t="shared" si="33"/>
        <v>0</v>
      </c>
      <c r="N79" s="8"/>
      <c r="Y79" s="5">
        <f t="shared" si="29"/>
        <v>0</v>
      </c>
      <c r="Z79" s="5">
        <f t="shared" si="30"/>
        <v>0</v>
      </c>
      <c r="AA79" s="5">
        <f t="shared" si="34"/>
        <v>0</v>
      </c>
    </row>
    <row r="80" spans="1:27" hidden="1" x14ac:dyDescent="0.3">
      <c r="A80" s="7"/>
      <c r="B80" s="23">
        <f t="shared" si="31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2"/>
        <v>#VALUE!</v>
      </c>
      <c r="M80" s="28">
        <f t="shared" si="33"/>
        <v>0</v>
      </c>
      <c r="N80" s="8"/>
      <c r="Q80" s="5" t="s">
        <v>20</v>
      </c>
      <c r="Y80" s="5">
        <f t="shared" si="29"/>
        <v>0</v>
      </c>
      <c r="Z80" s="5">
        <f t="shared" si="30"/>
        <v>0</v>
      </c>
      <c r="AA80" s="5">
        <f t="shared" si="34"/>
        <v>0</v>
      </c>
    </row>
    <row r="81" spans="1:27" hidden="1" x14ac:dyDescent="0.3">
      <c r="A81" s="7"/>
      <c r="B81" s="23">
        <f t="shared" si="31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2"/>
        <v>#VALUE!</v>
      </c>
      <c r="M81" s="28">
        <f t="shared" si="33"/>
        <v>0</v>
      </c>
      <c r="N81" s="8"/>
      <c r="P81" s="5" t="s">
        <v>20</v>
      </c>
      <c r="Y81" s="5">
        <f t="shared" si="29"/>
        <v>0</v>
      </c>
      <c r="Z81" s="5">
        <f t="shared" si="30"/>
        <v>0</v>
      </c>
      <c r="AA81" s="5">
        <f t="shared" si="34"/>
        <v>0</v>
      </c>
    </row>
    <row r="82" spans="1:27" hidden="1" x14ac:dyDescent="0.3">
      <c r="A82" s="7"/>
      <c r="B82" s="23">
        <f t="shared" si="31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2"/>
        <v>#VALUE!</v>
      </c>
      <c r="M82" s="28">
        <f t="shared" si="33"/>
        <v>0</v>
      </c>
      <c r="N82" s="8"/>
      <c r="Y82" s="5">
        <f t="shared" si="29"/>
        <v>0</v>
      </c>
      <c r="Z82" s="5">
        <f t="shared" si="30"/>
        <v>0</v>
      </c>
      <c r="AA82" s="5">
        <f t="shared" si="34"/>
        <v>0</v>
      </c>
    </row>
    <row r="83" spans="1:27" hidden="1" x14ac:dyDescent="0.3">
      <c r="A83" s="7"/>
      <c r="B83" s="23">
        <f t="shared" si="31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2"/>
        <v>#VALUE!</v>
      </c>
      <c r="M83" s="28">
        <f t="shared" si="33"/>
        <v>0</v>
      </c>
      <c r="N83" s="8"/>
      <c r="R83" s="5" t="s">
        <v>20</v>
      </c>
      <c r="Y83" s="5">
        <f t="shared" si="29"/>
        <v>0</v>
      </c>
      <c r="Z83" s="5">
        <f t="shared" si="30"/>
        <v>0</v>
      </c>
      <c r="AA83" s="5">
        <f t="shared" si="34"/>
        <v>0</v>
      </c>
    </row>
    <row r="84" spans="1:27" hidden="1" x14ac:dyDescent="0.3">
      <c r="A84" s="7"/>
      <c r="B84" s="23">
        <f t="shared" si="31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2"/>
        <v>#VALUE!</v>
      </c>
      <c r="M84" s="28">
        <f t="shared" si="33"/>
        <v>0</v>
      </c>
      <c r="N84" s="8"/>
      <c r="Y84" s="5">
        <f t="shared" si="29"/>
        <v>0</v>
      </c>
      <c r="Z84" s="5">
        <f t="shared" si="30"/>
        <v>0</v>
      </c>
      <c r="AA84" s="5">
        <f t="shared" si="34"/>
        <v>0</v>
      </c>
    </row>
    <row r="85" spans="1:27" hidden="1" x14ac:dyDescent="0.3">
      <c r="A85" s="7"/>
      <c r="B85" s="23">
        <f t="shared" si="31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2"/>
        <v>#VALUE!</v>
      </c>
      <c r="M85" s="28">
        <f t="shared" si="33"/>
        <v>0</v>
      </c>
      <c r="N85" s="8"/>
      <c r="Y85" s="5">
        <f t="shared" si="29"/>
        <v>0</v>
      </c>
      <c r="Z85" s="5">
        <f t="shared" si="30"/>
        <v>0</v>
      </c>
      <c r="AA85" s="5">
        <f t="shared" si="34"/>
        <v>0</v>
      </c>
    </row>
    <row r="86" spans="1:27" hidden="1" x14ac:dyDescent="0.3">
      <c r="A86" s="7"/>
      <c r="B86" s="23">
        <f t="shared" si="3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2"/>
        <v>#VALUE!</v>
      </c>
      <c r="M86" s="28">
        <f t="shared" si="33"/>
        <v>0</v>
      </c>
      <c r="N86" s="8"/>
      <c r="Y86" s="5">
        <f t="shared" si="29"/>
        <v>0</v>
      </c>
      <c r="Z86" s="5">
        <f t="shared" si="30"/>
        <v>0</v>
      </c>
      <c r="AA86" s="5">
        <f t="shared" si="34"/>
        <v>0</v>
      </c>
    </row>
    <row r="87" spans="1:27" hidden="1" x14ac:dyDescent="0.3">
      <c r="A87" s="7"/>
      <c r="B87" s="23">
        <f t="shared" si="3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2"/>
        <v>#VALUE!</v>
      </c>
      <c r="M87" s="28">
        <f t="shared" si="33"/>
        <v>0</v>
      </c>
      <c r="N87" s="8"/>
      <c r="Y87" s="5">
        <f t="shared" si="29"/>
        <v>0</v>
      </c>
      <c r="Z87" s="5">
        <f t="shared" si="30"/>
        <v>0</v>
      </c>
      <c r="AA87" s="5">
        <f t="shared" si="34"/>
        <v>0</v>
      </c>
    </row>
    <row r="88" spans="1:27" hidden="1" x14ac:dyDescent="0.3">
      <c r="A88" s="7"/>
      <c r="B88" s="23">
        <f t="shared" si="3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2"/>
        <v>#VALUE!</v>
      </c>
      <c r="M88" s="28">
        <f t="shared" si="33"/>
        <v>0</v>
      </c>
      <c r="N88" s="8"/>
      <c r="Y88" s="5">
        <f t="shared" si="29"/>
        <v>0</v>
      </c>
      <c r="Z88" s="5">
        <f t="shared" si="30"/>
        <v>0</v>
      </c>
      <c r="AA88" s="5">
        <f t="shared" si="34"/>
        <v>0</v>
      </c>
    </row>
    <row r="89" spans="1:27" hidden="1" x14ac:dyDescent="0.3">
      <c r="A89" s="7"/>
      <c r="B89" s="23">
        <f t="shared" si="3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2"/>
        <v>#VALUE!</v>
      </c>
      <c r="M89" s="28">
        <f t="shared" si="33"/>
        <v>0</v>
      </c>
      <c r="N89" s="8"/>
      <c r="Y89" s="5">
        <f t="shared" si="29"/>
        <v>0</v>
      </c>
      <c r="Z89" s="5">
        <f t="shared" si="30"/>
        <v>0</v>
      </c>
      <c r="AA89" s="5">
        <f t="shared" si="34"/>
        <v>0</v>
      </c>
    </row>
    <row r="90" spans="1:27" hidden="1" x14ac:dyDescent="0.3">
      <c r="A90" s="7"/>
      <c r="B90" s="23">
        <f t="shared" si="3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2"/>
        <v>#VALUE!</v>
      </c>
      <c r="M90" s="28">
        <f t="shared" si="33"/>
        <v>0</v>
      </c>
      <c r="N90" s="8"/>
      <c r="Y90" s="5">
        <f t="shared" si="29"/>
        <v>0</v>
      </c>
      <c r="Z90" s="5">
        <f t="shared" si="30"/>
        <v>0</v>
      </c>
      <c r="AA90" s="5">
        <f t="shared" si="34"/>
        <v>0</v>
      </c>
    </row>
    <row r="91" spans="1:27" hidden="1" x14ac:dyDescent="0.3">
      <c r="A91" s="7"/>
      <c r="B91" s="23">
        <f t="shared" si="3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2"/>
        <v>#VALUE!</v>
      </c>
      <c r="M91" s="28">
        <f t="shared" si="33"/>
        <v>0</v>
      </c>
      <c r="N91" s="8"/>
      <c r="Y91" s="5">
        <f t="shared" si="29"/>
        <v>0</v>
      </c>
      <c r="Z91" s="5">
        <f t="shared" si="30"/>
        <v>0</v>
      </c>
      <c r="AA91" s="5">
        <f t="shared" si="34"/>
        <v>0</v>
      </c>
    </row>
    <row r="92" spans="1:27" hidden="1" x14ac:dyDescent="0.3">
      <c r="A92" s="7"/>
      <c r="B92" s="23">
        <f t="shared" si="3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2"/>
        <v>#VALUE!</v>
      </c>
      <c r="M92" s="28">
        <f t="shared" si="33"/>
        <v>0</v>
      </c>
      <c r="N92" s="8"/>
      <c r="Y92" s="5">
        <f t="shared" si="29"/>
        <v>0</v>
      </c>
      <c r="Z92" s="5">
        <f t="shared" si="30"/>
        <v>0</v>
      </c>
      <c r="AA92" s="5">
        <f t="shared" si="34"/>
        <v>0</v>
      </c>
    </row>
    <row r="93" spans="1:27" hidden="1" x14ac:dyDescent="0.3">
      <c r="A93" s="7"/>
      <c r="B93" s="23">
        <f t="shared" si="31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2"/>
        <v>#VALUE!</v>
      </c>
      <c r="M93" s="28">
        <f t="shared" si="33"/>
        <v>0</v>
      </c>
      <c r="N93" s="8"/>
      <c r="Y93" s="5">
        <f t="shared" si="29"/>
        <v>0</v>
      </c>
      <c r="Z93" s="5">
        <f t="shared" si="30"/>
        <v>0</v>
      </c>
      <c r="AA93" s="5">
        <f t="shared" si="34"/>
        <v>0</v>
      </c>
    </row>
    <row r="94" spans="1:27" hidden="1" x14ac:dyDescent="0.3">
      <c r="A94" s="7"/>
      <c r="B94" s="23">
        <f t="shared" si="31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2"/>
        <v>#VALUE!</v>
      </c>
      <c r="M94" s="28">
        <f t="shared" si="33"/>
        <v>0</v>
      </c>
      <c r="N94" s="8"/>
      <c r="Y94" s="5">
        <f t="shared" si="29"/>
        <v>0</v>
      </c>
      <c r="Z94" s="5">
        <f t="shared" si="30"/>
        <v>0</v>
      </c>
      <c r="AA94" s="5">
        <f t="shared" si="34"/>
        <v>0</v>
      </c>
    </row>
    <row r="95" spans="1:27" hidden="1" x14ac:dyDescent="0.3">
      <c r="A95" s="7"/>
      <c r="B95" s="23">
        <f t="shared" si="31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2"/>
        <v>#VALUE!</v>
      </c>
      <c r="M95" s="28">
        <f t="shared" si="33"/>
        <v>0</v>
      </c>
      <c r="N95" s="8"/>
      <c r="Y95" s="5">
        <f t="shared" si="29"/>
        <v>0</v>
      </c>
      <c r="Z95" s="5">
        <f t="shared" si="30"/>
        <v>0</v>
      </c>
      <c r="AA95" s="5">
        <f t="shared" si="34"/>
        <v>0</v>
      </c>
    </row>
    <row r="96" spans="1:27" hidden="1" x14ac:dyDescent="0.3">
      <c r="A96" s="7"/>
      <c r="B96" s="23">
        <f t="shared" si="31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2"/>
        <v>#VALUE!</v>
      </c>
      <c r="M96" s="28">
        <f t="shared" si="33"/>
        <v>0</v>
      </c>
      <c r="N96" s="8"/>
      <c r="Y96" s="5">
        <f t="shared" si="29"/>
        <v>0</v>
      </c>
      <c r="Z96" s="5">
        <f t="shared" si="30"/>
        <v>0</v>
      </c>
      <c r="AA96" s="5">
        <f t="shared" si="34"/>
        <v>0</v>
      </c>
    </row>
    <row r="97" spans="1:27" hidden="1" x14ac:dyDescent="0.3">
      <c r="A97" s="7"/>
      <c r="B97" s="23">
        <f t="shared" si="31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2"/>
        <v>#VALUE!</v>
      </c>
      <c r="M97" s="28">
        <f t="shared" si="33"/>
        <v>0</v>
      </c>
      <c r="N97" s="8"/>
      <c r="Y97" s="5">
        <f t="shared" si="29"/>
        <v>0</v>
      </c>
      <c r="Z97" s="5">
        <f t="shared" si="30"/>
        <v>0</v>
      </c>
      <c r="AA97" s="5">
        <f t="shared" si="34"/>
        <v>0</v>
      </c>
    </row>
    <row r="98" spans="1:27" hidden="1" x14ac:dyDescent="0.3">
      <c r="A98" s="7"/>
      <c r="B98" s="23">
        <f t="shared" si="31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2"/>
        <v>#VALUE!</v>
      </c>
      <c r="M98" s="28">
        <f t="shared" si="33"/>
        <v>0</v>
      </c>
      <c r="N98" s="8"/>
      <c r="Y98" s="5">
        <f t="shared" si="29"/>
        <v>0</v>
      </c>
      <c r="Z98" s="5">
        <f t="shared" si="30"/>
        <v>0</v>
      </c>
      <c r="AA98" s="5">
        <f t="shared" si="34"/>
        <v>0</v>
      </c>
    </row>
    <row r="99" spans="1:27" hidden="1" x14ac:dyDescent="0.3">
      <c r="A99" s="7"/>
      <c r="B99" s="23">
        <f t="shared" si="31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2"/>
        <v>#VALUE!</v>
      </c>
      <c r="M99" s="28">
        <f t="shared" si="33"/>
        <v>0</v>
      </c>
      <c r="N99" s="8"/>
      <c r="P99" s="5" t="s">
        <v>20</v>
      </c>
      <c r="Y99" s="5">
        <f t="shared" si="29"/>
        <v>0</v>
      </c>
      <c r="Z99" s="5">
        <f t="shared" si="30"/>
        <v>0</v>
      </c>
      <c r="AA99" s="5">
        <f t="shared" si="34"/>
        <v>0</v>
      </c>
    </row>
    <row r="100" spans="1:27" hidden="1" x14ac:dyDescent="0.3">
      <c r="A100" s="7"/>
      <c r="B100" s="23">
        <f t="shared" si="31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2"/>
        <v>#VALUE!</v>
      </c>
      <c r="M100" s="28">
        <f t="shared" si="33"/>
        <v>0</v>
      </c>
      <c r="N100" s="8"/>
      <c r="Q100" s="5" t="s">
        <v>20</v>
      </c>
      <c r="Y100" s="5">
        <f t="shared" si="29"/>
        <v>0</v>
      </c>
      <c r="Z100" s="5">
        <f t="shared" si="30"/>
        <v>0</v>
      </c>
      <c r="AA100" s="5">
        <f t="shared" si="34"/>
        <v>0</v>
      </c>
    </row>
    <row r="101" spans="1:27" hidden="1" x14ac:dyDescent="0.3">
      <c r="A101" s="7"/>
      <c r="B101" s="23">
        <f t="shared" si="31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2"/>
        <v>#VALUE!</v>
      </c>
      <c r="M101" s="28">
        <f t="shared" si="33"/>
        <v>0</v>
      </c>
      <c r="N101" s="8"/>
      <c r="Q101" s="5" t="s">
        <v>20</v>
      </c>
      <c r="Y101" s="5">
        <f t="shared" si="29"/>
        <v>0</v>
      </c>
      <c r="Z101" s="5">
        <f t="shared" si="30"/>
        <v>0</v>
      </c>
      <c r="AA101" s="5">
        <f t="shared" si="34"/>
        <v>0</v>
      </c>
    </row>
    <row r="102" spans="1:27" hidden="1" x14ac:dyDescent="0.3">
      <c r="A102" s="7"/>
      <c r="B102" s="23">
        <f t="shared" si="31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2"/>
        <v>#VALUE!</v>
      </c>
      <c r="M102" s="28">
        <f t="shared" si="33"/>
        <v>0</v>
      </c>
      <c r="N102" s="8"/>
      <c r="Y102" s="5">
        <f t="shared" si="29"/>
        <v>0</v>
      </c>
      <c r="Z102" s="5">
        <f t="shared" si="30"/>
        <v>0</v>
      </c>
      <c r="AA102" s="5">
        <f t="shared" si="34"/>
        <v>0</v>
      </c>
    </row>
    <row r="103" spans="1:27" hidden="1" x14ac:dyDescent="0.3">
      <c r="A103" s="7"/>
      <c r="B103" s="23">
        <f t="shared" si="31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2"/>
        <v>#VALUE!</v>
      </c>
      <c r="M103" s="28">
        <f t="shared" si="33"/>
        <v>0</v>
      </c>
      <c r="N103" s="8"/>
      <c r="Y103" s="5">
        <f t="shared" si="29"/>
        <v>0</v>
      </c>
      <c r="Z103" s="5">
        <f t="shared" si="30"/>
        <v>0</v>
      </c>
      <c r="AA103" s="5">
        <f t="shared" si="34"/>
        <v>0</v>
      </c>
    </row>
    <row r="104" spans="1:27" hidden="1" x14ac:dyDescent="0.3">
      <c r="A104" s="7"/>
      <c r="B104" s="23">
        <f t="shared" si="31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2"/>
        <v>#VALUE!</v>
      </c>
      <c r="M104" s="25">
        <f t="shared" si="33"/>
        <v>0</v>
      </c>
      <c r="N104" s="8"/>
      <c r="Y104" s="5">
        <f t="shared" si="29"/>
        <v>0</v>
      </c>
      <c r="Z104" s="5">
        <f t="shared" si="30"/>
        <v>0</v>
      </c>
      <c r="AA104" s="5">
        <f t="shared" si="34"/>
        <v>0</v>
      </c>
    </row>
    <row r="105" spans="1:27" hidden="1" x14ac:dyDescent="0.3">
      <c r="A105" s="7"/>
      <c r="B105" s="23">
        <f t="shared" si="31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2"/>
        <v>#VALUE!</v>
      </c>
      <c r="M105" s="25">
        <f t="shared" si="33"/>
        <v>0</v>
      </c>
      <c r="N105" s="8"/>
      <c r="Y105" s="5">
        <f t="shared" si="29"/>
        <v>0</v>
      </c>
      <c r="Z105" s="5">
        <f t="shared" si="30"/>
        <v>0</v>
      </c>
      <c r="AA105" s="5">
        <f t="shared" si="34"/>
        <v>0</v>
      </c>
    </row>
    <row r="106" spans="1:27" hidden="1" x14ac:dyDescent="0.3">
      <c r="A106" s="7"/>
      <c r="B106" s="23">
        <f t="shared" si="31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2"/>
        <v>#VALUE!</v>
      </c>
      <c r="M106" s="25">
        <f t="shared" si="33"/>
        <v>0</v>
      </c>
      <c r="N106" s="8"/>
      <c r="Y106" s="5">
        <f t="shared" si="29"/>
        <v>0</v>
      </c>
      <c r="Z106" s="5">
        <f t="shared" si="30"/>
        <v>0</v>
      </c>
      <c r="AA106" s="5">
        <f t="shared" si="34"/>
        <v>0</v>
      </c>
    </row>
    <row r="107" spans="1:27" hidden="1" x14ac:dyDescent="0.3">
      <c r="A107" s="7"/>
      <c r="B107" s="23">
        <f t="shared" si="31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2"/>
        <v>#VALUE!</v>
      </c>
      <c r="M107" s="25">
        <f t="shared" si="33"/>
        <v>0</v>
      </c>
      <c r="N107" s="8"/>
      <c r="Y107" s="5">
        <f t="shared" si="29"/>
        <v>0</v>
      </c>
      <c r="Z107" s="5">
        <f t="shared" si="30"/>
        <v>0</v>
      </c>
      <c r="AA107" s="5">
        <f t="shared" si="34"/>
        <v>0</v>
      </c>
    </row>
    <row r="108" spans="1:27" hidden="1" x14ac:dyDescent="0.3">
      <c r="A108" s="7"/>
      <c r="B108" s="23">
        <f t="shared" si="31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2"/>
        <v>#VALUE!</v>
      </c>
      <c r="M108" s="25">
        <f t="shared" si="33"/>
        <v>0</v>
      </c>
      <c r="N108" s="8"/>
      <c r="Y108" s="5">
        <f t="shared" si="29"/>
        <v>0</v>
      </c>
      <c r="Z108" s="5">
        <f t="shared" si="30"/>
        <v>0</v>
      </c>
      <c r="AA108" s="5">
        <f t="shared" si="34"/>
        <v>0</v>
      </c>
    </row>
    <row r="109" spans="1:27" hidden="1" x14ac:dyDescent="0.3">
      <c r="A109" s="7"/>
      <c r="B109" s="23">
        <f t="shared" si="31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2"/>
        <v>#VALUE!</v>
      </c>
      <c r="M109" s="25">
        <f t="shared" si="33"/>
        <v>0</v>
      </c>
      <c r="N109" s="8"/>
      <c r="Y109" s="5">
        <f t="shared" si="29"/>
        <v>0</v>
      </c>
      <c r="Z109" s="5">
        <f t="shared" si="30"/>
        <v>0</v>
      </c>
      <c r="AA109" s="5">
        <f t="shared" si="34"/>
        <v>0</v>
      </c>
    </row>
    <row r="110" spans="1:27" hidden="1" x14ac:dyDescent="0.3">
      <c r="A110" s="7"/>
      <c r="B110" s="23">
        <f t="shared" si="31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2"/>
        <v>#VALUE!</v>
      </c>
      <c r="M110" s="25">
        <f t="shared" si="33"/>
        <v>0</v>
      </c>
      <c r="N110" s="8"/>
      <c r="Y110" s="5">
        <f t="shared" si="29"/>
        <v>0</v>
      </c>
      <c r="Z110" s="5">
        <f t="shared" si="30"/>
        <v>0</v>
      </c>
      <c r="AA110" s="5">
        <f t="shared" si="34"/>
        <v>0</v>
      </c>
    </row>
    <row r="111" spans="1:27" hidden="1" x14ac:dyDescent="0.3">
      <c r="A111" s="7"/>
      <c r="B111" s="23">
        <f t="shared" si="31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2"/>
        <v>#VALUE!</v>
      </c>
      <c r="M111" s="25">
        <f t="shared" si="33"/>
        <v>0</v>
      </c>
      <c r="N111" s="8"/>
      <c r="Y111" s="5">
        <f t="shared" si="29"/>
        <v>0</v>
      </c>
      <c r="Z111" s="5">
        <f t="shared" si="30"/>
        <v>0</v>
      </c>
      <c r="AA111" s="5">
        <f t="shared" si="34"/>
        <v>0</v>
      </c>
    </row>
    <row r="112" spans="1:27" hidden="1" x14ac:dyDescent="0.3">
      <c r="A112" s="7"/>
      <c r="B112" s="23">
        <f t="shared" si="31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2"/>
        <v>#VALUE!</v>
      </c>
      <c r="M112" s="25">
        <f t="shared" si="33"/>
        <v>0</v>
      </c>
      <c r="N112" s="8"/>
      <c r="Y112" s="5">
        <f t="shared" si="29"/>
        <v>0</v>
      </c>
      <c r="Z112" s="5">
        <f t="shared" si="30"/>
        <v>0</v>
      </c>
      <c r="AA112" s="5">
        <f t="shared" si="34"/>
        <v>0</v>
      </c>
    </row>
    <row r="113" spans="1:27" hidden="1" x14ac:dyDescent="0.3">
      <c r="A113" s="7"/>
      <c r="B113" s="23">
        <f t="shared" si="31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2"/>
        <v>#VALUE!</v>
      </c>
      <c r="M113" s="25">
        <f t="shared" si="33"/>
        <v>0</v>
      </c>
      <c r="N113" s="8"/>
      <c r="Y113" s="5">
        <f t="shared" si="29"/>
        <v>0</v>
      </c>
      <c r="Z113" s="5">
        <f t="shared" si="30"/>
        <v>0</v>
      </c>
      <c r="AA113" s="5">
        <f t="shared" si="34"/>
        <v>0</v>
      </c>
    </row>
    <row r="114" spans="1:27" hidden="1" x14ac:dyDescent="0.3">
      <c r="A114" s="7"/>
      <c r="B114" s="23">
        <f t="shared" si="31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2"/>
        <v>#VALUE!</v>
      </c>
      <c r="M114" s="25">
        <f t="shared" si="33"/>
        <v>0</v>
      </c>
      <c r="N114" s="8"/>
      <c r="Y114" s="5">
        <f t="shared" si="29"/>
        <v>0</v>
      </c>
      <c r="Z114" s="5">
        <f t="shared" si="30"/>
        <v>0</v>
      </c>
      <c r="AA114" s="5">
        <f t="shared" si="34"/>
        <v>0</v>
      </c>
    </row>
    <row r="115" spans="1:27" hidden="1" x14ac:dyDescent="0.3">
      <c r="A115" s="7"/>
      <c r="B115" s="23">
        <f t="shared" si="31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2"/>
        <v>#VALUE!</v>
      </c>
      <c r="M115" s="25">
        <f t="shared" si="33"/>
        <v>0</v>
      </c>
      <c r="N115" s="8"/>
      <c r="Y115" s="5">
        <f t="shared" si="29"/>
        <v>0</v>
      </c>
      <c r="Z115" s="5">
        <f t="shared" si="30"/>
        <v>0</v>
      </c>
      <c r="AA115" s="5">
        <f t="shared" si="34"/>
        <v>0</v>
      </c>
    </row>
    <row r="116" spans="1:27" hidden="1" x14ac:dyDescent="0.3">
      <c r="A116" s="7"/>
      <c r="B116" s="23">
        <f t="shared" si="31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2"/>
        <v>#VALUE!</v>
      </c>
      <c r="M116" s="25">
        <f t="shared" si="33"/>
        <v>0</v>
      </c>
      <c r="N116" s="8"/>
      <c r="Y116" s="5">
        <f t="shared" si="29"/>
        <v>0</v>
      </c>
      <c r="Z116" s="5">
        <f t="shared" si="30"/>
        <v>0</v>
      </c>
      <c r="AA116" s="5">
        <f t="shared" si="34"/>
        <v>0</v>
      </c>
    </row>
    <row r="117" spans="1:27" hidden="1" x14ac:dyDescent="0.3">
      <c r="A117" s="7"/>
      <c r="B117" s="23">
        <f t="shared" si="31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2"/>
        <v>#VALUE!</v>
      </c>
      <c r="M117" s="25">
        <f t="shared" si="33"/>
        <v>0</v>
      </c>
      <c r="N117" s="8"/>
      <c r="Y117" s="5">
        <f t="shared" si="29"/>
        <v>0</v>
      </c>
      <c r="Z117" s="5">
        <f t="shared" si="30"/>
        <v>0</v>
      </c>
      <c r="AA117" s="5">
        <f t="shared" si="34"/>
        <v>0</v>
      </c>
    </row>
    <row r="118" spans="1:27" hidden="1" x14ac:dyDescent="0.3">
      <c r="A118" s="7"/>
      <c r="B118" s="23">
        <f t="shared" si="31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2"/>
        <v>#VALUE!</v>
      </c>
      <c r="M118" s="25">
        <f t="shared" si="33"/>
        <v>0</v>
      </c>
      <c r="N118" s="8"/>
      <c r="Y118" s="5">
        <f t="shared" si="29"/>
        <v>0</v>
      </c>
      <c r="Z118" s="5">
        <f t="shared" si="30"/>
        <v>0</v>
      </c>
      <c r="AA118" s="5">
        <f t="shared" si="34"/>
        <v>0</v>
      </c>
    </row>
    <row r="119" spans="1:27" hidden="1" x14ac:dyDescent="0.3">
      <c r="A119" s="7"/>
      <c r="B119" s="23">
        <f t="shared" si="31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2"/>
        <v>#VALUE!</v>
      </c>
      <c r="M119" s="25">
        <f t="shared" si="33"/>
        <v>0</v>
      </c>
      <c r="N119" s="8"/>
      <c r="Y119" s="5">
        <f t="shared" si="29"/>
        <v>0</v>
      </c>
      <c r="Z119" s="5">
        <f t="shared" si="30"/>
        <v>0</v>
      </c>
      <c r="AA119" s="5">
        <f t="shared" si="34"/>
        <v>0</v>
      </c>
    </row>
    <row r="120" spans="1:27" hidden="1" x14ac:dyDescent="0.3">
      <c r="A120" s="7"/>
      <c r="B120" s="23">
        <f t="shared" si="31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2"/>
        <v>#VALUE!</v>
      </c>
      <c r="M120" s="25">
        <f t="shared" si="33"/>
        <v>0</v>
      </c>
      <c r="N120" s="8"/>
      <c r="Y120" s="5">
        <f t="shared" si="29"/>
        <v>0</v>
      </c>
      <c r="Z120" s="5">
        <f t="shared" si="30"/>
        <v>0</v>
      </c>
      <c r="AA120" s="5">
        <f t="shared" si="34"/>
        <v>0</v>
      </c>
    </row>
    <row r="121" spans="1:27" hidden="1" x14ac:dyDescent="0.3">
      <c r="A121" s="7"/>
      <c r="B121" s="23">
        <f t="shared" si="31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2"/>
        <v>#VALUE!</v>
      </c>
      <c r="M121" s="25">
        <f t="shared" si="33"/>
        <v>0</v>
      </c>
      <c r="N121" s="8"/>
      <c r="Y121" s="5">
        <f t="shared" si="29"/>
        <v>0</v>
      </c>
      <c r="Z121" s="5">
        <f t="shared" si="30"/>
        <v>0</v>
      </c>
      <c r="AA121" s="5">
        <f t="shared" si="34"/>
        <v>0</v>
      </c>
    </row>
    <row r="122" spans="1:27" hidden="1" x14ac:dyDescent="0.3">
      <c r="A122" s="7"/>
      <c r="B122" s="23">
        <f t="shared" si="31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2"/>
        <v>#VALUE!</v>
      </c>
      <c r="M122" s="25">
        <f t="shared" si="33"/>
        <v>0</v>
      </c>
      <c r="N122" s="8"/>
      <c r="Y122" s="5">
        <f t="shared" si="29"/>
        <v>0</v>
      </c>
      <c r="Z122" s="5">
        <f t="shared" si="30"/>
        <v>0</v>
      </c>
      <c r="AA122" s="5">
        <f t="shared" si="34"/>
        <v>0</v>
      </c>
    </row>
    <row r="123" spans="1:27" hidden="1" x14ac:dyDescent="0.3">
      <c r="A123" s="7"/>
      <c r="B123" s="23">
        <f t="shared" si="31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2"/>
        <v>#VALUE!</v>
      </c>
      <c r="M123" s="25">
        <f t="shared" si="33"/>
        <v>0</v>
      </c>
      <c r="N123" s="8"/>
      <c r="Y123" s="5">
        <f t="shared" si="29"/>
        <v>0</v>
      </c>
      <c r="Z123" s="5">
        <f t="shared" si="30"/>
        <v>0</v>
      </c>
      <c r="AA123" s="5">
        <f t="shared" si="34"/>
        <v>0</v>
      </c>
    </row>
    <row r="124" spans="1:27" hidden="1" x14ac:dyDescent="0.3">
      <c r="A124" s="7"/>
      <c r="B124" s="23">
        <f t="shared" si="31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2"/>
        <v>#VALUE!</v>
      </c>
      <c r="M124" s="25">
        <f t="shared" si="33"/>
        <v>0</v>
      </c>
      <c r="N124" s="8"/>
      <c r="Y124" s="5">
        <f t="shared" si="29"/>
        <v>0</v>
      </c>
      <c r="Z124" s="5">
        <f t="shared" si="30"/>
        <v>0</v>
      </c>
      <c r="AA124" s="5">
        <f t="shared" si="34"/>
        <v>0</v>
      </c>
    </row>
    <row r="125" spans="1:27" hidden="1" x14ac:dyDescent="0.3">
      <c r="A125" s="7"/>
      <c r="B125" s="23">
        <f t="shared" si="31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2"/>
        <v>#VALUE!</v>
      </c>
      <c r="M125" s="25">
        <f t="shared" si="33"/>
        <v>0</v>
      </c>
      <c r="N125" s="8"/>
      <c r="Y125" s="5">
        <f t="shared" si="29"/>
        <v>0</v>
      </c>
      <c r="Z125" s="5">
        <f t="shared" si="30"/>
        <v>0</v>
      </c>
      <c r="AA125" s="5">
        <f t="shared" si="34"/>
        <v>0</v>
      </c>
    </row>
    <row r="126" spans="1:27" hidden="1" x14ac:dyDescent="0.3">
      <c r="A126" s="7"/>
      <c r="B126" s="23">
        <f t="shared" si="31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2"/>
        <v>#VALUE!</v>
      </c>
      <c r="M126" s="25">
        <f t="shared" si="33"/>
        <v>0</v>
      </c>
      <c r="N126" s="8"/>
      <c r="Y126" s="5">
        <f t="shared" si="29"/>
        <v>0</v>
      </c>
      <c r="Z126" s="5">
        <f t="shared" si="30"/>
        <v>0</v>
      </c>
      <c r="AA126" s="5">
        <f t="shared" si="34"/>
        <v>0</v>
      </c>
    </row>
    <row r="127" spans="1:27" hidden="1" x14ac:dyDescent="0.3">
      <c r="A127" s="7"/>
      <c r="B127" s="23">
        <f t="shared" si="31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2"/>
        <v>#VALUE!</v>
      </c>
      <c r="M127" s="25">
        <f t="shared" si="33"/>
        <v>0</v>
      </c>
      <c r="N127" s="8"/>
      <c r="Y127" s="5">
        <f t="shared" si="29"/>
        <v>0</v>
      </c>
      <c r="Z127" s="5">
        <f t="shared" si="30"/>
        <v>0</v>
      </c>
      <c r="AA127" s="5">
        <f t="shared" si="34"/>
        <v>0</v>
      </c>
    </row>
    <row r="128" spans="1:27" hidden="1" x14ac:dyDescent="0.3">
      <c r="A128" s="7"/>
      <c r="B128" s="23">
        <f t="shared" si="31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2"/>
        <v>#VALUE!</v>
      </c>
      <c r="M128" s="25">
        <f t="shared" si="33"/>
        <v>0</v>
      </c>
      <c r="N128" s="8"/>
      <c r="Y128" s="5">
        <f t="shared" si="29"/>
        <v>0</v>
      </c>
      <c r="Z128" s="5">
        <f t="shared" si="30"/>
        <v>0</v>
      </c>
      <c r="AA128" s="5">
        <f t="shared" si="34"/>
        <v>0</v>
      </c>
    </row>
    <row r="129" spans="1:27" hidden="1" x14ac:dyDescent="0.3">
      <c r="A129" s="7"/>
      <c r="B129" s="23">
        <f t="shared" si="31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2"/>
        <v>#VALUE!</v>
      </c>
      <c r="M129" s="25">
        <f t="shared" si="33"/>
        <v>0</v>
      </c>
      <c r="N129" s="8"/>
      <c r="Y129" s="5">
        <f t="shared" si="29"/>
        <v>0</v>
      </c>
      <c r="Z129" s="5">
        <f t="shared" si="30"/>
        <v>0</v>
      </c>
      <c r="AA129" s="5">
        <f t="shared" si="34"/>
        <v>0</v>
      </c>
    </row>
    <row r="130" spans="1:27" hidden="1" x14ac:dyDescent="0.3">
      <c r="A130" s="7"/>
      <c r="B130" s="23">
        <f t="shared" si="31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2"/>
        <v>#VALUE!</v>
      </c>
      <c r="M130" s="25">
        <f t="shared" si="33"/>
        <v>0</v>
      </c>
      <c r="N130" s="8"/>
      <c r="Y130" s="5">
        <f t="shared" si="29"/>
        <v>0</v>
      </c>
      <c r="Z130" s="5">
        <f t="shared" si="30"/>
        <v>0</v>
      </c>
      <c r="AA130" s="5">
        <f t="shared" si="34"/>
        <v>0</v>
      </c>
    </row>
    <row r="131" spans="1:27" hidden="1" x14ac:dyDescent="0.3">
      <c r="A131" s="7"/>
      <c r="B131" s="23">
        <f t="shared" si="31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2"/>
        <v>#VALUE!</v>
      </c>
      <c r="M131" s="25">
        <f t="shared" si="33"/>
        <v>0</v>
      </c>
      <c r="N131" s="8"/>
      <c r="Y131" s="5">
        <f t="shared" si="29"/>
        <v>0</v>
      </c>
      <c r="Z131" s="5">
        <f t="shared" si="30"/>
        <v>0</v>
      </c>
      <c r="AA131" s="5">
        <f t="shared" si="34"/>
        <v>0</v>
      </c>
    </row>
    <row r="132" spans="1:27" hidden="1" x14ac:dyDescent="0.3">
      <c r="A132" s="7"/>
      <c r="B132" s="23">
        <f t="shared" si="31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2"/>
        <v>#VALUE!</v>
      </c>
      <c r="M132" s="25">
        <f t="shared" si="33"/>
        <v>0</v>
      </c>
      <c r="N132" s="8"/>
      <c r="Y132" s="5">
        <f t="shared" si="29"/>
        <v>0</v>
      </c>
      <c r="Z132" s="5">
        <f t="shared" si="30"/>
        <v>0</v>
      </c>
      <c r="AA132" s="5">
        <f t="shared" si="34"/>
        <v>0</v>
      </c>
    </row>
    <row r="133" spans="1:27" hidden="1" x14ac:dyDescent="0.3">
      <c r="A133" s="7"/>
      <c r="B133" s="23">
        <f t="shared" si="31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2"/>
        <v>#VALUE!</v>
      </c>
      <c r="M133" s="25">
        <f t="shared" si="33"/>
        <v>0</v>
      </c>
      <c r="N133" s="8"/>
      <c r="Y133" s="5">
        <f t="shared" si="29"/>
        <v>0</v>
      </c>
      <c r="Z133" s="5">
        <f t="shared" si="30"/>
        <v>0</v>
      </c>
      <c r="AA133" s="5">
        <f t="shared" si="34"/>
        <v>0</v>
      </c>
    </row>
    <row r="134" spans="1:27" hidden="1" x14ac:dyDescent="0.3">
      <c r="A134" s="7"/>
      <c r="B134" s="23">
        <f t="shared" si="31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2"/>
        <v>#VALUE!</v>
      </c>
      <c r="M134" s="25">
        <f t="shared" si="33"/>
        <v>0</v>
      </c>
      <c r="N134" s="8"/>
      <c r="Y134" s="5">
        <f t="shared" si="29"/>
        <v>0</v>
      </c>
      <c r="Z134" s="5">
        <f t="shared" si="30"/>
        <v>0</v>
      </c>
      <c r="AA134" s="5">
        <f t="shared" si="34"/>
        <v>0</v>
      </c>
    </row>
    <row r="135" spans="1:27" hidden="1" x14ac:dyDescent="0.3">
      <c r="A135" s="7"/>
      <c r="B135" s="23">
        <f t="shared" si="31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2"/>
        <v>#VALUE!</v>
      </c>
      <c r="M135" s="25">
        <f t="shared" si="33"/>
        <v>0</v>
      </c>
      <c r="N135" s="8"/>
      <c r="Y135" s="5">
        <f t="shared" ref="Y135:Y191" si="35">IF($M135&gt;0,1,0)</f>
        <v>0</v>
      </c>
      <c r="Z135" s="5">
        <f t="shared" ref="Z135:Z191" si="36">IF($M135&lt;0,1,0)</f>
        <v>0</v>
      </c>
      <c r="AA135" s="5">
        <f t="shared" si="34"/>
        <v>0</v>
      </c>
    </row>
    <row r="136" spans="1:27" hidden="1" x14ac:dyDescent="0.3">
      <c r="A136" s="7"/>
      <c r="B136" s="23">
        <f t="shared" ref="B136:B191" si="37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8">(I136*1/F136)-100%</f>
        <v>#VALUE!</v>
      </c>
      <c r="M136" s="25">
        <f t="shared" si="33"/>
        <v>0</v>
      </c>
      <c r="N136" s="8"/>
      <c r="Y136" s="5">
        <f t="shared" si="35"/>
        <v>0</v>
      </c>
      <c r="Z136" s="5">
        <f t="shared" si="36"/>
        <v>0</v>
      </c>
      <c r="AA136" s="5">
        <f t="shared" si="34"/>
        <v>0</v>
      </c>
    </row>
    <row r="137" spans="1:27" hidden="1" x14ac:dyDescent="0.3">
      <c r="A137" s="7"/>
      <c r="B137" s="23">
        <f t="shared" si="37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8"/>
        <v>#VALUE!</v>
      </c>
      <c r="M137" s="25">
        <f t="shared" ref="M137:M191" si="39">J137*K137</f>
        <v>0</v>
      </c>
      <c r="N137" s="8"/>
      <c r="Y137" s="5">
        <f t="shared" si="35"/>
        <v>0</v>
      </c>
      <c r="Z137" s="5">
        <f t="shared" si="36"/>
        <v>0</v>
      </c>
      <c r="AA137" s="5">
        <f t="shared" si="34"/>
        <v>0</v>
      </c>
    </row>
    <row r="138" spans="1:27" hidden="1" x14ac:dyDescent="0.3">
      <c r="A138" s="7"/>
      <c r="B138" s="23">
        <f t="shared" si="37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8"/>
        <v>#VALUE!</v>
      </c>
      <c r="M138" s="25">
        <f t="shared" si="39"/>
        <v>0</v>
      </c>
      <c r="N138" s="8"/>
      <c r="Y138" s="5">
        <f t="shared" si="35"/>
        <v>0</v>
      </c>
      <c r="Z138" s="5">
        <f t="shared" si="36"/>
        <v>0</v>
      </c>
      <c r="AA138" s="5">
        <f t="shared" si="34"/>
        <v>0</v>
      </c>
    </row>
    <row r="139" spans="1:27" hidden="1" x14ac:dyDescent="0.3">
      <c r="A139" s="7"/>
      <c r="B139" s="23">
        <f t="shared" si="37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8"/>
        <v>#VALUE!</v>
      </c>
      <c r="M139" s="25">
        <f t="shared" si="39"/>
        <v>0</v>
      </c>
      <c r="N139" s="8"/>
      <c r="Y139" s="5">
        <f t="shared" si="35"/>
        <v>0</v>
      </c>
      <c r="Z139" s="5">
        <f t="shared" si="36"/>
        <v>0</v>
      </c>
      <c r="AA139" s="5">
        <f t="shared" ref="AA139:AA191" si="40">IF($I139=0,1,0)</f>
        <v>0</v>
      </c>
    </row>
    <row r="140" spans="1:27" hidden="1" x14ac:dyDescent="0.3">
      <c r="A140" s="7"/>
      <c r="B140" s="23">
        <f t="shared" si="37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8"/>
        <v>#VALUE!</v>
      </c>
      <c r="M140" s="25">
        <f t="shared" si="39"/>
        <v>0</v>
      </c>
      <c r="N140" s="8"/>
      <c r="Y140" s="5">
        <f t="shared" si="35"/>
        <v>0</v>
      </c>
      <c r="Z140" s="5">
        <f t="shared" si="36"/>
        <v>0</v>
      </c>
      <c r="AA140" s="5">
        <f t="shared" si="40"/>
        <v>0</v>
      </c>
    </row>
    <row r="141" spans="1:27" hidden="1" x14ac:dyDescent="0.3">
      <c r="A141" s="7"/>
      <c r="B141" s="23">
        <f t="shared" si="37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8"/>
        <v>#VALUE!</v>
      </c>
      <c r="M141" s="25">
        <f t="shared" si="39"/>
        <v>0</v>
      </c>
      <c r="N141" s="8"/>
      <c r="Y141" s="5">
        <f t="shared" si="35"/>
        <v>0</v>
      </c>
      <c r="Z141" s="5">
        <f t="shared" si="36"/>
        <v>0</v>
      </c>
      <c r="AA141" s="5">
        <f t="shared" si="40"/>
        <v>0</v>
      </c>
    </row>
    <row r="142" spans="1:27" hidden="1" x14ac:dyDescent="0.3">
      <c r="A142" s="7"/>
      <c r="B142" s="23">
        <f t="shared" si="37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8"/>
        <v>#VALUE!</v>
      </c>
      <c r="M142" s="25">
        <f t="shared" si="39"/>
        <v>0</v>
      </c>
      <c r="N142" s="8"/>
      <c r="Y142" s="5">
        <f t="shared" si="35"/>
        <v>0</v>
      </c>
      <c r="Z142" s="5">
        <f t="shared" si="36"/>
        <v>0</v>
      </c>
      <c r="AA142" s="5">
        <f t="shared" si="40"/>
        <v>0</v>
      </c>
    </row>
    <row r="143" spans="1:27" hidden="1" x14ac:dyDescent="0.3">
      <c r="A143" s="7"/>
      <c r="B143" s="23">
        <f t="shared" si="37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8"/>
        <v>#VALUE!</v>
      </c>
      <c r="M143" s="25">
        <f t="shared" si="39"/>
        <v>0</v>
      </c>
      <c r="N143" s="8"/>
      <c r="Y143" s="5">
        <f t="shared" si="35"/>
        <v>0</v>
      </c>
      <c r="Z143" s="5">
        <f t="shared" si="36"/>
        <v>0</v>
      </c>
      <c r="AA143" s="5">
        <f t="shared" si="40"/>
        <v>0</v>
      </c>
    </row>
    <row r="144" spans="1:27" hidden="1" x14ac:dyDescent="0.3">
      <c r="A144" s="7"/>
      <c r="B144" s="23">
        <f t="shared" si="37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8"/>
        <v>#VALUE!</v>
      </c>
      <c r="M144" s="25">
        <f t="shared" si="39"/>
        <v>0</v>
      </c>
      <c r="N144" s="8"/>
      <c r="Y144" s="5">
        <f t="shared" si="35"/>
        <v>0</v>
      </c>
      <c r="Z144" s="5">
        <f t="shared" si="36"/>
        <v>0</v>
      </c>
      <c r="AA144" s="5">
        <f t="shared" si="40"/>
        <v>0</v>
      </c>
    </row>
    <row r="145" spans="1:27" hidden="1" x14ac:dyDescent="0.3">
      <c r="A145" s="7"/>
      <c r="B145" s="23">
        <f t="shared" si="37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8"/>
        <v>#VALUE!</v>
      </c>
      <c r="M145" s="25">
        <f t="shared" si="39"/>
        <v>0</v>
      </c>
      <c r="N145" s="8"/>
      <c r="Y145" s="5">
        <f t="shared" si="35"/>
        <v>0</v>
      </c>
      <c r="Z145" s="5">
        <f t="shared" si="36"/>
        <v>0</v>
      </c>
      <c r="AA145" s="5">
        <f t="shared" si="40"/>
        <v>0</v>
      </c>
    </row>
    <row r="146" spans="1:27" hidden="1" x14ac:dyDescent="0.3">
      <c r="A146" s="7"/>
      <c r="B146" s="23">
        <f t="shared" si="37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8"/>
        <v>#VALUE!</v>
      </c>
      <c r="M146" s="25">
        <f t="shared" si="39"/>
        <v>0</v>
      </c>
      <c r="N146" s="8"/>
      <c r="Y146" s="5">
        <f t="shared" si="35"/>
        <v>0</v>
      </c>
      <c r="Z146" s="5">
        <f t="shared" si="36"/>
        <v>0</v>
      </c>
      <c r="AA146" s="5">
        <f t="shared" si="40"/>
        <v>0</v>
      </c>
    </row>
    <row r="147" spans="1:27" hidden="1" x14ac:dyDescent="0.3">
      <c r="A147" s="7"/>
      <c r="B147" s="23">
        <f t="shared" si="37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8"/>
        <v>#VALUE!</v>
      </c>
      <c r="M147" s="25">
        <f t="shared" si="39"/>
        <v>0</v>
      </c>
      <c r="N147" s="8"/>
      <c r="Y147" s="5">
        <f t="shared" si="35"/>
        <v>0</v>
      </c>
      <c r="Z147" s="5">
        <f t="shared" si="36"/>
        <v>0</v>
      </c>
      <c r="AA147" s="5">
        <f t="shared" si="40"/>
        <v>0</v>
      </c>
    </row>
    <row r="148" spans="1:27" hidden="1" x14ac:dyDescent="0.3">
      <c r="A148" s="7"/>
      <c r="B148" s="23">
        <f t="shared" si="37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8"/>
        <v>#VALUE!</v>
      </c>
      <c r="M148" s="25">
        <f t="shared" si="39"/>
        <v>0</v>
      </c>
      <c r="N148" s="8"/>
      <c r="Y148" s="5">
        <f t="shared" si="35"/>
        <v>0</v>
      </c>
      <c r="Z148" s="5">
        <f t="shared" si="36"/>
        <v>0</v>
      </c>
      <c r="AA148" s="5">
        <f t="shared" si="40"/>
        <v>0</v>
      </c>
    </row>
    <row r="149" spans="1:27" hidden="1" x14ac:dyDescent="0.3">
      <c r="A149" s="7"/>
      <c r="B149" s="23">
        <f t="shared" si="37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8"/>
        <v>#VALUE!</v>
      </c>
      <c r="M149" s="25">
        <f t="shared" si="39"/>
        <v>0</v>
      </c>
      <c r="N149" s="8"/>
      <c r="Y149" s="5">
        <f t="shared" si="35"/>
        <v>0</v>
      </c>
      <c r="Z149" s="5">
        <f t="shared" si="36"/>
        <v>0</v>
      </c>
      <c r="AA149" s="5">
        <f t="shared" si="40"/>
        <v>0</v>
      </c>
    </row>
    <row r="150" spans="1:27" hidden="1" x14ac:dyDescent="0.3">
      <c r="A150" s="7"/>
      <c r="B150" s="23">
        <f t="shared" si="37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8"/>
        <v>#VALUE!</v>
      </c>
      <c r="M150" s="25">
        <f t="shared" si="39"/>
        <v>0</v>
      </c>
      <c r="N150" s="8"/>
      <c r="Y150" s="5">
        <f t="shared" si="35"/>
        <v>0</v>
      </c>
      <c r="Z150" s="5">
        <f t="shared" si="36"/>
        <v>0</v>
      </c>
      <c r="AA150" s="5">
        <f t="shared" si="40"/>
        <v>0</v>
      </c>
    </row>
    <row r="151" spans="1:27" hidden="1" x14ac:dyDescent="0.3">
      <c r="A151" s="7"/>
      <c r="B151" s="23">
        <f t="shared" si="37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8"/>
        <v>#VALUE!</v>
      </c>
      <c r="M151" s="25">
        <f t="shared" si="39"/>
        <v>0</v>
      </c>
      <c r="N151" s="8"/>
      <c r="Y151" s="5">
        <f t="shared" si="35"/>
        <v>0</v>
      </c>
      <c r="Z151" s="5">
        <f t="shared" si="36"/>
        <v>0</v>
      </c>
      <c r="AA151" s="5">
        <f t="shared" si="40"/>
        <v>0</v>
      </c>
    </row>
    <row r="152" spans="1:27" hidden="1" x14ac:dyDescent="0.3">
      <c r="A152" s="7"/>
      <c r="B152" s="23">
        <f t="shared" si="37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8"/>
        <v>#VALUE!</v>
      </c>
      <c r="M152" s="25">
        <f t="shared" si="39"/>
        <v>0</v>
      </c>
      <c r="N152" s="8"/>
      <c r="Y152" s="5">
        <f t="shared" si="35"/>
        <v>0</v>
      </c>
      <c r="Z152" s="5">
        <f t="shared" si="36"/>
        <v>0</v>
      </c>
      <c r="AA152" s="5">
        <f t="shared" si="40"/>
        <v>0</v>
      </c>
    </row>
    <row r="153" spans="1:27" hidden="1" x14ac:dyDescent="0.3">
      <c r="A153" s="7"/>
      <c r="B153" s="23">
        <f t="shared" si="37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8"/>
        <v>#VALUE!</v>
      </c>
      <c r="M153" s="25">
        <f t="shared" si="39"/>
        <v>0</v>
      </c>
      <c r="N153" s="8"/>
      <c r="Y153" s="5">
        <f t="shared" si="35"/>
        <v>0</v>
      </c>
      <c r="Z153" s="5">
        <f t="shared" si="36"/>
        <v>0</v>
      </c>
      <c r="AA153" s="5">
        <f t="shared" si="40"/>
        <v>0</v>
      </c>
    </row>
    <row r="154" spans="1:27" hidden="1" x14ac:dyDescent="0.3">
      <c r="A154" s="7"/>
      <c r="B154" s="23">
        <f t="shared" si="37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8"/>
        <v>#VALUE!</v>
      </c>
      <c r="M154" s="25">
        <f t="shared" si="39"/>
        <v>0</v>
      </c>
      <c r="N154" s="8"/>
      <c r="Y154" s="5">
        <f t="shared" si="35"/>
        <v>0</v>
      </c>
      <c r="Z154" s="5">
        <f t="shared" si="36"/>
        <v>0</v>
      </c>
      <c r="AA154" s="5">
        <f t="shared" si="40"/>
        <v>0</v>
      </c>
    </row>
    <row r="155" spans="1:27" hidden="1" x14ac:dyDescent="0.3">
      <c r="A155" s="7"/>
      <c r="B155" s="23">
        <f t="shared" si="37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8"/>
        <v>#VALUE!</v>
      </c>
      <c r="M155" s="25">
        <f t="shared" si="39"/>
        <v>0</v>
      </c>
      <c r="N155" s="8"/>
      <c r="Y155" s="5">
        <f t="shared" si="35"/>
        <v>0</v>
      </c>
      <c r="Z155" s="5">
        <f t="shared" si="36"/>
        <v>0</v>
      </c>
      <c r="AA155" s="5">
        <f t="shared" si="40"/>
        <v>0</v>
      </c>
    </row>
    <row r="156" spans="1:27" hidden="1" x14ac:dyDescent="0.3">
      <c r="A156" s="7"/>
      <c r="B156" s="23">
        <f t="shared" si="37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8"/>
        <v>#VALUE!</v>
      </c>
      <c r="M156" s="25">
        <f t="shared" si="39"/>
        <v>0</v>
      </c>
      <c r="N156" s="8"/>
      <c r="Y156" s="5">
        <f t="shared" si="35"/>
        <v>0</v>
      </c>
      <c r="Z156" s="5">
        <f t="shared" si="36"/>
        <v>0</v>
      </c>
      <c r="AA156" s="5">
        <f t="shared" si="40"/>
        <v>0</v>
      </c>
    </row>
    <row r="157" spans="1:27" hidden="1" x14ac:dyDescent="0.3">
      <c r="A157" s="7"/>
      <c r="B157" s="23">
        <f t="shared" si="37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8"/>
        <v>#VALUE!</v>
      </c>
      <c r="M157" s="25">
        <f t="shared" si="39"/>
        <v>0</v>
      </c>
      <c r="N157" s="8"/>
      <c r="Y157" s="5">
        <f t="shared" si="35"/>
        <v>0</v>
      </c>
      <c r="Z157" s="5">
        <f t="shared" si="36"/>
        <v>0</v>
      </c>
      <c r="AA157" s="5">
        <f t="shared" si="40"/>
        <v>0</v>
      </c>
    </row>
    <row r="158" spans="1:27" hidden="1" x14ac:dyDescent="0.3">
      <c r="A158" s="7"/>
      <c r="B158" s="23">
        <f t="shared" si="37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8"/>
        <v>#VALUE!</v>
      </c>
      <c r="M158" s="25">
        <f t="shared" si="39"/>
        <v>0</v>
      </c>
      <c r="N158" s="8"/>
      <c r="Y158" s="5">
        <f t="shared" si="35"/>
        <v>0</v>
      </c>
      <c r="Z158" s="5">
        <f t="shared" si="36"/>
        <v>0</v>
      </c>
      <c r="AA158" s="5">
        <f t="shared" si="40"/>
        <v>0</v>
      </c>
    </row>
    <row r="159" spans="1:27" hidden="1" x14ac:dyDescent="0.3">
      <c r="A159" s="7"/>
      <c r="B159" s="23">
        <f t="shared" si="37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8"/>
        <v>#VALUE!</v>
      </c>
      <c r="M159" s="25">
        <f t="shared" si="39"/>
        <v>0</v>
      </c>
      <c r="N159" s="8"/>
      <c r="Y159" s="5">
        <f t="shared" si="35"/>
        <v>0</v>
      </c>
      <c r="Z159" s="5">
        <f t="shared" si="36"/>
        <v>0</v>
      </c>
      <c r="AA159" s="5">
        <f t="shared" si="40"/>
        <v>0</v>
      </c>
    </row>
    <row r="160" spans="1:27" hidden="1" x14ac:dyDescent="0.3">
      <c r="A160" s="7"/>
      <c r="B160" s="23">
        <f t="shared" si="37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8"/>
        <v>#VALUE!</v>
      </c>
      <c r="M160" s="25">
        <f t="shared" si="39"/>
        <v>0</v>
      </c>
      <c r="N160" s="8"/>
      <c r="Y160" s="5">
        <f t="shared" si="35"/>
        <v>0</v>
      </c>
      <c r="Z160" s="5">
        <f t="shared" si="36"/>
        <v>0</v>
      </c>
      <c r="AA160" s="5">
        <f t="shared" si="40"/>
        <v>0</v>
      </c>
    </row>
    <row r="161" spans="1:27" hidden="1" x14ac:dyDescent="0.3">
      <c r="A161" s="7"/>
      <c r="B161" s="23">
        <f t="shared" si="37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8"/>
        <v>#VALUE!</v>
      </c>
      <c r="M161" s="25">
        <f t="shared" si="39"/>
        <v>0</v>
      </c>
      <c r="N161" s="8"/>
      <c r="Y161" s="5">
        <f t="shared" si="35"/>
        <v>0</v>
      </c>
      <c r="Z161" s="5">
        <f t="shared" si="36"/>
        <v>0</v>
      </c>
      <c r="AA161" s="5">
        <f t="shared" si="40"/>
        <v>0</v>
      </c>
    </row>
    <row r="162" spans="1:27" hidden="1" x14ac:dyDescent="0.3">
      <c r="A162" s="7"/>
      <c r="B162" s="23">
        <f t="shared" si="37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8"/>
        <v>#VALUE!</v>
      </c>
      <c r="M162" s="25">
        <f t="shared" si="39"/>
        <v>0</v>
      </c>
      <c r="N162" s="8"/>
      <c r="Y162" s="5">
        <f t="shared" si="35"/>
        <v>0</v>
      </c>
      <c r="Z162" s="5">
        <f t="shared" si="36"/>
        <v>0</v>
      </c>
      <c r="AA162" s="5">
        <f t="shared" si="40"/>
        <v>0</v>
      </c>
    </row>
    <row r="163" spans="1:27" hidden="1" x14ac:dyDescent="0.3">
      <c r="A163" s="7"/>
      <c r="B163" s="23">
        <f t="shared" si="37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8"/>
        <v>#VALUE!</v>
      </c>
      <c r="M163" s="25">
        <f t="shared" si="39"/>
        <v>0</v>
      </c>
      <c r="N163" s="8"/>
      <c r="Y163" s="5">
        <f t="shared" si="35"/>
        <v>0</v>
      </c>
      <c r="Z163" s="5">
        <f t="shared" si="36"/>
        <v>0</v>
      </c>
      <c r="AA163" s="5">
        <f t="shared" si="40"/>
        <v>0</v>
      </c>
    </row>
    <row r="164" spans="1:27" hidden="1" x14ac:dyDescent="0.3">
      <c r="A164" s="7"/>
      <c r="B164" s="23">
        <f t="shared" si="37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8"/>
        <v>#VALUE!</v>
      </c>
      <c r="M164" s="25">
        <f t="shared" si="39"/>
        <v>0</v>
      </c>
      <c r="N164" s="8"/>
      <c r="Y164" s="5">
        <f t="shared" si="35"/>
        <v>0</v>
      </c>
      <c r="Z164" s="5">
        <f t="shared" si="36"/>
        <v>0</v>
      </c>
      <c r="AA164" s="5">
        <f t="shared" si="40"/>
        <v>0</v>
      </c>
    </row>
    <row r="165" spans="1:27" hidden="1" x14ac:dyDescent="0.3">
      <c r="A165" s="7"/>
      <c r="B165" s="23">
        <f t="shared" si="37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8"/>
        <v>#VALUE!</v>
      </c>
      <c r="M165" s="25">
        <f t="shared" si="39"/>
        <v>0</v>
      </c>
      <c r="N165" s="8"/>
      <c r="Y165" s="5">
        <f t="shared" si="35"/>
        <v>0</v>
      </c>
      <c r="Z165" s="5">
        <f t="shared" si="36"/>
        <v>0</v>
      </c>
      <c r="AA165" s="5">
        <f t="shared" si="40"/>
        <v>0</v>
      </c>
    </row>
    <row r="166" spans="1:27" hidden="1" x14ac:dyDescent="0.3">
      <c r="A166" s="7"/>
      <c r="B166" s="23">
        <f t="shared" si="37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8"/>
        <v>#VALUE!</v>
      </c>
      <c r="M166" s="25">
        <f t="shared" si="39"/>
        <v>0</v>
      </c>
      <c r="N166" s="8"/>
      <c r="Y166" s="5">
        <f t="shared" si="35"/>
        <v>0</v>
      </c>
      <c r="Z166" s="5">
        <f t="shared" si="36"/>
        <v>0</v>
      </c>
      <c r="AA166" s="5">
        <f t="shared" si="40"/>
        <v>0</v>
      </c>
    </row>
    <row r="167" spans="1:27" hidden="1" x14ac:dyDescent="0.3">
      <c r="A167" s="7"/>
      <c r="B167" s="23">
        <f t="shared" si="37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8"/>
        <v>#VALUE!</v>
      </c>
      <c r="M167" s="25">
        <f t="shared" si="39"/>
        <v>0</v>
      </c>
      <c r="N167" s="8"/>
      <c r="Y167" s="5">
        <f t="shared" si="35"/>
        <v>0</v>
      </c>
      <c r="Z167" s="5">
        <f t="shared" si="36"/>
        <v>0</v>
      </c>
      <c r="AA167" s="5">
        <f t="shared" si="40"/>
        <v>0</v>
      </c>
    </row>
    <row r="168" spans="1:27" hidden="1" x14ac:dyDescent="0.3">
      <c r="A168" s="7"/>
      <c r="B168" s="23">
        <f t="shared" si="37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8"/>
        <v>#VALUE!</v>
      </c>
      <c r="M168" s="25">
        <f t="shared" si="39"/>
        <v>0</v>
      </c>
      <c r="N168" s="8"/>
      <c r="Y168" s="5">
        <f t="shared" si="35"/>
        <v>0</v>
      </c>
      <c r="Z168" s="5">
        <f t="shared" si="36"/>
        <v>0</v>
      </c>
      <c r="AA168" s="5">
        <f t="shared" si="40"/>
        <v>0</v>
      </c>
    </row>
    <row r="169" spans="1:27" hidden="1" x14ac:dyDescent="0.3">
      <c r="A169" s="7"/>
      <c r="B169" s="23">
        <f t="shared" si="37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8"/>
        <v>#VALUE!</v>
      </c>
      <c r="M169" s="25">
        <f t="shared" si="39"/>
        <v>0</v>
      </c>
      <c r="N169" s="8"/>
      <c r="Y169" s="5">
        <f t="shared" si="35"/>
        <v>0</v>
      </c>
      <c r="Z169" s="5">
        <f t="shared" si="36"/>
        <v>0</v>
      </c>
      <c r="AA169" s="5">
        <f t="shared" si="40"/>
        <v>0</v>
      </c>
    </row>
    <row r="170" spans="1:27" hidden="1" x14ac:dyDescent="0.3">
      <c r="A170" s="7"/>
      <c r="B170" s="23">
        <f t="shared" si="37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8"/>
        <v>#VALUE!</v>
      </c>
      <c r="M170" s="25">
        <f t="shared" si="39"/>
        <v>0</v>
      </c>
      <c r="N170" s="8"/>
      <c r="Y170" s="5">
        <f t="shared" si="35"/>
        <v>0</v>
      </c>
      <c r="Z170" s="5">
        <f t="shared" si="36"/>
        <v>0</v>
      </c>
      <c r="AA170" s="5">
        <f t="shared" si="40"/>
        <v>0</v>
      </c>
    </row>
    <row r="171" spans="1:27" hidden="1" x14ac:dyDescent="0.3">
      <c r="A171" s="7"/>
      <c r="B171" s="23">
        <f t="shared" si="37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8"/>
        <v>#VALUE!</v>
      </c>
      <c r="M171" s="25">
        <f t="shared" si="39"/>
        <v>0</v>
      </c>
      <c r="N171" s="8"/>
      <c r="Y171" s="5">
        <f t="shared" si="35"/>
        <v>0</v>
      </c>
      <c r="Z171" s="5">
        <f t="shared" si="36"/>
        <v>0</v>
      </c>
      <c r="AA171" s="5">
        <f t="shared" si="40"/>
        <v>0</v>
      </c>
    </row>
    <row r="172" spans="1:27" hidden="1" x14ac:dyDescent="0.3">
      <c r="A172" s="7"/>
      <c r="B172" s="23">
        <f t="shared" si="37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8"/>
        <v>#VALUE!</v>
      </c>
      <c r="M172" s="25">
        <f t="shared" si="39"/>
        <v>0</v>
      </c>
      <c r="N172" s="8"/>
      <c r="Y172" s="5">
        <f t="shared" si="35"/>
        <v>0</v>
      </c>
      <c r="Z172" s="5">
        <f t="shared" si="36"/>
        <v>0</v>
      </c>
      <c r="AA172" s="5">
        <f t="shared" si="40"/>
        <v>0</v>
      </c>
    </row>
    <row r="173" spans="1:27" hidden="1" x14ac:dyDescent="0.3">
      <c r="A173" s="7"/>
      <c r="B173" s="23">
        <f t="shared" si="37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8"/>
        <v>#VALUE!</v>
      </c>
      <c r="M173" s="25">
        <f t="shared" si="39"/>
        <v>0</v>
      </c>
      <c r="N173" s="8"/>
      <c r="Y173" s="5">
        <f t="shared" si="35"/>
        <v>0</v>
      </c>
      <c r="Z173" s="5">
        <f t="shared" si="36"/>
        <v>0</v>
      </c>
      <c r="AA173" s="5">
        <f t="shared" si="40"/>
        <v>0</v>
      </c>
    </row>
    <row r="174" spans="1:27" hidden="1" x14ac:dyDescent="0.3">
      <c r="A174" s="7"/>
      <c r="B174" s="23">
        <f t="shared" si="37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8"/>
        <v>#VALUE!</v>
      </c>
      <c r="M174" s="25">
        <f t="shared" si="39"/>
        <v>0</v>
      </c>
      <c r="N174" s="8"/>
      <c r="Y174" s="5">
        <f t="shared" si="35"/>
        <v>0</v>
      </c>
      <c r="Z174" s="5">
        <f t="shared" si="36"/>
        <v>0</v>
      </c>
      <c r="AA174" s="5">
        <f t="shared" si="40"/>
        <v>0</v>
      </c>
    </row>
    <row r="175" spans="1:27" hidden="1" x14ac:dyDescent="0.3">
      <c r="A175" s="7"/>
      <c r="B175" s="23">
        <f t="shared" si="37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8"/>
        <v>#VALUE!</v>
      </c>
      <c r="M175" s="25">
        <f t="shared" si="39"/>
        <v>0</v>
      </c>
      <c r="N175" s="8"/>
      <c r="Y175" s="5">
        <f t="shared" si="35"/>
        <v>0</v>
      </c>
      <c r="Z175" s="5">
        <f t="shared" si="36"/>
        <v>0</v>
      </c>
      <c r="AA175" s="5">
        <f t="shared" si="40"/>
        <v>0</v>
      </c>
    </row>
    <row r="176" spans="1:27" hidden="1" x14ac:dyDescent="0.3">
      <c r="A176" s="7"/>
      <c r="B176" s="23">
        <f t="shared" si="37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8"/>
        <v>#VALUE!</v>
      </c>
      <c r="M176" s="25">
        <f t="shared" si="39"/>
        <v>0</v>
      </c>
      <c r="N176" s="8"/>
      <c r="Y176" s="5">
        <f t="shared" si="35"/>
        <v>0</v>
      </c>
      <c r="Z176" s="5">
        <f t="shared" si="36"/>
        <v>0</v>
      </c>
      <c r="AA176" s="5">
        <f t="shared" si="40"/>
        <v>0</v>
      </c>
    </row>
    <row r="177" spans="1:27" hidden="1" x14ac:dyDescent="0.3">
      <c r="A177" s="7"/>
      <c r="B177" s="23">
        <f t="shared" si="37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8"/>
        <v>#VALUE!</v>
      </c>
      <c r="M177" s="25">
        <f t="shared" si="39"/>
        <v>0</v>
      </c>
      <c r="N177" s="8"/>
      <c r="Y177" s="5">
        <f t="shared" si="35"/>
        <v>0</v>
      </c>
      <c r="Z177" s="5">
        <f t="shared" si="36"/>
        <v>0</v>
      </c>
      <c r="AA177" s="5">
        <f t="shared" si="40"/>
        <v>0</v>
      </c>
    </row>
    <row r="178" spans="1:27" hidden="1" x14ac:dyDescent="0.3">
      <c r="A178" s="7"/>
      <c r="B178" s="23">
        <f t="shared" si="37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8"/>
        <v>#VALUE!</v>
      </c>
      <c r="M178" s="25">
        <f t="shared" si="39"/>
        <v>0</v>
      </c>
      <c r="N178" s="8"/>
      <c r="Y178" s="5">
        <f t="shared" si="35"/>
        <v>0</v>
      </c>
      <c r="Z178" s="5">
        <f t="shared" si="36"/>
        <v>0</v>
      </c>
      <c r="AA178" s="5">
        <f t="shared" si="40"/>
        <v>0</v>
      </c>
    </row>
    <row r="179" spans="1:27" hidden="1" x14ac:dyDescent="0.3">
      <c r="A179" s="7"/>
      <c r="B179" s="23">
        <f t="shared" si="37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8"/>
        <v>#VALUE!</v>
      </c>
      <c r="M179" s="25">
        <f t="shared" si="39"/>
        <v>0</v>
      </c>
      <c r="N179" s="8"/>
      <c r="Y179" s="5">
        <f t="shared" si="35"/>
        <v>0</v>
      </c>
      <c r="Z179" s="5">
        <f t="shared" si="36"/>
        <v>0</v>
      </c>
      <c r="AA179" s="5">
        <f t="shared" si="40"/>
        <v>0</v>
      </c>
    </row>
    <row r="180" spans="1:27" hidden="1" x14ac:dyDescent="0.3">
      <c r="A180" s="7"/>
      <c r="B180" s="23">
        <f t="shared" si="37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8"/>
        <v>#VALUE!</v>
      </c>
      <c r="M180" s="25">
        <f t="shared" si="39"/>
        <v>0</v>
      </c>
      <c r="N180" s="8"/>
      <c r="Y180" s="5">
        <f t="shared" si="35"/>
        <v>0</v>
      </c>
      <c r="Z180" s="5">
        <f t="shared" si="36"/>
        <v>0</v>
      </c>
      <c r="AA180" s="5">
        <f t="shared" si="40"/>
        <v>0</v>
      </c>
    </row>
    <row r="181" spans="1:27" hidden="1" x14ac:dyDescent="0.3">
      <c r="A181" s="7"/>
      <c r="B181" s="23">
        <f t="shared" si="37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8"/>
        <v>#VALUE!</v>
      </c>
      <c r="M181" s="25">
        <f t="shared" si="39"/>
        <v>0</v>
      </c>
      <c r="N181" s="8"/>
      <c r="Y181" s="5">
        <f t="shared" si="35"/>
        <v>0</v>
      </c>
      <c r="Z181" s="5">
        <f t="shared" si="36"/>
        <v>0</v>
      </c>
      <c r="AA181" s="5">
        <f t="shared" si="40"/>
        <v>0</v>
      </c>
    </row>
    <row r="182" spans="1:27" hidden="1" x14ac:dyDescent="0.3">
      <c r="A182" s="7"/>
      <c r="B182" s="23">
        <f t="shared" si="37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8"/>
        <v>#VALUE!</v>
      </c>
      <c r="M182" s="25">
        <f t="shared" si="39"/>
        <v>0</v>
      </c>
      <c r="N182" s="8"/>
      <c r="Y182" s="5">
        <f t="shared" si="35"/>
        <v>0</v>
      </c>
      <c r="Z182" s="5">
        <f t="shared" si="36"/>
        <v>0</v>
      </c>
      <c r="AA182" s="5">
        <f t="shared" si="40"/>
        <v>0</v>
      </c>
    </row>
    <row r="183" spans="1:27" hidden="1" x14ac:dyDescent="0.3">
      <c r="A183" s="7"/>
      <c r="B183" s="23">
        <f t="shared" si="37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8"/>
        <v>#VALUE!</v>
      </c>
      <c r="M183" s="25">
        <f t="shared" si="39"/>
        <v>0</v>
      </c>
      <c r="N183" s="8"/>
      <c r="Y183" s="5">
        <f t="shared" si="35"/>
        <v>0</v>
      </c>
      <c r="Z183" s="5">
        <f t="shared" si="36"/>
        <v>0</v>
      </c>
      <c r="AA183" s="5">
        <f t="shared" si="40"/>
        <v>0</v>
      </c>
    </row>
    <row r="184" spans="1:27" hidden="1" x14ac:dyDescent="0.3">
      <c r="A184" s="7"/>
      <c r="B184" s="23">
        <f t="shared" si="37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8"/>
        <v>#VALUE!</v>
      </c>
      <c r="M184" s="25">
        <f t="shared" si="39"/>
        <v>0</v>
      </c>
      <c r="N184" s="8"/>
      <c r="Y184" s="5">
        <f t="shared" si="35"/>
        <v>0</v>
      </c>
      <c r="Z184" s="5">
        <f t="shared" si="36"/>
        <v>0</v>
      </c>
      <c r="AA184" s="5">
        <f t="shared" si="40"/>
        <v>0</v>
      </c>
    </row>
    <row r="185" spans="1:27" hidden="1" x14ac:dyDescent="0.3">
      <c r="A185" s="7"/>
      <c r="B185" s="23">
        <f t="shared" si="37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8"/>
        <v>#VALUE!</v>
      </c>
      <c r="M185" s="25">
        <f t="shared" si="39"/>
        <v>0</v>
      </c>
      <c r="N185" s="8"/>
      <c r="Y185" s="5">
        <f t="shared" si="35"/>
        <v>0</v>
      </c>
      <c r="Z185" s="5">
        <f t="shared" si="36"/>
        <v>0</v>
      </c>
      <c r="AA185" s="5">
        <f t="shared" si="40"/>
        <v>0</v>
      </c>
    </row>
    <row r="186" spans="1:27" hidden="1" x14ac:dyDescent="0.3">
      <c r="A186" s="7"/>
      <c r="B186" s="23">
        <f t="shared" si="37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8"/>
        <v>#VALUE!</v>
      </c>
      <c r="M186" s="25">
        <f t="shared" si="39"/>
        <v>0</v>
      </c>
      <c r="N186" s="8"/>
      <c r="Y186" s="5">
        <f t="shared" si="35"/>
        <v>0</v>
      </c>
      <c r="Z186" s="5">
        <f t="shared" si="36"/>
        <v>0</v>
      </c>
      <c r="AA186" s="5">
        <f t="shared" si="40"/>
        <v>0</v>
      </c>
    </row>
    <row r="187" spans="1:27" hidden="1" x14ac:dyDescent="0.3">
      <c r="A187" s="7"/>
      <c r="B187" s="23">
        <f t="shared" si="37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8"/>
        <v>#VALUE!</v>
      </c>
      <c r="M187" s="25">
        <f t="shared" si="39"/>
        <v>0</v>
      </c>
      <c r="N187" s="8"/>
      <c r="Y187" s="5">
        <f t="shared" si="35"/>
        <v>0</v>
      </c>
      <c r="Z187" s="5">
        <f t="shared" si="36"/>
        <v>0</v>
      </c>
      <c r="AA187" s="5">
        <f t="shared" si="40"/>
        <v>0</v>
      </c>
    </row>
    <row r="188" spans="1:27" hidden="1" x14ac:dyDescent="0.3">
      <c r="A188" s="7"/>
      <c r="B188" s="23">
        <f t="shared" si="37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8"/>
        <v>#VALUE!</v>
      </c>
      <c r="M188" s="25">
        <f t="shared" si="39"/>
        <v>0</v>
      </c>
      <c r="N188" s="8"/>
      <c r="Y188" s="5">
        <f t="shared" si="35"/>
        <v>0</v>
      </c>
      <c r="Z188" s="5">
        <f t="shared" si="36"/>
        <v>0</v>
      </c>
      <c r="AA188" s="5">
        <f t="shared" si="40"/>
        <v>0</v>
      </c>
    </row>
    <row r="189" spans="1:27" hidden="1" x14ac:dyDescent="0.3">
      <c r="A189" s="7"/>
      <c r="B189" s="23">
        <f t="shared" si="37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8"/>
        <v>#VALUE!</v>
      </c>
      <c r="M189" s="25">
        <f t="shared" si="39"/>
        <v>0</v>
      </c>
      <c r="N189" s="8"/>
      <c r="Y189" s="5">
        <f t="shared" si="35"/>
        <v>0</v>
      </c>
      <c r="Z189" s="5">
        <f t="shared" si="36"/>
        <v>0</v>
      </c>
      <c r="AA189" s="5">
        <f t="shared" si="40"/>
        <v>0</v>
      </c>
    </row>
    <row r="190" spans="1:27" hidden="1" x14ac:dyDescent="0.3">
      <c r="A190" s="7"/>
      <c r="B190" s="23">
        <f t="shared" si="37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8"/>
        <v>#VALUE!</v>
      </c>
      <c r="M190" s="25">
        <f t="shared" si="39"/>
        <v>0</v>
      </c>
      <c r="N190" s="8"/>
      <c r="Y190" s="5">
        <f t="shared" si="35"/>
        <v>0</v>
      </c>
      <c r="Z190" s="5">
        <f t="shared" si="36"/>
        <v>0</v>
      </c>
      <c r="AA190" s="5">
        <f t="shared" si="40"/>
        <v>0</v>
      </c>
    </row>
    <row r="191" spans="1:27" ht="15" thickBot="1" x14ac:dyDescent="0.35">
      <c r="A191" s="7"/>
      <c r="B191" s="23">
        <f t="shared" si="37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8"/>
        <v>#VALUE!</v>
      </c>
      <c r="M191" s="25">
        <f t="shared" si="39"/>
        <v>0</v>
      </c>
      <c r="N191" s="8"/>
      <c r="Y191" s="5">
        <f t="shared" si="35"/>
        <v>0</v>
      </c>
      <c r="Z191" s="5">
        <f t="shared" si="36"/>
        <v>0</v>
      </c>
      <c r="AA191" s="5">
        <f t="shared" si="40"/>
        <v>0</v>
      </c>
    </row>
    <row r="192" spans="1:27" ht="24" thickBot="1" x14ac:dyDescent="0.5">
      <c r="A192" s="7"/>
      <c r="B192" s="141" t="s">
        <v>22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914828.16041487723</v>
      </c>
      <c r="N192" s="8"/>
      <c r="Y192" s="5">
        <f>SUM(Y6:Y191)</f>
        <v>42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6" priority="1">
      <formula>LEN(TRIM(I6))=0</formula>
    </cfRule>
  </conditionalFormatting>
  <hyperlinks>
    <hyperlink ref="B192" r:id="rId1" xr:uid="{00000000-0004-0000-1900-000000000000}"/>
    <hyperlink ref="P1" location="'MASTER '!A1" display="Back" xr:uid="{00000000-0004-0000-1900-000001000000}"/>
  </hyperlink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193"/>
  <sheetViews>
    <sheetView topLeftCell="E7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1061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43984</v>
      </c>
      <c r="D6" s="19" t="s">
        <v>19</v>
      </c>
      <c r="E6" s="19" t="s">
        <v>1062</v>
      </c>
      <c r="F6" s="21">
        <v>1535</v>
      </c>
      <c r="G6" s="79">
        <v>1547</v>
      </c>
      <c r="H6" s="79">
        <v>1530</v>
      </c>
      <c r="I6" s="26">
        <v>1565</v>
      </c>
      <c r="J6" s="25">
        <f t="shared" ref="J6:J44" si="0">I6-F6</f>
        <v>30</v>
      </c>
      <c r="K6" s="27">
        <f t="shared" ref="K6:K44" si="1">150000/F6</f>
        <v>97.719869706840385</v>
      </c>
      <c r="L6" s="63">
        <f t="shared" ref="L6:L71" si="2">(I6*1/F6)-100%</f>
        <v>1.9543973941368087E-2</v>
      </c>
      <c r="M6" s="25">
        <f>J6*K6</f>
        <v>2931.5960912052115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43985</v>
      </c>
      <c r="D7" s="25" t="s">
        <v>19</v>
      </c>
      <c r="E7" s="25" t="s">
        <v>1063</v>
      </c>
      <c r="F7" s="26">
        <v>1000</v>
      </c>
      <c r="G7" s="26">
        <v>1300</v>
      </c>
      <c r="H7" s="26">
        <v>950</v>
      </c>
      <c r="I7" s="26">
        <v>1200</v>
      </c>
      <c r="J7" s="25">
        <f t="shared" si="0"/>
        <v>200</v>
      </c>
      <c r="K7" s="27">
        <f t="shared" si="1"/>
        <v>150</v>
      </c>
      <c r="L7" s="63">
        <f t="shared" si="2"/>
        <v>0.19999999999999996</v>
      </c>
      <c r="M7" s="83">
        <f>J7*K7</f>
        <v>30000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43986</v>
      </c>
      <c r="D8" s="25" t="s">
        <v>19</v>
      </c>
      <c r="E8" s="25" t="s">
        <v>1064</v>
      </c>
      <c r="F8" s="26">
        <v>42</v>
      </c>
      <c r="G8" s="26">
        <v>55</v>
      </c>
      <c r="H8" s="26">
        <v>36</v>
      </c>
      <c r="I8" s="26">
        <v>44.9</v>
      </c>
      <c r="J8" s="25">
        <f t="shared" si="0"/>
        <v>2.8999999999999986</v>
      </c>
      <c r="K8" s="27">
        <f t="shared" si="1"/>
        <v>3571.4285714285716</v>
      </c>
      <c r="L8" s="63">
        <f t="shared" si="2"/>
        <v>6.9047619047619024E-2</v>
      </c>
      <c r="M8" s="28">
        <f t="shared" ref="M8:M71" si="7">J8*K8</f>
        <v>10357.142857142853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43987</v>
      </c>
      <c r="D9" s="25" t="s">
        <v>19</v>
      </c>
      <c r="E9" s="25" t="s">
        <v>1065</v>
      </c>
      <c r="F9" s="26">
        <v>918</v>
      </c>
      <c r="G9" s="26">
        <v>981</v>
      </c>
      <c r="H9" s="26">
        <v>909</v>
      </c>
      <c r="I9" s="26">
        <v>938</v>
      </c>
      <c r="J9" s="25">
        <f t="shared" si="0"/>
        <v>20</v>
      </c>
      <c r="K9" s="27">
        <f t="shared" si="1"/>
        <v>163.3986928104575</v>
      </c>
      <c r="L9" s="63">
        <f t="shared" si="2"/>
        <v>2.1786492374727739E-2</v>
      </c>
      <c r="M9" s="28">
        <f t="shared" si="7"/>
        <v>3267.9738562091502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43987</v>
      </c>
      <c r="D10" s="25" t="s">
        <v>19</v>
      </c>
      <c r="E10" s="25" t="s">
        <v>1066</v>
      </c>
      <c r="F10" s="26">
        <v>29.75</v>
      </c>
      <c r="G10" s="26">
        <v>31.1</v>
      </c>
      <c r="H10" s="26">
        <v>29.3</v>
      </c>
      <c r="I10" s="26">
        <v>32.1</v>
      </c>
      <c r="J10" s="25">
        <f t="shared" si="0"/>
        <v>2.3500000000000014</v>
      </c>
      <c r="K10" s="27">
        <f t="shared" si="1"/>
        <v>5042.0168067226887</v>
      </c>
      <c r="L10" s="63">
        <f t="shared" si="2"/>
        <v>7.8991596638655404E-2</v>
      </c>
      <c r="M10" s="28">
        <f t="shared" si="7"/>
        <v>11848.739495798325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43987</v>
      </c>
      <c r="D11" s="25" t="s">
        <v>19</v>
      </c>
      <c r="E11" s="25" t="s">
        <v>778</v>
      </c>
      <c r="F11" s="26">
        <v>1090</v>
      </c>
      <c r="G11" s="26">
        <v>1180</v>
      </c>
      <c r="H11" s="26">
        <v>1070</v>
      </c>
      <c r="I11" s="26">
        <v>1120</v>
      </c>
      <c r="J11" s="25">
        <f t="shared" si="0"/>
        <v>30</v>
      </c>
      <c r="K11" s="27">
        <f t="shared" si="1"/>
        <v>137.61467889908258</v>
      </c>
      <c r="L11" s="63">
        <f t="shared" si="2"/>
        <v>2.7522935779816571E-2</v>
      </c>
      <c r="M11" s="28">
        <f t="shared" si="7"/>
        <v>4128.440366972477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43987</v>
      </c>
      <c r="D12" s="25" t="s">
        <v>19</v>
      </c>
      <c r="E12" s="25" t="s">
        <v>1076</v>
      </c>
      <c r="F12" s="26">
        <v>103</v>
      </c>
      <c r="G12" s="26">
        <v>190</v>
      </c>
      <c r="H12" s="26">
        <v>92</v>
      </c>
      <c r="I12" s="26">
        <v>113.35</v>
      </c>
      <c r="J12" s="25">
        <f t="shared" si="0"/>
        <v>10.349999999999994</v>
      </c>
      <c r="K12" s="27">
        <f t="shared" si="1"/>
        <v>1456.3106796116506</v>
      </c>
      <c r="L12" s="63">
        <f t="shared" si="2"/>
        <v>0.10048543689320377</v>
      </c>
      <c r="M12" s="28">
        <f t="shared" si="7"/>
        <v>15072.815533980574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43990</v>
      </c>
      <c r="D13" s="25" t="s">
        <v>19</v>
      </c>
      <c r="E13" s="25" t="s">
        <v>1067</v>
      </c>
      <c r="F13" s="26">
        <v>151</v>
      </c>
      <c r="G13" s="26">
        <v>157</v>
      </c>
      <c r="H13" s="26">
        <v>148</v>
      </c>
      <c r="I13" s="26">
        <v>157</v>
      </c>
      <c r="J13" s="25">
        <f t="shared" si="0"/>
        <v>6</v>
      </c>
      <c r="K13" s="27">
        <f t="shared" si="1"/>
        <v>993.37748344370857</v>
      </c>
      <c r="L13" s="63">
        <f t="shared" si="2"/>
        <v>3.9735099337748325E-2</v>
      </c>
      <c r="M13" s="28">
        <f t="shared" si="7"/>
        <v>5960.2649006622514</v>
      </c>
      <c r="N13" s="8"/>
      <c r="P13" s="148" t="s">
        <v>10</v>
      </c>
      <c r="Q13" s="150">
        <f>COUNT(C6:C191)</f>
        <v>39</v>
      </c>
      <c r="R13" s="152">
        <f>Y192</f>
        <v>38</v>
      </c>
      <c r="S13" s="152">
        <f>Z192</f>
        <v>1</v>
      </c>
      <c r="T13" s="152">
        <v>0</v>
      </c>
      <c r="U13" s="154">
        <f>R13/(Q13-T13)</f>
        <v>0.97435897435897434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43990</v>
      </c>
      <c r="D14" s="25" t="s">
        <v>19</v>
      </c>
      <c r="E14" s="25" t="s">
        <v>205</v>
      </c>
      <c r="F14" s="26">
        <v>330</v>
      </c>
      <c r="G14" s="26">
        <v>335</v>
      </c>
      <c r="H14" s="26">
        <v>328</v>
      </c>
      <c r="I14" s="26">
        <v>335</v>
      </c>
      <c r="J14" s="25">
        <f t="shared" si="0"/>
        <v>5</v>
      </c>
      <c r="K14" s="27">
        <f t="shared" si="1"/>
        <v>454.54545454545456</v>
      </c>
      <c r="L14" s="63">
        <f t="shared" si="2"/>
        <v>1.5151515151515138E-2</v>
      </c>
      <c r="M14" s="28">
        <f t="shared" si="7"/>
        <v>2272.727272727273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43990</v>
      </c>
      <c r="D15" s="25" t="s">
        <v>19</v>
      </c>
      <c r="E15" s="25" t="s">
        <v>112</v>
      </c>
      <c r="F15" s="26">
        <v>92</v>
      </c>
      <c r="G15" s="26">
        <v>102</v>
      </c>
      <c r="H15" s="26">
        <v>89</v>
      </c>
      <c r="I15" s="26">
        <v>95.9</v>
      </c>
      <c r="J15" s="25">
        <f t="shared" si="0"/>
        <v>3.9000000000000057</v>
      </c>
      <c r="K15" s="27">
        <f t="shared" si="1"/>
        <v>1630.4347826086957</v>
      </c>
      <c r="L15" s="63">
        <f t="shared" si="2"/>
        <v>4.239130434782612E-2</v>
      </c>
      <c r="M15" s="28">
        <f t="shared" si="7"/>
        <v>6358.695652173923</v>
      </c>
      <c r="N15" s="8"/>
      <c r="O15" s="29"/>
      <c r="P15" s="97" t="s">
        <v>21</v>
      </c>
      <c r="Q15" s="98"/>
      <c r="R15" s="99"/>
      <c r="S15" s="106">
        <f>U13</f>
        <v>0.97435897435897434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43990</v>
      </c>
      <c r="D16" s="25" t="s">
        <v>19</v>
      </c>
      <c r="E16" s="25" t="s">
        <v>512</v>
      </c>
      <c r="F16" s="26">
        <v>31.5</v>
      </c>
      <c r="G16" s="26">
        <v>45</v>
      </c>
      <c r="H16" s="26">
        <v>28</v>
      </c>
      <c r="I16" s="26">
        <v>28</v>
      </c>
      <c r="J16" s="25">
        <f t="shared" si="0"/>
        <v>-3.5</v>
      </c>
      <c r="K16" s="27">
        <f t="shared" si="1"/>
        <v>4761.9047619047615</v>
      </c>
      <c r="L16" s="63">
        <f t="shared" si="2"/>
        <v>-0.11111111111111116</v>
      </c>
      <c r="M16" s="28">
        <f t="shared" si="7"/>
        <v>-16666.666666666664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1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43991</v>
      </c>
      <c r="D17" s="25" t="s">
        <v>19</v>
      </c>
      <c r="E17" s="25" t="s">
        <v>967</v>
      </c>
      <c r="F17" s="26">
        <v>204</v>
      </c>
      <c r="G17" s="26">
        <v>247</v>
      </c>
      <c r="H17" s="26">
        <v>194</v>
      </c>
      <c r="I17" s="26">
        <v>206</v>
      </c>
      <c r="J17" s="25">
        <f t="shared" si="0"/>
        <v>2</v>
      </c>
      <c r="K17" s="27">
        <f t="shared" si="1"/>
        <v>735.29411764705878</v>
      </c>
      <c r="L17" s="63">
        <f t="shared" si="2"/>
        <v>9.8039215686274161E-3</v>
      </c>
      <c r="M17" s="28">
        <f t="shared" si="7"/>
        <v>1470.5882352941176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43991</v>
      </c>
      <c r="D18" s="25" t="s">
        <v>19</v>
      </c>
      <c r="E18" s="25" t="s">
        <v>826</v>
      </c>
      <c r="F18" s="26">
        <v>5750</v>
      </c>
      <c r="G18" s="26">
        <v>5830</v>
      </c>
      <c r="H18" s="26">
        <v>5720</v>
      </c>
      <c r="I18" s="26">
        <v>5830</v>
      </c>
      <c r="J18" s="25">
        <f t="shared" si="0"/>
        <v>80</v>
      </c>
      <c r="K18" s="27">
        <f t="shared" si="1"/>
        <v>26.086956521739129</v>
      </c>
      <c r="L18" s="63">
        <f t="shared" si="2"/>
        <v>1.3913043478260834E-2</v>
      </c>
      <c r="M18" s="28">
        <f t="shared" si="7"/>
        <v>2086.9565217391305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43992</v>
      </c>
      <c r="D19" s="25" t="s">
        <v>19</v>
      </c>
      <c r="E19" s="25" t="s">
        <v>703</v>
      </c>
      <c r="F19" s="26">
        <v>1560</v>
      </c>
      <c r="G19" s="26">
        <v>1585</v>
      </c>
      <c r="H19" s="26">
        <v>1550</v>
      </c>
      <c r="I19" s="26">
        <v>1575</v>
      </c>
      <c r="J19" s="25">
        <f t="shared" si="0"/>
        <v>15</v>
      </c>
      <c r="K19" s="27">
        <f t="shared" si="1"/>
        <v>96.15384615384616</v>
      </c>
      <c r="L19" s="63">
        <f t="shared" si="2"/>
        <v>9.6153846153845812E-3</v>
      </c>
      <c r="M19" s="28">
        <f t="shared" si="7"/>
        <v>1442.3076923076924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43992</v>
      </c>
      <c r="D20" s="25" t="s">
        <v>19</v>
      </c>
      <c r="E20" s="25" t="s">
        <v>1068</v>
      </c>
      <c r="F20" s="26">
        <v>688</v>
      </c>
      <c r="G20" s="26">
        <v>711</v>
      </c>
      <c r="H20" s="26">
        <v>683</v>
      </c>
      <c r="I20" s="26">
        <v>718</v>
      </c>
      <c r="J20" s="25">
        <f t="shared" si="0"/>
        <v>30</v>
      </c>
      <c r="K20" s="27">
        <f t="shared" si="1"/>
        <v>218.02325581395348</v>
      </c>
      <c r="L20" s="63">
        <f t="shared" si="2"/>
        <v>4.3604651162790775E-2</v>
      </c>
      <c r="M20" s="28">
        <f t="shared" si="7"/>
        <v>6540.6976744186049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43992</v>
      </c>
      <c r="D21" s="25" t="s">
        <v>19</v>
      </c>
      <c r="E21" s="25" t="s">
        <v>1077</v>
      </c>
      <c r="F21" s="26">
        <v>33.5</v>
      </c>
      <c r="G21" s="26">
        <v>40</v>
      </c>
      <c r="H21" s="26">
        <v>31</v>
      </c>
      <c r="I21" s="26">
        <v>37.35</v>
      </c>
      <c r="J21" s="25">
        <f t="shared" si="0"/>
        <v>3.8500000000000014</v>
      </c>
      <c r="K21" s="27">
        <f t="shared" si="1"/>
        <v>4477.6119402985078</v>
      </c>
      <c r="L21" s="63">
        <f t="shared" si="2"/>
        <v>0.11492537313432849</v>
      </c>
      <c r="M21" s="28">
        <f t="shared" si="7"/>
        <v>17238.80597014926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43993</v>
      </c>
      <c r="D22" s="25" t="s">
        <v>19</v>
      </c>
      <c r="E22" s="25" t="s">
        <v>1069</v>
      </c>
      <c r="F22" s="26">
        <v>500</v>
      </c>
      <c r="G22" s="26">
        <v>518</v>
      </c>
      <c r="H22" s="26">
        <v>490</v>
      </c>
      <c r="I22" s="26">
        <v>509</v>
      </c>
      <c r="J22" s="25">
        <f t="shared" si="0"/>
        <v>9</v>
      </c>
      <c r="K22" s="27">
        <f t="shared" si="1"/>
        <v>300</v>
      </c>
      <c r="L22" s="63">
        <f t="shared" si="2"/>
        <v>1.8000000000000016E-2</v>
      </c>
      <c r="M22" s="28">
        <f t="shared" si="7"/>
        <v>2700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43993</v>
      </c>
      <c r="D23" s="25" t="s">
        <v>19</v>
      </c>
      <c r="E23" s="25" t="s">
        <v>549</v>
      </c>
      <c r="F23" s="26">
        <v>952</v>
      </c>
      <c r="G23" s="26">
        <v>964</v>
      </c>
      <c r="H23" s="26">
        <v>946</v>
      </c>
      <c r="I23" s="26">
        <v>964</v>
      </c>
      <c r="J23" s="25">
        <f t="shared" si="0"/>
        <v>12</v>
      </c>
      <c r="K23" s="27">
        <f t="shared" si="1"/>
        <v>157.56302521008402</v>
      </c>
      <c r="L23" s="63">
        <f t="shared" si="2"/>
        <v>1.2605042016806678E-2</v>
      </c>
      <c r="M23" s="28">
        <f t="shared" si="7"/>
        <v>1890.7563025210084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43994</v>
      </c>
      <c r="D24" s="25" t="s">
        <v>19</v>
      </c>
      <c r="E24" s="25" t="s">
        <v>1070</v>
      </c>
      <c r="F24" s="26">
        <v>730</v>
      </c>
      <c r="G24" s="26">
        <v>750</v>
      </c>
      <c r="H24" s="26">
        <v>720</v>
      </c>
      <c r="I24" s="26">
        <v>750</v>
      </c>
      <c r="J24" s="25">
        <f t="shared" si="0"/>
        <v>20</v>
      </c>
      <c r="K24" s="27">
        <f t="shared" si="1"/>
        <v>205.47945205479451</v>
      </c>
      <c r="L24" s="63">
        <f t="shared" si="2"/>
        <v>2.7397260273972712E-2</v>
      </c>
      <c r="M24" s="28">
        <f t="shared" si="7"/>
        <v>4109.58904109589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43994</v>
      </c>
      <c r="D25" s="25" t="s">
        <v>19</v>
      </c>
      <c r="E25" s="25" t="s">
        <v>995</v>
      </c>
      <c r="F25" s="26">
        <v>916</v>
      </c>
      <c r="G25" s="26">
        <v>930</v>
      </c>
      <c r="H25" s="26">
        <v>909</v>
      </c>
      <c r="I25" s="26">
        <v>929.9</v>
      </c>
      <c r="J25" s="25">
        <f t="shared" si="0"/>
        <v>13.899999999999977</v>
      </c>
      <c r="K25" s="27">
        <f t="shared" si="1"/>
        <v>163.75545851528383</v>
      </c>
      <c r="L25" s="63">
        <f t="shared" si="2"/>
        <v>1.5174672489082885E-2</v>
      </c>
      <c r="M25" s="28">
        <f t="shared" si="7"/>
        <v>2276.2008733624416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43994</v>
      </c>
      <c r="D26" s="25" t="s">
        <v>19</v>
      </c>
      <c r="E26" s="25" t="s">
        <v>1071</v>
      </c>
      <c r="F26" s="26">
        <v>5440</v>
      </c>
      <c r="G26" s="26">
        <v>5640</v>
      </c>
      <c r="H26" s="26">
        <v>5370</v>
      </c>
      <c r="I26" s="26">
        <v>5608</v>
      </c>
      <c r="J26" s="25">
        <f t="shared" si="0"/>
        <v>168</v>
      </c>
      <c r="K26" s="27">
        <f t="shared" si="1"/>
        <v>27.573529411764707</v>
      </c>
      <c r="L26" s="63">
        <f t="shared" si="2"/>
        <v>3.0882352941176361E-2</v>
      </c>
      <c r="M26" s="28">
        <f t="shared" si="7"/>
        <v>4632.3529411764703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43997</v>
      </c>
      <c r="D27" s="25" t="s">
        <v>19</v>
      </c>
      <c r="E27" s="25" t="s">
        <v>766</v>
      </c>
      <c r="F27" s="26">
        <v>930</v>
      </c>
      <c r="G27" s="26">
        <v>961</v>
      </c>
      <c r="H27" s="26">
        <v>918</v>
      </c>
      <c r="I27" s="26">
        <v>937</v>
      </c>
      <c r="J27" s="25">
        <f t="shared" si="0"/>
        <v>7</v>
      </c>
      <c r="K27" s="27">
        <f t="shared" si="1"/>
        <v>161.29032258064515</v>
      </c>
      <c r="L27" s="63">
        <f t="shared" si="2"/>
        <v>7.5268817204301453E-3</v>
      </c>
      <c r="M27" s="28">
        <f t="shared" si="7"/>
        <v>1129.0322580645161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43997</v>
      </c>
      <c r="D28" s="25" t="s">
        <v>19</v>
      </c>
      <c r="E28" s="25" t="s">
        <v>340</v>
      </c>
      <c r="F28" s="26">
        <v>1475</v>
      </c>
      <c r="G28" s="26">
        <v>1505</v>
      </c>
      <c r="H28" s="26">
        <v>1460</v>
      </c>
      <c r="I28" s="26">
        <v>1490</v>
      </c>
      <c r="J28" s="25">
        <f t="shared" si="0"/>
        <v>15</v>
      </c>
      <c r="K28" s="27">
        <f t="shared" si="1"/>
        <v>101.69491525423729</v>
      </c>
      <c r="L28" s="63">
        <f t="shared" si="2"/>
        <v>1.0169491525423791E-2</v>
      </c>
      <c r="M28" s="28">
        <f t="shared" si="7"/>
        <v>1525.4237288135594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43999</v>
      </c>
      <c r="D29" s="25" t="s">
        <v>19</v>
      </c>
      <c r="E29" s="25" t="s">
        <v>765</v>
      </c>
      <c r="F29" s="26">
        <v>84</v>
      </c>
      <c r="G29" s="26">
        <v>87</v>
      </c>
      <c r="H29" s="26">
        <v>82</v>
      </c>
      <c r="I29" s="26">
        <v>87</v>
      </c>
      <c r="J29" s="25">
        <f t="shared" si="0"/>
        <v>3</v>
      </c>
      <c r="K29" s="27">
        <f t="shared" si="1"/>
        <v>1785.7142857142858</v>
      </c>
      <c r="L29" s="63">
        <f t="shared" si="2"/>
        <v>3.5714285714285809E-2</v>
      </c>
      <c r="M29" s="28">
        <f t="shared" si="7"/>
        <v>5357.1428571428569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43999</v>
      </c>
      <c r="D30" s="25" t="s">
        <v>19</v>
      </c>
      <c r="E30" s="25" t="s">
        <v>1072</v>
      </c>
      <c r="F30" s="26">
        <v>278</v>
      </c>
      <c r="G30" s="26">
        <v>286</v>
      </c>
      <c r="H30" s="26">
        <v>276</v>
      </c>
      <c r="I30" s="26">
        <v>283.5</v>
      </c>
      <c r="J30" s="25">
        <f t="shared" si="0"/>
        <v>5.5</v>
      </c>
      <c r="K30" s="27">
        <f t="shared" si="1"/>
        <v>539.56834532374103</v>
      </c>
      <c r="L30" s="63">
        <f t="shared" si="2"/>
        <v>1.9784172661870603E-2</v>
      </c>
      <c r="M30" s="28">
        <f t="shared" si="7"/>
        <v>2967.6258992805756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43999</v>
      </c>
      <c r="D31" s="25" t="s">
        <v>19</v>
      </c>
      <c r="E31" s="25" t="s">
        <v>487</v>
      </c>
      <c r="F31" s="26">
        <v>487</v>
      </c>
      <c r="G31" s="26">
        <v>505</v>
      </c>
      <c r="H31" s="26">
        <v>483</v>
      </c>
      <c r="I31" s="26">
        <v>503</v>
      </c>
      <c r="J31" s="25">
        <f t="shared" si="0"/>
        <v>16</v>
      </c>
      <c r="K31" s="27">
        <f t="shared" si="1"/>
        <v>308.00821355236138</v>
      </c>
      <c r="L31" s="63">
        <f t="shared" si="2"/>
        <v>3.2854209445585258E-2</v>
      </c>
      <c r="M31" s="28">
        <f t="shared" si="7"/>
        <v>4928.1314168377821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44000</v>
      </c>
      <c r="D32" s="25" t="s">
        <v>19</v>
      </c>
      <c r="E32" s="25" t="s">
        <v>1073</v>
      </c>
      <c r="F32" s="26">
        <v>283</v>
      </c>
      <c r="G32" s="26">
        <v>291</v>
      </c>
      <c r="H32" s="26">
        <v>278</v>
      </c>
      <c r="I32" s="26">
        <v>291</v>
      </c>
      <c r="J32" s="25">
        <f t="shared" si="0"/>
        <v>8</v>
      </c>
      <c r="K32" s="27">
        <f t="shared" si="1"/>
        <v>530.03533568904595</v>
      </c>
      <c r="L32" s="63">
        <f t="shared" si="2"/>
        <v>2.8268551236749095E-2</v>
      </c>
      <c r="M32" s="28">
        <f t="shared" si="7"/>
        <v>4240.2826855123676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44000</v>
      </c>
      <c r="D33" s="25" t="s">
        <v>19</v>
      </c>
      <c r="E33" s="25" t="s">
        <v>1074</v>
      </c>
      <c r="F33" s="26">
        <v>205</v>
      </c>
      <c r="G33" s="26">
        <v>221</v>
      </c>
      <c r="H33" s="26">
        <v>199</v>
      </c>
      <c r="I33" s="26">
        <v>217</v>
      </c>
      <c r="J33" s="25">
        <f t="shared" si="0"/>
        <v>12</v>
      </c>
      <c r="K33" s="27">
        <f t="shared" si="1"/>
        <v>731.70731707317077</v>
      </c>
      <c r="L33" s="63">
        <f t="shared" si="2"/>
        <v>5.8536585365853711E-2</v>
      </c>
      <c r="M33" s="28">
        <f t="shared" si="7"/>
        <v>8780.4878048780483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44000</v>
      </c>
      <c r="D34" s="43" t="s">
        <v>19</v>
      </c>
      <c r="E34" s="43" t="s">
        <v>739</v>
      </c>
      <c r="F34" s="43">
        <v>83</v>
      </c>
      <c r="G34" s="43">
        <v>87</v>
      </c>
      <c r="H34" s="43">
        <v>81.55</v>
      </c>
      <c r="I34" s="26">
        <v>85.5</v>
      </c>
      <c r="J34" s="25">
        <f t="shared" si="0"/>
        <v>2.5</v>
      </c>
      <c r="K34" s="27">
        <f t="shared" si="1"/>
        <v>1807.2289156626507</v>
      </c>
      <c r="L34" s="63">
        <f t="shared" si="2"/>
        <v>3.0120481927710774E-2</v>
      </c>
      <c r="M34" s="28">
        <f t="shared" si="7"/>
        <v>4518.0722891566265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44001</v>
      </c>
      <c r="D35" s="25" t="s">
        <v>19</v>
      </c>
      <c r="E35" s="25" t="s">
        <v>647</v>
      </c>
      <c r="F35" s="26">
        <v>375</v>
      </c>
      <c r="G35" s="26">
        <v>385</v>
      </c>
      <c r="H35" s="26">
        <v>373</v>
      </c>
      <c r="I35" s="26">
        <v>385</v>
      </c>
      <c r="J35" s="25">
        <f t="shared" si="0"/>
        <v>10</v>
      </c>
      <c r="K35" s="27">
        <f t="shared" si="1"/>
        <v>400</v>
      </c>
      <c r="L35" s="63">
        <f t="shared" si="2"/>
        <v>2.6666666666666616E-2</v>
      </c>
      <c r="M35" s="28">
        <f t="shared" si="7"/>
        <v>4000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44001</v>
      </c>
      <c r="D36" s="25" t="s">
        <v>19</v>
      </c>
      <c r="E36" s="25" t="s">
        <v>83</v>
      </c>
      <c r="F36" s="26">
        <v>41</v>
      </c>
      <c r="G36" s="26">
        <v>43</v>
      </c>
      <c r="H36" s="26">
        <v>40</v>
      </c>
      <c r="I36" s="26">
        <v>43</v>
      </c>
      <c r="J36" s="25">
        <f t="shared" si="0"/>
        <v>2</v>
      </c>
      <c r="K36" s="27">
        <f t="shared" si="1"/>
        <v>3658.5365853658536</v>
      </c>
      <c r="L36" s="63">
        <f t="shared" si="2"/>
        <v>4.8780487804878092E-2</v>
      </c>
      <c r="M36" s="28">
        <f t="shared" si="7"/>
        <v>7317.0731707317073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44001</v>
      </c>
      <c r="D37" s="25" t="s">
        <v>19</v>
      </c>
      <c r="E37" s="25" t="s">
        <v>1075</v>
      </c>
      <c r="F37" s="26">
        <v>53.5</v>
      </c>
      <c r="G37" s="26">
        <v>65</v>
      </c>
      <c r="H37" s="26">
        <v>50</v>
      </c>
      <c r="I37" s="26">
        <v>58.3</v>
      </c>
      <c r="J37" s="25">
        <f t="shared" si="0"/>
        <v>4.7999999999999972</v>
      </c>
      <c r="K37" s="27">
        <f t="shared" si="1"/>
        <v>2803.7383177570096</v>
      </c>
      <c r="L37" s="63">
        <f t="shared" si="2"/>
        <v>8.9719626168224265E-2</v>
      </c>
      <c r="M37" s="28">
        <f t="shared" si="7"/>
        <v>13457.943925233638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44004</v>
      </c>
      <c r="D38" s="45" t="s">
        <v>19</v>
      </c>
      <c r="E38" s="45" t="s">
        <v>888</v>
      </c>
      <c r="F38" s="46">
        <v>910</v>
      </c>
      <c r="G38" s="46">
        <v>940</v>
      </c>
      <c r="H38" s="46">
        <v>890</v>
      </c>
      <c r="I38" s="26">
        <v>940</v>
      </c>
      <c r="J38" s="25">
        <f t="shared" si="0"/>
        <v>30</v>
      </c>
      <c r="K38" s="27">
        <f t="shared" si="1"/>
        <v>164.83516483516485</v>
      </c>
      <c r="L38" s="63">
        <f t="shared" si="2"/>
        <v>3.2967032967033072E-2</v>
      </c>
      <c r="M38" s="28">
        <f t="shared" si="7"/>
        <v>4945.0549450549452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44004</v>
      </c>
      <c r="D39" s="43" t="s">
        <v>19</v>
      </c>
      <c r="E39" s="43" t="s">
        <v>724</v>
      </c>
      <c r="F39" s="43">
        <v>447</v>
      </c>
      <c r="G39" s="43">
        <v>467</v>
      </c>
      <c r="H39" s="43">
        <v>444</v>
      </c>
      <c r="I39" s="26">
        <v>455</v>
      </c>
      <c r="J39" s="25">
        <f t="shared" si="0"/>
        <v>8</v>
      </c>
      <c r="K39" s="27">
        <f t="shared" si="1"/>
        <v>335.57046979865771</v>
      </c>
      <c r="L39" s="63">
        <f t="shared" si="2"/>
        <v>1.7897091722595126E-2</v>
      </c>
      <c r="M39" s="28">
        <f t="shared" si="7"/>
        <v>2684.5637583892617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44004</v>
      </c>
      <c r="D40" s="43" t="s">
        <v>19</v>
      </c>
      <c r="E40" s="61" t="s">
        <v>645</v>
      </c>
      <c r="F40" s="43">
        <v>104</v>
      </c>
      <c r="G40" s="43">
        <v>114</v>
      </c>
      <c r="H40" s="43">
        <v>100</v>
      </c>
      <c r="I40" s="26">
        <v>107</v>
      </c>
      <c r="J40" s="25">
        <f t="shared" si="0"/>
        <v>3</v>
      </c>
      <c r="K40" s="27">
        <f t="shared" si="1"/>
        <v>1442.3076923076924</v>
      </c>
      <c r="L40" s="63">
        <f t="shared" si="2"/>
        <v>2.8846153846153744E-2</v>
      </c>
      <c r="M40" s="28">
        <f t="shared" si="7"/>
        <v>4326.9230769230771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44005</v>
      </c>
      <c r="D41" s="43" t="s">
        <v>19</v>
      </c>
      <c r="E41" s="43" t="s">
        <v>451</v>
      </c>
      <c r="F41" s="43">
        <v>191</v>
      </c>
      <c r="G41" s="43">
        <v>199</v>
      </c>
      <c r="H41" s="43">
        <v>188</v>
      </c>
      <c r="I41" s="26">
        <v>197.85</v>
      </c>
      <c r="J41" s="25">
        <f t="shared" si="0"/>
        <v>6.8499999999999943</v>
      </c>
      <c r="K41" s="27">
        <f t="shared" si="1"/>
        <v>785.3403141361257</v>
      </c>
      <c r="L41" s="63">
        <f t="shared" si="2"/>
        <v>3.5863874345549718E-2</v>
      </c>
      <c r="M41" s="28">
        <f t="shared" si="7"/>
        <v>5379.5811518324563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44007</v>
      </c>
      <c r="D42" s="43" t="s">
        <v>19</v>
      </c>
      <c r="E42" s="43" t="s">
        <v>863</v>
      </c>
      <c r="F42" s="43">
        <v>106</v>
      </c>
      <c r="G42" s="43">
        <v>120</v>
      </c>
      <c r="H42" s="43">
        <v>100</v>
      </c>
      <c r="I42" s="26">
        <v>120</v>
      </c>
      <c r="J42" s="25">
        <f t="shared" si="0"/>
        <v>14</v>
      </c>
      <c r="K42" s="27">
        <f t="shared" si="1"/>
        <v>1415.0943396226414</v>
      </c>
      <c r="L42" s="63">
        <f t="shared" si="2"/>
        <v>0.13207547169811318</v>
      </c>
      <c r="M42" s="28">
        <f t="shared" si="7"/>
        <v>19811.32075471698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44008</v>
      </c>
      <c r="D43" s="45" t="s">
        <v>19</v>
      </c>
      <c r="E43" s="45" t="s">
        <v>639</v>
      </c>
      <c r="F43" s="46">
        <v>559</v>
      </c>
      <c r="G43" s="46">
        <v>565</v>
      </c>
      <c r="H43" s="46">
        <v>557</v>
      </c>
      <c r="I43" s="26">
        <v>566</v>
      </c>
      <c r="J43" s="25">
        <f t="shared" si="0"/>
        <v>7</v>
      </c>
      <c r="K43" s="27">
        <f t="shared" si="1"/>
        <v>268.33631484794273</v>
      </c>
      <c r="L43" s="63">
        <f t="shared" si="2"/>
        <v>1.2522361359570633E-2</v>
      </c>
      <c r="M43" s="28">
        <f t="shared" si="7"/>
        <v>1878.3542039355991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44008</v>
      </c>
      <c r="D44" s="25" t="s">
        <v>19</v>
      </c>
      <c r="E44" s="25" t="s">
        <v>1078</v>
      </c>
      <c r="F44" s="26">
        <v>258</v>
      </c>
      <c r="G44" s="26">
        <v>263</v>
      </c>
      <c r="H44" s="26">
        <v>256</v>
      </c>
      <c r="I44" s="26">
        <v>263</v>
      </c>
      <c r="J44" s="25">
        <f t="shared" si="0"/>
        <v>5</v>
      </c>
      <c r="K44" s="27">
        <f t="shared" si="1"/>
        <v>581.39534883720933</v>
      </c>
      <c r="L44" s="63">
        <f t="shared" si="2"/>
        <v>1.9379844961240345E-2</v>
      </c>
      <c r="M44" s="28">
        <f t="shared" si="7"/>
        <v>2906.9767441860467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7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7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>B46+1</f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7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7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7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7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7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7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7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7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7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7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7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7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7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7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7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7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7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7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7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7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7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7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7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7"/>
        <v>0</v>
      </c>
      <c r="N71" s="8"/>
      <c r="P71" s="64"/>
      <c r="Y71" s="5">
        <f t="shared" ref="Y71:Y134" si="8">IF($M71&gt;0,1,0)</f>
        <v>0</v>
      </c>
      <c r="Z71" s="5">
        <f t="shared" ref="Z71:Z134" si="9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1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1">(I72*1/F72)-100%</f>
        <v>#VALUE!</v>
      </c>
      <c r="M72" s="28">
        <f t="shared" ref="M72:M135" si="12">J72*K72</f>
        <v>0</v>
      </c>
      <c r="N72" s="8"/>
      <c r="Y72" s="5">
        <f t="shared" si="8"/>
        <v>0</v>
      </c>
      <c r="Z72" s="5">
        <f t="shared" si="9"/>
        <v>0</v>
      </c>
      <c r="AA72" s="5">
        <f t="shared" si="5"/>
        <v>0</v>
      </c>
    </row>
    <row r="73" spans="1:27" hidden="1" x14ac:dyDescent="0.3">
      <c r="A73" s="7"/>
      <c r="B73" s="23">
        <f t="shared" si="1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1"/>
        <v>#VALUE!</v>
      </c>
      <c r="M73" s="28">
        <f t="shared" si="12"/>
        <v>0</v>
      </c>
      <c r="N73" s="8"/>
      <c r="Y73" s="5">
        <f t="shared" si="8"/>
        <v>0</v>
      </c>
      <c r="Z73" s="5">
        <f t="shared" si="9"/>
        <v>0</v>
      </c>
      <c r="AA73" s="5">
        <f t="shared" si="5"/>
        <v>0</v>
      </c>
    </row>
    <row r="74" spans="1:27" hidden="1" x14ac:dyDescent="0.3">
      <c r="A74" s="7"/>
      <c r="B74" s="23">
        <f t="shared" si="1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1"/>
        <v>#VALUE!</v>
      </c>
      <c r="M74" s="28">
        <f t="shared" si="12"/>
        <v>0</v>
      </c>
      <c r="N74" s="8"/>
      <c r="Y74" s="5">
        <f t="shared" si="8"/>
        <v>0</v>
      </c>
      <c r="Z74" s="5">
        <f t="shared" si="9"/>
        <v>0</v>
      </c>
      <c r="AA74" s="5">
        <f t="shared" si="5"/>
        <v>0</v>
      </c>
    </row>
    <row r="75" spans="1:27" hidden="1" x14ac:dyDescent="0.3">
      <c r="A75" s="7"/>
      <c r="B75" s="23">
        <f t="shared" si="1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1"/>
        <v>#VALUE!</v>
      </c>
      <c r="M75" s="28">
        <f t="shared" si="12"/>
        <v>0</v>
      </c>
      <c r="N75" s="8"/>
      <c r="Y75" s="5">
        <f t="shared" si="8"/>
        <v>0</v>
      </c>
      <c r="Z75" s="5">
        <f t="shared" si="9"/>
        <v>0</v>
      </c>
      <c r="AA75" s="5">
        <f t="shared" ref="AA75:AA138" si="13">IF($I75=0,1,0)</f>
        <v>0</v>
      </c>
    </row>
    <row r="76" spans="1:27" hidden="1" x14ac:dyDescent="0.3">
      <c r="A76" s="7"/>
      <c r="B76" s="23">
        <f t="shared" si="1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1"/>
        <v>#VALUE!</v>
      </c>
      <c r="M76" s="28">
        <f t="shared" si="12"/>
        <v>0</v>
      </c>
      <c r="N76" s="8"/>
      <c r="Y76" s="5">
        <f t="shared" si="8"/>
        <v>0</v>
      </c>
      <c r="Z76" s="5">
        <f t="shared" si="9"/>
        <v>0</v>
      </c>
      <c r="AA76" s="5">
        <f t="shared" si="13"/>
        <v>0</v>
      </c>
    </row>
    <row r="77" spans="1:27" hidden="1" x14ac:dyDescent="0.3">
      <c r="A77" s="7"/>
      <c r="B77" s="23">
        <f t="shared" si="1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1"/>
        <v>#VALUE!</v>
      </c>
      <c r="M77" s="28">
        <f t="shared" si="12"/>
        <v>0</v>
      </c>
      <c r="N77" s="8"/>
      <c r="Y77" s="5">
        <f t="shared" si="8"/>
        <v>0</v>
      </c>
      <c r="Z77" s="5">
        <f t="shared" si="9"/>
        <v>0</v>
      </c>
      <c r="AA77" s="5">
        <f t="shared" si="13"/>
        <v>0</v>
      </c>
    </row>
    <row r="78" spans="1:27" hidden="1" x14ac:dyDescent="0.3">
      <c r="A78" s="7"/>
      <c r="B78" s="23">
        <f t="shared" si="1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1"/>
        <v>#VALUE!</v>
      </c>
      <c r="M78" s="28">
        <f t="shared" si="12"/>
        <v>0</v>
      </c>
      <c r="N78" s="8"/>
      <c r="Y78" s="5">
        <f t="shared" si="8"/>
        <v>0</v>
      </c>
      <c r="Z78" s="5">
        <f t="shared" si="9"/>
        <v>0</v>
      </c>
      <c r="AA78" s="5">
        <f t="shared" si="13"/>
        <v>0</v>
      </c>
    </row>
    <row r="79" spans="1:27" hidden="1" x14ac:dyDescent="0.3">
      <c r="A79" s="7"/>
      <c r="B79" s="23">
        <f t="shared" si="1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1"/>
        <v>#VALUE!</v>
      </c>
      <c r="M79" s="28">
        <f t="shared" si="12"/>
        <v>0</v>
      </c>
      <c r="N79" s="8"/>
      <c r="Y79" s="5">
        <f t="shared" si="8"/>
        <v>0</v>
      </c>
      <c r="Z79" s="5">
        <f t="shared" si="9"/>
        <v>0</v>
      </c>
      <c r="AA79" s="5">
        <f t="shared" si="13"/>
        <v>0</v>
      </c>
    </row>
    <row r="80" spans="1:27" hidden="1" x14ac:dyDescent="0.3">
      <c r="A80" s="7"/>
      <c r="B80" s="23">
        <f t="shared" si="1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1"/>
        <v>#VALUE!</v>
      </c>
      <c r="M80" s="28">
        <f t="shared" si="12"/>
        <v>0</v>
      </c>
      <c r="N80" s="8"/>
      <c r="Q80" s="5" t="s">
        <v>20</v>
      </c>
      <c r="Y80" s="5">
        <f t="shared" si="8"/>
        <v>0</v>
      </c>
      <c r="Z80" s="5">
        <f t="shared" si="9"/>
        <v>0</v>
      </c>
      <c r="AA80" s="5">
        <f t="shared" si="13"/>
        <v>0</v>
      </c>
    </row>
    <row r="81" spans="1:27" hidden="1" x14ac:dyDescent="0.3">
      <c r="A81" s="7"/>
      <c r="B81" s="23">
        <f t="shared" si="1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1"/>
        <v>#VALUE!</v>
      </c>
      <c r="M81" s="28">
        <f t="shared" si="12"/>
        <v>0</v>
      </c>
      <c r="N81" s="8"/>
      <c r="P81" s="5" t="s">
        <v>20</v>
      </c>
      <c r="Y81" s="5">
        <f t="shared" si="8"/>
        <v>0</v>
      </c>
      <c r="Z81" s="5">
        <f t="shared" si="9"/>
        <v>0</v>
      </c>
      <c r="AA81" s="5">
        <f t="shared" si="13"/>
        <v>0</v>
      </c>
    </row>
    <row r="82" spans="1:27" hidden="1" x14ac:dyDescent="0.3">
      <c r="A82" s="7"/>
      <c r="B82" s="23">
        <f t="shared" si="1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1"/>
        <v>#VALUE!</v>
      </c>
      <c r="M82" s="28">
        <f t="shared" si="12"/>
        <v>0</v>
      </c>
      <c r="N82" s="8"/>
      <c r="Y82" s="5">
        <f t="shared" si="8"/>
        <v>0</v>
      </c>
      <c r="Z82" s="5">
        <f t="shared" si="9"/>
        <v>0</v>
      </c>
      <c r="AA82" s="5">
        <f t="shared" si="13"/>
        <v>0</v>
      </c>
    </row>
    <row r="83" spans="1:27" hidden="1" x14ac:dyDescent="0.3">
      <c r="A83" s="7"/>
      <c r="B83" s="23">
        <f t="shared" si="1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1"/>
        <v>#VALUE!</v>
      </c>
      <c r="M83" s="28">
        <f t="shared" si="12"/>
        <v>0</v>
      </c>
      <c r="N83" s="8"/>
      <c r="R83" s="5" t="s">
        <v>20</v>
      </c>
      <c r="Y83" s="5">
        <f t="shared" si="8"/>
        <v>0</v>
      </c>
      <c r="Z83" s="5">
        <f t="shared" si="9"/>
        <v>0</v>
      </c>
      <c r="AA83" s="5">
        <f t="shared" si="13"/>
        <v>0</v>
      </c>
    </row>
    <row r="84" spans="1:27" hidden="1" x14ac:dyDescent="0.3">
      <c r="A84" s="7"/>
      <c r="B84" s="23">
        <f t="shared" si="1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1"/>
        <v>#VALUE!</v>
      </c>
      <c r="M84" s="28">
        <f t="shared" si="12"/>
        <v>0</v>
      </c>
      <c r="N84" s="8"/>
      <c r="Y84" s="5">
        <f t="shared" si="8"/>
        <v>0</v>
      </c>
      <c r="Z84" s="5">
        <f t="shared" si="9"/>
        <v>0</v>
      </c>
      <c r="AA84" s="5">
        <f t="shared" si="13"/>
        <v>0</v>
      </c>
    </row>
    <row r="85" spans="1:27" hidden="1" x14ac:dyDescent="0.3">
      <c r="A85" s="7"/>
      <c r="B85" s="23">
        <f t="shared" si="1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1"/>
        <v>#VALUE!</v>
      </c>
      <c r="M85" s="28">
        <f t="shared" si="12"/>
        <v>0</v>
      </c>
      <c r="N85" s="8"/>
      <c r="Y85" s="5">
        <f t="shared" si="8"/>
        <v>0</v>
      </c>
      <c r="Z85" s="5">
        <f t="shared" si="9"/>
        <v>0</v>
      </c>
      <c r="AA85" s="5">
        <f t="shared" si="13"/>
        <v>0</v>
      </c>
    </row>
    <row r="86" spans="1:27" hidden="1" x14ac:dyDescent="0.3">
      <c r="A86" s="7"/>
      <c r="B86" s="23">
        <f t="shared" si="1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1"/>
        <v>#VALUE!</v>
      </c>
      <c r="M86" s="28">
        <f t="shared" si="12"/>
        <v>0</v>
      </c>
      <c r="N86" s="8"/>
      <c r="Y86" s="5">
        <f t="shared" si="8"/>
        <v>0</v>
      </c>
      <c r="Z86" s="5">
        <f t="shared" si="9"/>
        <v>0</v>
      </c>
      <c r="AA86" s="5">
        <f t="shared" si="13"/>
        <v>0</v>
      </c>
    </row>
    <row r="87" spans="1:27" hidden="1" x14ac:dyDescent="0.3">
      <c r="A87" s="7"/>
      <c r="B87" s="23">
        <f t="shared" si="1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1"/>
        <v>#VALUE!</v>
      </c>
      <c r="M87" s="28">
        <f t="shared" si="12"/>
        <v>0</v>
      </c>
      <c r="N87" s="8"/>
      <c r="Y87" s="5">
        <f t="shared" si="8"/>
        <v>0</v>
      </c>
      <c r="Z87" s="5">
        <f t="shared" si="9"/>
        <v>0</v>
      </c>
      <c r="AA87" s="5">
        <f t="shared" si="13"/>
        <v>0</v>
      </c>
    </row>
    <row r="88" spans="1:27" hidden="1" x14ac:dyDescent="0.3">
      <c r="A88" s="7"/>
      <c r="B88" s="23">
        <f t="shared" si="1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1"/>
        <v>#VALUE!</v>
      </c>
      <c r="M88" s="28">
        <f t="shared" si="12"/>
        <v>0</v>
      </c>
      <c r="N88" s="8"/>
      <c r="Y88" s="5">
        <f t="shared" si="8"/>
        <v>0</v>
      </c>
      <c r="Z88" s="5">
        <f t="shared" si="9"/>
        <v>0</v>
      </c>
      <c r="AA88" s="5">
        <f t="shared" si="13"/>
        <v>0</v>
      </c>
    </row>
    <row r="89" spans="1:27" hidden="1" x14ac:dyDescent="0.3">
      <c r="A89" s="7"/>
      <c r="B89" s="23">
        <f t="shared" si="1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1"/>
        <v>#VALUE!</v>
      </c>
      <c r="M89" s="28">
        <f t="shared" si="12"/>
        <v>0</v>
      </c>
      <c r="N89" s="8"/>
      <c r="Y89" s="5">
        <f t="shared" si="8"/>
        <v>0</v>
      </c>
      <c r="Z89" s="5">
        <f t="shared" si="9"/>
        <v>0</v>
      </c>
      <c r="AA89" s="5">
        <f t="shared" si="13"/>
        <v>0</v>
      </c>
    </row>
    <row r="90" spans="1:27" hidden="1" x14ac:dyDescent="0.3">
      <c r="A90" s="7"/>
      <c r="B90" s="23">
        <f t="shared" si="1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1"/>
        <v>#VALUE!</v>
      </c>
      <c r="M90" s="28">
        <f t="shared" si="12"/>
        <v>0</v>
      </c>
      <c r="N90" s="8"/>
      <c r="Y90" s="5">
        <f t="shared" si="8"/>
        <v>0</v>
      </c>
      <c r="Z90" s="5">
        <f t="shared" si="9"/>
        <v>0</v>
      </c>
      <c r="AA90" s="5">
        <f t="shared" si="13"/>
        <v>0</v>
      </c>
    </row>
    <row r="91" spans="1:27" hidden="1" x14ac:dyDescent="0.3">
      <c r="A91" s="7"/>
      <c r="B91" s="23">
        <f t="shared" si="1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1"/>
        <v>#VALUE!</v>
      </c>
      <c r="M91" s="28">
        <f t="shared" si="12"/>
        <v>0</v>
      </c>
      <c r="N91" s="8"/>
      <c r="Y91" s="5">
        <f t="shared" si="8"/>
        <v>0</v>
      </c>
      <c r="Z91" s="5">
        <f t="shared" si="9"/>
        <v>0</v>
      </c>
      <c r="AA91" s="5">
        <f t="shared" si="13"/>
        <v>0</v>
      </c>
    </row>
    <row r="92" spans="1:27" hidden="1" x14ac:dyDescent="0.3">
      <c r="A92" s="7"/>
      <c r="B92" s="23">
        <f t="shared" si="1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1"/>
        <v>#VALUE!</v>
      </c>
      <c r="M92" s="28">
        <f t="shared" si="12"/>
        <v>0</v>
      </c>
      <c r="N92" s="8"/>
      <c r="Y92" s="5">
        <f t="shared" si="8"/>
        <v>0</v>
      </c>
      <c r="Z92" s="5">
        <f t="shared" si="9"/>
        <v>0</v>
      </c>
      <c r="AA92" s="5">
        <f t="shared" si="13"/>
        <v>0</v>
      </c>
    </row>
    <row r="93" spans="1:27" hidden="1" x14ac:dyDescent="0.3">
      <c r="A93" s="7"/>
      <c r="B93" s="23">
        <f t="shared" si="10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1"/>
        <v>#VALUE!</v>
      </c>
      <c r="M93" s="28">
        <f t="shared" si="12"/>
        <v>0</v>
      </c>
      <c r="N93" s="8"/>
      <c r="Y93" s="5">
        <f t="shared" si="8"/>
        <v>0</v>
      </c>
      <c r="Z93" s="5">
        <f t="shared" si="9"/>
        <v>0</v>
      </c>
      <c r="AA93" s="5">
        <f t="shared" si="13"/>
        <v>0</v>
      </c>
    </row>
    <row r="94" spans="1:27" hidden="1" x14ac:dyDescent="0.3">
      <c r="A94" s="7"/>
      <c r="B94" s="23">
        <f t="shared" si="10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1"/>
        <v>#VALUE!</v>
      </c>
      <c r="M94" s="28">
        <f t="shared" si="12"/>
        <v>0</v>
      </c>
      <c r="N94" s="8"/>
      <c r="Y94" s="5">
        <f t="shared" si="8"/>
        <v>0</v>
      </c>
      <c r="Z94" s="5">
        <f t="shared" si="9"/>
        <v>0</v>
      </c>
      <c r="AA94" s="5">
        <f t="shared" si="13"/>
        <v>0</v>
      </c>
    </row>
    <row r="95" spans="1:27" hidden="1" x14ac:dyDescent="0.3">
      <c r="A95" s="7"/>
      <c r="B95" s="23">
        <f t="shared" si="10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1"/>
        <v>#VALUE!</v>
      </c>
      <c r="M95" s="28">
        <f t="shared" si="12"/>
        <v>0</v>
      </c>
      <c r="N95" s="8"/>
      <c r="Y95" s="5">
        <f t="shared" si="8"/>
        <v>0</v>
      </c>
      <c r="Z95" s="5">
        <f t="shared" si="9"/>
        <v>0</v>
      </c>
      <c r="AA95" s="5">
        <f t="shared" si="13"/>
        <v>0</v>
      </c>
    </row>
    <row r="96" spans="1:27" hidden="1" x14ac:dyDescent="0.3">
      <c r="A96" s="7"/>
      <c r="B96" s="23">
        <f t="shared" si="10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1"/>
        <v>#VALUE!</v>
      </c>
      <c r="M96" s="28">
        <f t="shared" si="12"/>
        <v>0</v>
      </c>
      <c r="N96" s="8"/>
      <c r="Y96" s="5">
        <f t="shared" si="8"/>
        <v>0</v>
      </c>
      <c r="Z96" s="5">
        <f t="shared" si="9"/>
        <v>0</v>
      </c>
      <c r="AA96" s="5">
        <f t="shared" si="13"/>
        <v>0</v>
      </c>
    </row>
    <row r="97" spans="1:27" hidden="1" x14ac:dyDescent="0.3">
      <c r="A97" s="7"/>
      <c r="B97" s="23">
        <f t="shared" si="10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1"/>
        <v>#VALUE!</v>
      </c>
      <c r="M97" s="28">
        <f t="shared" si="12"/>
        <v>0</v>
      </c>
      <c r="N97" s="8"/>
      <c r="Y97" s="5">
        <f t="shared" si="8"/>
        <v>0</v>
      </c>
      <c r="Z97" s="5">
        <f t="shared" si="9"/>
        <v>0</v>
      </c>
      <c r="AA97" s="5">
        <f t="shared" si="13"/>
        <v>0</v>
      </c>
    </row>
    <row r="98" spans="1:27" hidden="1" x14ac:dyDescent="0.3">
      <c r="A98" s="7"/>
      <c r="B98" s="23">
        <f t="shared" si="10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1"/>
        <v>#VALUE!</v>
      </c>
      <c r="M98" s="28">
        <f t="shared" si="12"/>
        <v>0</v>
      </c>
      <c r="N98" s="8"/>
      <c r="Y98" s="5">
        <f t="shared" si="8"/>
        <v>0</v>
      </c>
      <c r="Z98" s="5">
        <f t="shared" si="9"/>
        <v>0</v>
      </c>
      <c r="AA98" s="5">
        <f t="shared" si="13"/>
        <v>0</v>
      </c>
    </row>
    <row r="99" spans="1:27" hidden="1" x14ac:dyDescent="0.3">
      <c r="A99" s="7"/>
      <c r="B99" s="23">
        <f t="shared" si="10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1"/>
        <v>#VALUE!</v>
      </c>
      <c r="M99" s="28">
        <f t="shared" si="12"/>
        <v>0</v>
      </c>
      <c r="N99" s="8"/>
      <c r="P99" s="5" t="s">
        <v>20</v>
      </c>
      <c r="Y99" s="5">
        <f t="shared" si="8"/>
        <v>0</v>
      </c>
      <c r="Z99" s="5">
        <f t="shared" si="9"/>
        <v>0</v>
      </c>
      <c r="AA99" s="5">
        <f t="shared" si="13"/>
        <v>0</v>
      </c>
    </row>
    <row r="100" spans="1:27" hidden="1" x14ac:dyDescent="0.3">
      <c r="A100" s="7"/>
      <c r="B100" s="23">
        <f t="shared" si="10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1"/>
        <v>#VALUE!</v>
      </c>
      <c r="M100" s="28">
        <f t="shared" si="12"/>
        <v>0</v>
      </c>
      <c r="N100" s="8"/>
      <c r="Q100" s="5" t="s">
        <v>20</v>
      </c>
      <c r="Y100" s="5">
        <f t="shared" si="8"/>
        <v>0</v>
      </c>
      <c r="Z100" s="5">
        <f t="shared" si="9"/>
        <v>0</v>
      </c>
      <c r="AA100" s="5">
        <f t="shared" si="13"/>
        <v>0</v>
      </c>
    </row>
    <row r="101" spans="1:27" hidden="1" x14ac:dyDescent="0.3">
      <c r="A101" s="7"/>
      <c r="B101" s="23">
        <f t="shared" si="10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1"/>
        <v>#VALUE!</v>
      </c>
      <c r="M101" s="28">
        <f t="shared" si="12"/>
        <v>0</v>
      </c>
      <c r="N101" s="8"/>
      <c r="Q101" s="5" t="s">
        <v>20</v>
      </c>
      <c r="Y101" s="5">
        <f t="shared" si="8"/>
        <v>0</v>
      </c>
      <c r="Z101" s="5">
        <f t="shared" si="9"/>
        <v>0</v>
      </c>
      <c r="AA101" s="5">
        <f t="shared" si="13"/>
        <v>0</v>
      </c>
    </row>
    <row r="102" spans="1:27" hidden="1" x14ac:dyDescent="0.3">
      <c r="A102" s="7"/>
      <c r="B102" s="23">
        <f t="shared" si="10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1"/>
        <v>#VALUE!</v>
      </c>
      <c r="M102" s="28">
        <f t="shared" si="12"/>
        <v>0</v>
      </c>
      <c r="N102" s="8"/>
      <c r="Y102" s="5">
        <f t="shared" si="8"/>
        <v>0</v>
      </c>
      <c r="Z102" s="5">
        <f t="shared" si="9"/>
        <v>0</v>
      </c>
      <c r="AA102" s="5">
        <f t="shared" si="13"/>
        <v>0</v>
      </c>
    </row>
    <row r="103" spans="1:27" hidden="1" x14ac:dyDescent="0.3">
      <c r="A103" s="7"/>
      <c r="B103" s="23">
        <f t="shared" si="10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1"/>
        <v>#VALUE!</v>
      </c>
      <c r="M103" s="28">
        <f t="shared" si="12"/>
        <v>0</v>
      </c>
      <c r="N103" s="8"/>
      <c r="Y103" s="5">
        <f t="shared" si="8"/>
        <v>0</v>
      </c>
      <c r="Z103" s="5">
        <f t="shared" si="9"/>
        <v>0</v>
      </c>
      <c r="AA103" s="5">
        <f t="shared" si="13"/>
        <v>0</v>
      </c>
    </row>
    <row r="104" spans="1:27" hidden="1" x14ac:dyDescent="0.3">
      <c r="A104" s="7"/>
      <c r="B104" s="23">
        <f t="shared" si="10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1"/>
        <v>#VALUE!</v>
      </c>
      <c r="M104" s="25">
        <f t="shared" si="12"/>
        <v>0</v>
      </c>
      <c r="N104" s="8"/>
      <c r="Y104" s="5">
        <f t="shared" si="8"/>
        <v>0</v>
      </c>
      <c r="Z104" s="5">
        <f t="shared" si="9"/>
        <v>0</v>
      </c>
      <c r="AA104" s="5">
        <f t="shared" si="13"/>
        <v>0</v>
      </c>
    </row>
    <row r="105" spans="1:27" hidden="1" x14ac:dyDescent="0.3">
      <c r="A105" s="7"/>
      <c r="B105" s="23">
        <f t="shared" si="10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1"/>
        <v>#VALUE!</v>
      </c>
      <c r="M105" s="25">
        <f t="shared" si="12"/>
        <v>0</v>
      </c>
      <c r="N105" s="8"/>
      <c r="Y105" s="5">
        <f t="shared" si="8"/>
        <v>0</v>
      </c>
      <c r="Z105" s="5">
        <f t="shared" si="9"/>
        <v>0</v>
      </c>
      <c r="AA105" s="5">
        <f t="shared" si="13"/>
        <v>0</v>
      </c>
    </row>
    <row r="106" spans="1:27" hidden="1" x14ac:dyDescent="0.3">
      <c r="A106" s="7"/>
      <c r="B106" s="23">
        <f t="shared" si="10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1"/>
        <v>#VALUE!</v>
      </c>
      <c r="M106" s="25">
        <f t="shared" si="12"/>
        <v>0</v>
      </c>
      <c r="N106" s="8"/>
      <c r="Y106" s="5">
        <f t="shared" si="8"/>
        <v>0</v>
      </c>
      <c r="Z106" s="5">
        <f t="shared" si="9"/>
        <v>0</v>
      </c>
      <c r="AA106" s="5">
        <f t="shared" si="13"/>
        <v>0</v>
      </c>
    </row>
    <row r="107" spans="1:27" hidden="1" x14ac:dyDescent="0.3">
      <c r="A107" s="7"/>
      <c r="B107" s="23">
        <f t="shared" si="10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1"/>
        <v>#VALUE!</v>
      </c>
      <c r="M107" s="25">
        <f t="shared" si="12"/>
        <v>0</v>
      </c>
      <c r="N107" s="8"/>
      <c r="Y107" s="5">
        <f t="shared" si="8"/>
        <v>0</v>
      </c>
      <c r="Z107" s="5">
        <f t="shared" si="9"/>
        <v>0</v>
      </c>
      <c r="AA107" s="5">
        <f t="shared" si="13"/>
        <v>0</v>
      </c>
    </row>
    <row r="108" spans="1:27" hidden="1" x14ac:dyDescent="0.3">
      <c r="A108" s="7"/>
      <c r="B108" s="23">
        <f t="shared" si="10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1"/>
        <v>#VALUE!</v>
      </c>
      <c r="M108" s="25">
        <f t="shared" si="12"/>
        <v>0</v>
      </c>
      <c r="N108" s="8"/>
      <c r="Y108" s="5">
        <f t="shared" si="8"/>
        <v>0</v>
      </c>
      <c r="Z108" s="5">
        <f t="shared" si="9"/>
        <v>0</v>
      </c>
      <c r="AA108" s="5">
        <f t="shared" si="13"/>
        <v>0</v>
      </c>
    </row>
    <row r="109" spans="1:27" hidden="1" x14ac:dyDescent="0.3">
      <c r="A109" s="7"/>
      <c r="B109" s="23">
        <f t="shared" si="10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1"/>
        <v>#VALUE!</v>
      </c>
      <c r="M109" s="25">
        <f t="shared" si="12"/>
        <v>0</v>
      </c>
      <c r="N109" s="8"/>
      <c r="Y109" s="5">
        <f t="shared" si="8"/>
        <v>0</v>
      </c>
      <c r="Z109" s="5">
        <f t="shared" si="9"/>
        <v>0</v>
      </c>
      <c r="AA109" s="5">
        <f t="shared" si="13"/>
        <v>0</v>
      </c>
    </row>
    <row r="110" spans="1:27" hidden="1" x14ac:dyDescent="0.3">
      <c r="A110" s="7"/>
      <c r="B110" s="23">
        <f t="shared" si="10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1"/>
        <v>#VALUE!</v>
      </c>
      <c r="M110" s="25">
        <f t="shared" si="12"/>
        <v>0</v>
      </c>
      <c r="N110" s="8"/>
      <c r="Y110" s="5">
        <f t="shared" si="8"/>
        <v>0</v>
      </c>
      <c r="Z110" s="5">
        <f t="shared" si="9"/>
        <v>0</v>
      </c>
      <c r="AA110" s="5">
        <f t="shared" si="13"/>
        <v>0</v>
      </c>
    </row>
    <row r="111" spans="1:27" hidden="1" x14ac:dyDescent="0.3">
      <c r="A111" s="7"/>
      <c r="B111" s="23">
        <f t="shared" si="10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1"/>
        <v>#VALUE!</v>
      </c>
      <c r="M111" s="25">
        <f t="shared" si="12"/>
        <v>0</v>
      </c>
      <c r="N111" s="8"/>
      <c r="Y111" s="5">
        <f t="shared" si="8"/>
        <v>0</v>
      </c>
      <c r="Z111" s="5">
        <f t="shared" si="9"/>
        <v>0</v>
      </c>
      <c r="AA111" s="5">
        <f t="shared" si="13"/>
        <v>0</v>
      </c>
    </row>
    <row r="112" spans="1:27" hidden="1" x14ac:dyDescent="0.3">
      <c r="A112" s="7"/>
      <c r="B112" s="23">
        <f t="shared" si="10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1"/>
        <v>#VALUE!</v>
      </c>
      <c r="M112" s="25">
        <f t="shared" si="12"/>
        <v>0</v>
      </c>
      <c r="N112" s="8"/>
      <c r="Y112" s="5">
        <f t="shared" si="8"/>
        <v>0</v>
      </c>
      <c r="Z112" s="5">
        <f t="shared" si="9"/>
        <v>0</v>
      </c>
      <c r="AA112" s="5">
        <f t="shared" si="13"/>
        <v>0</v>
      </c>
    </row>
    <row r="113" spans="1:27" hidden="1" x14ac:dyDescent="0.3">
      <c r="A113" s="7"/>
      <c r="B113" s="23">
        <f t="shared" si="10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1"/>
        <v>#VALUE!</v>
      </c>
      <c r="M113" s="25">
        <f t="shared" si="12"/>
        <v>0</v>
      </c>
      <c r="N113" s="8"/>
      <c r="Y113" s="5">
        <f t="shared" si="8"/>
        <v>0</v>
      </c>
      <c r="Z113" s="5">
        <f t="shared" si="9"/>
        <v>0</v>
      </c>
      <c r="AA113" s="5">
        <f t="shared" si="13"/>
        <v>0</v>
      </c>
    </row>
    <row r="114" spans="1:27" hidden="1" x14ac:dyDescent="0.3">
      <c r="A114" s="7"/>
      <c r="B114" s="23">
        <f t="shared" si="10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1"/>
        <v>#VALUE!</v>
      </c>
      <c r="M114" s="25">
        <f t="shared" si="12"/>
        <v>0</v>
      </c>
      <c r="N114" s="8"/>
      <c r="Y114" s="5">
        <f t="shared" si="8"/>
        <v>0</v>
      </c>
      <c r="Z114" s="5">
        <f t="shared" si="9"/>
        <v>0</v>
      </c>
      <c r="AA114" s="5">
        <f t="shared" si="13"/>
        <v>0</v>
      </c>
    </row>
    <row r="115" spans="1:27" hidden="1" x14ac:dyDescent="0.3">
      <c r="A115" s="7"/>
      <c r="B115" s="23">
        <f t="shared" si="10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1"/>
        <v>#VALUE!</v>
      </c>
      <c r="M115" s="25">
        <f t="shared" si="12"/>
        <v>0</v>
      </c>
      <c r="N115" s="8"/>
      <c r="Y115" s="5">
        <f t="shared" si="8"/>
        <v>0</v>
      </c>
      <c r="Z115" s="5">
        <f t="shared" si="9"/>
        <v>0</v>
      </c>
      <c r="AA115" s="5">
        <f t="shared" si="13"/>
        <v>0</v>
      </c>
    </row>
    <row r="116" spans="1:27" hidden="1" x14ac:dyDescent="0.3">
      <c r="A116" s="7"/>
      <c r="B116" s="23">
        <f t="shared" si="10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1"/>
        <v>#VALUE!</v>
      </c>
      <c r="M116" s="25">
        <f t="shared" si="12"/>
        <v>0</v>
      </c>
      <c r="N116" s="8"/>
      <c r="Y116" s="5">
        <f t="shared" si="8"/>
        <v>0</v>
      </c>
      <c r="Z116" s="5">
        <f t="shared" si="9"/>
        <v>0</v>
      </c>
      <c r="AA116" s="5">
        <f t="shared" si="13"/>
        <v>0</v>
      </c>
    </row>
    <row r="117" spans="1:27" hidden="1" x14ac:dyDescent="0.3">
      <c r="A117" s="7"/>
      <c r="B117" s="23">
        <f t="shared" si="10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1"/>
        <v>#VALUE!</v>
      </c>
      <c r="M117" s="25">
        <f t="shared" si="12"/>
        <v>0</v>
      </c>
      <c r="N117" s="8"/>
      <c r="Y117" s="5">
        <f t="shared" si="8"/>
        <v>0</v>
      </c>
      <c r="Z117" s="5">
        <f t="shared" si="9"/>
        <v>0</v>
      </c>
      <c r="AA117" s="5">
        <f t="shared" si="13"/>
        <v>0</v>
      </c>
    </row>
    <row r="118" spans="1:27" hidden="1" x14ac:dyDescent="0.3">
      <c r="A118" s="7"/>
      <c r="B118" s="23">
        <f t="shared" si="10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1"/>
        <v>#VALUE!</v>
      </c>
      <c r="M118" s="25">
        <f t="shared" si="12"/>
        <v>0</v>
      </c>
      <c r="N118" s="8"/>
      <c r="Y118" s="5">
        <f t="shared" si="8"/>
        <v>0</v>
      </c>
      <c r="Z118" s="5">
        <f t="shared" si="9"/>
        <v>0</v>
      </c>
      <c r="AA118" s="5">
        <f t="shared" si="13"/>
        <v>0</v>
      </c>
    </row>
    <row r="119" spans="1:27" hidden="1" x14ac:dyDescent="0.3">
      <c r="A119" s="7"/>
      <c r="B119" s="23">
        <f t="shared" si="10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1"/>
        <v>#VALUE!</v>
      </c>
      <c r="M119" s="25">
        <f t="shared" si="12"/>
        <v>0</v>
      </c>
      <c r="N119" s="8"/>
      <c r="Y119" s="5">
        <f t="shared" si="8"/>
        <v>0</v>
      </c>
      <c r="Z119" s="5">
        <f t="shared" si="9"/>
        <v>0</v>
      </c>
      <c r="AA119" s="5">
        <f t="shared" si="13"/>
        <v>0</v>
      </c>
    </row>
    <row r="120" spans="1:27" hidden="1" x14ac:dyDescent="0.3">
      <c r="A120" s="7"/>
      <c r="B120" s="23">
        <f t="shared" si="10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1"/>
        <v>#VALUE!</v>
      </c>
      <c r="M120" s="25">
        <f t="shared" si="12"/>
        <v>0</v>
      </c>
      <c r="N120" s="8"/>
      <c r="Y120" s="5">
        <f t="shared" si="8"/>
        <v>0</v>
      </c>
      <c r="Z120" s="5">
        <f t="shared" si="9"/>
        <v>0</v>
      </c>
      <c r="AA120" s="5">
        <f t="shared" si="13"/>
        <v>0</v>
      </c>
    </row>
    <row r="121" spans="1:27" hidden="1" x14ac:dyDescent="0.3">
      <c r="A121" s="7"/>
      <c r="B121" s="23">
        <f t="shared" si="10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1"/>
        <v>#VALUE!</v>
      </c>
      <c r="M121" s="25">
        <f t="shared" si="12"/>
        <v>0</v>
      </c>
      <c r="N121" s="8"/>
      <c r="Y121" s="5">
        <f t="shared" si="8"/>
        <v>0</v>
      </c>
      <c r="Z121" s="5">
        <f t="shared" si="9"/>
        <v>0</v>
      </c>
      <c r="AA121" s="5">
        <f t="shared" si="13"/>
        <v>0</v>
      </c>
    </row>
    <row r="122" spans="1:27" hidden="1" x14ac:dyDescent="0.3">
      <c r="A122" s="7"/>
      <c r="B122" s="23">
        <f t="shared" si="10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1"/>
        <v>#VALUE!</v>
      </c>
      <c r="M122" s="25">
        <f t="shared" si="12"/>
        <v>0</v>
      </c>
      <c r="N122" s="8"/>
      <c r="Y122" s="5">
        <f t="shared" si="8"/>
        <v>0</v>
      </c>
      <c r="Z122" s="5">
        <f t="shared" si="9"/>
        <v>0</v>
      </c>
      <c r="AA122" s="5">
        <f t="shared" si="13"/>
        <v>0</v>
      </c>
    </row>
    <row r="123" spans="1:27" hidden="1" x14ac:dyDescent="0.3">
      <c r="A123" s="7"/>
      <c r="B123" s="23">
        <f t="shared" si="10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1"/>
        <v>#VALUE!</v>
      </c>
      <c r="M123" s="25">
        <f t="shared" si="12"/>
        <v>0</v>
      </c>
      <c r="N123" s="8"/>
      <c r="Y123" s="5">
        <f t="shared" si="8"/>
        <v>0</v>
      </c>
      <c r="Z123" s="5">
        <f t="shared" si="9"/>
        <v>0</v>
      </c>
      <c r="AA123" s="5">
        <f t="shared" si="13"/>
        <v>0</v>
      </c>
    </row>
    <row r="124" spans="1:27" hidden="1" x14ac:dyDescent="0.3">
      <c r="A124" s="7"/>
      <c r="B124" s="23">
        <f t="shared" si="10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1"/>
        <v>#VALUE!</v>
      </c>
      <c r="M124" s="25">
        <f t="shared" si="12"/>
        <v>0</v>
      </c>
      <c r="N124" s="8"/>
      <c r="Y124" s="5">
        <f t="shared" si="8"/>
        <v>0</v>
      </c>
      <c r="Z124" s="5">
        <f t="shared" si="9"/>
        <v>0</v>
      </c>
      <c r="AA124" s="5">
        <f t="shared" si="13"/>
        <v>0</v>
      </c>
    </row>
    <row r="125" spans="1:27" hidden="1" x14ac:dyDescent="0.3">
      <c r="A125" s="7"/>
      <c r="B125" s="23">
        <f t="shared" si="10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1"/>
        <v>#VALUE!</v>
      </c>
      <c r="M125" s="25">
        <f t="shared" si="12"/>
        <v>0</v>
      </c>
      <c r="N125" s="8"/>
      <c r="Y125" s="5">
        <f t="shared" si="8"/>
        <v>0</v>
      </c>
      <c r="Z125" s="5">
        <f t="shared" si="9"/>
        <v>0</v>
      </c>
      <c r="AA125" s="5">
        <f t="shared" si="13"/>
        <v>0</v>
      </c>
    </row>
    <row r="126" spans="1:27" hidden="1" x14ac:dyDescent="0.3">
      <c r="A126" s="7"/>
      <c r="B126" s="23">
        <f t="shared" si="10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1"/>
        <v>#VALUE!</v>
      </c>
      <c r="M126" s="25">
        <f t="shared" si="12"/>
        <v>0</v>
      </c>
      <c r="N126" s="8"/>
      <c r="Y126" s="5">
        <f t="shared" si="8"/>
        <v>0</v>
      </c>
      <c r="Z126" s="5">
        <f t="shared" si="9"/>
        <v>0</v>
      </c>
      <c r="AA126" s="5">
        <f t="shared" si="13"/>
        <v>0</v>
      </c>
    </row>
    <row r="127" spans="1:27" hidden="1" x14ac:dyDescent="0.3">
      <c r="A127" s="7"/>
      <c r="B127" s="23">
        <f t="shared" si="10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1"/>
        <v>#VALUE!</v>
      </c>
      <c r="M127" s="25">
        <f t="shared" si="12"/>
        <v>0</v>
      </c>
      <c r="N127" s="8"/>
      <c r="Y127" s="5">
        <f t="shared" si="8"/>
        <v>0</v>
      </c>
      <c r="Z127" s="5">
        <f t="shared" si="9"/>
        <v>0</v>
      </c>
      <c r="AA127" s="5">
        <f t="shared" si="13"/>
        <v>0</v>
      </c>
    </row>
    <row r="128" spans="1:27" hidden="1" x14ac:dyDescent="0.3">
      <c r="A128" s="7"/>
      <c r="B128" s="23">
        <f t="shared" si="10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1"/>
        <v>#VALUE!</v>
      </c>
      <c r="M128" s="25">
        <f t="shared" si="12"/>
        <v>0</v>
      </c>
      <c r="N128" s="8"/>
      <c r="Y128" s="5">
        <f t="shared" si="8"/>
        <v>0</v>
      </c>
      <c r="Z128" s="5">
        <f t="shared" si="9"/>
        <v>0</v>
      </c>
      <c r="AA128" s="5">
        <f t="shared" si="13"/>
        <v>0</v>
      </c>
    </row>
    <row r="129" spans="1:27" hidden="1" x14ac:dyDescent="0.3">
      <c r="A129" s="7"/>
      <c r="B129" s="23">
        <f t="shared" si="10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1"/>
        <v>#VALUE!</v>
      </c>
      <c r="M129" s="25">
        <f t="shared" si="12"/>
        <v>0</v>
      </c>
      <c r="N129" s="8"/>
      <c r="Y129" s="5">
        <f t="shared" si="8"/>
        <v>0</v>
      </c>
      <c r="Z129" s="5">
        <f t="shared" si="9"/>
        <v>0</v>
      </c>
      <c r="AA129" s="5">
        <f t="shared" si="13"/>
        <v>0</v>
      </c>
    </row>
    <row r="130" spans="1:27" hidden="1" x14ac:dyDescent="0.3">
      <c r="A130" s="7"/>
      <c r="B130" s="23">
        <f t="shared" si="10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1"/>
        <v>#VALUE!</v>
      </c>
      <c r="M130" s="25">
        <f t="shared" si="12"/>
        <v>0</v>
      </c>
      <c r="N130" s="8"/>
      <c r="Y130" s="5">
        <f t="shared" si="8"/>
        <v>0</v>
      </c>
      <c r="Z130" s="5">
        <f t="shared" si="9"/>
        <v>0</v>
      </c>
      <c r="AA130" s="5">
        <f t="shared" si="13"/>
        <v>0</v>
      </c>
    </row>
    <row r="131" spans="1:27" hidden="1" x14ac:dyDescent="0.3">
      <c r="A131" s="7"/>
      <c r="B131" s="23">
        <f t="shared" si="10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1"/>
        <v>#VALUE!</v>
      </c>
      <c r="M131" s="25">
        <f t="shared" si="12"/>
        <v>0</v>
      </c>
      <c r="N131" s="8"/>
      <c r="Y131" s="5">
        <f t="shared" si="8"/>
        <v>0</v>
      </c>
      <c r="Z131" s="5">
        <f t="shared" si="9"/>
        <v>0</v>
      </c>
      <c r="AA131" s="5">
        <f t="shared" si="13"/>
        <v>0</v>
      </c>
    </row>
    <row r="132" spans="1:27" hidden="1" x14ac:dyDescent="0.3">
      <c r="A132" s="7"/>
      <c r="B132" s="23">
        <f t="shared" si="10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1"/>
        <v>#VALUE!</v>
      </c>
      <c r="M132" s="25">
        <f t="shared" si="12"/>
        <v>0</v>
      </c>
      <c r="N132" s="8"/>
      <c r="Y132" s="5">
        <f t="shared" si="8"/>
        <v>0</v>
      </c>
      <c r="Z132" s="5">
        <f t="shared" si="9"/>
        <v>0</v>
      </c>
      <c r="AA132" s="5">
        <f t="shared" si="13"/>
        <v>0</v>
      </c>
    </row>
    <row r="133" spans="1:27" hidden="1" x14ac:dyDescent="0.3">
      <c r="A133" s="7"/>
      <c r="B133" s="23">
        <f t="shared" si="10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1"/>
        <v>#VALUE!</v>
      </c>
      <c r="M133" s="25">
        <f t="shared" si="12"/>
        <v>0</v>
      </c>
      <c r="N133" s="8"/>
      <c r="Y133" s="5">
        <f t="shared" si="8"/>
        <v>0</v>
      </c>
      <c r="Z133" s="5">
        <f t="shared" si="9"/>
        <v>0</v>
      </c>
      <c r="AA133" s="5">
        <f t="shared" si="13"/>
        <v>0</v>
      </c>
    </row>
    <row r="134" spans="1:27" hidden="1" x14ac:dyDescent="0.3">
      <c r="A134" s="7"/>
      <c r="B134" s="23">
        <f t="shared" si="10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1"/>
        <v>#VALUE!</v>
      </c>
      <c r="M134" s="25">
        <f t="shared" si="12"/>
        <v>0</v>
      </c>
      <c r="N134" s="8"/>
      <c r="Y134" s="5">
        <f t="shared" si="8"/>
        <v>0</v>
      </c>
      <c r="Z134" s="5">
        <f t="shared" si="9"/>
        <v>0</v>
      </c>
      <c r="AA134" s="5">
        <f t="shared" si="13"/>
        <v>0</v>
      </c>
    </row>
    <row r="135" spans="1:27" hidden="1" x14ac:dyDescent="0.3">
      <c r="A135" s="7"/>
      <c r="B135" s="23">
        <f t="shared" si="10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1"/>
        <v>#VALUE!</v>
      </c>
      <c r="M135" s="25">
        <f t="shared" si="12"/>
        <v>0</v>
      </c>
      <c r="N135" s="8"/>
      <c r="Y135" s="5">
        <f t="shared" ref="Y135:Y191" si="14">IF($M135&gt;0,1,0)</f>
        <v>0</v>
      </c>
      <c r="Z135" s="5">
        <f t="shared" ref="Z135:Z191" si="15">IF($M135&lt;0,1,0)</f>
        <v>0</v>
      </c>
      <c r="AA135" s="5">
        <f t="shared" si="13"/>
        <v>0</v>
      </c>
    </row>
    <row r="136" spans="1:27" hidden="1" x14ac:dyDescent="0.3">
      <c r="A136" s="7"/>
      <c r="B136" s="23">
        <f t="shared" ref="B136:B191" si="16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17">(I136*1/F136)-100%</f>
        <v>#VALUE!</v>
      </c>
      <c r="M136" s="25">
        <f t="shared" ref="M136:M191" si="18">J136*K136</f>
        <v>0</v>
      </c>
      <c r="N136" s="8"/>
      <c r="Y136" s="5">
        <f t="shared" si="14"/>
        <v>0</v>
      </c>
      <c r="Z136" s="5">
        <f t="shared" si="15"/>
        <v>0</v>
      </c>
      <c r="AA136" s="5">
        <f t="shared" si="13"/>
        <v>0</v>
      </c>
    </row>
    <row r="137" spans="1:27" hidden="1" x14ac:dyDescent="0.3">
      <c r="A137" s="7"/>
      <c r="B137" s="23">
        <f t="shared" si="16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7"/>
        <v>#VALUE!</v>
      </c>
      <c r="M137" s="25">
        <f t="shared" si="18"/>
        <v>0</v>
      </c>
      <c r="N137" s="8"/>
      <c r="Y137" s="5">
        <f t="shared" si="14"/>
        <v>0</v>
      </c>
      <c r="Z137" s="5">
        <f t="shared" si="15"/>
        <v>0</v>
      </c>
      <c r="AA137" s="5">
        <f t="shared" si="13"/>
        <v>0</v>
      </c>
    </row>
    <row r="138" spans="1:27" hidden="1" x14ac:dyDescent="0.3">
      <c r="A138" s="7"/>
      <c r="B138" s="23">
        <f t="shared" si="16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7"/>
        <v>#VALUE!</v>
      </c>
      <c r="M138" s="25">
        <f t="shared" si="18"/>
        <v>0</v>
      </c>
      <c r="N138" s="8"/>
      <c r="Y138" s="5">
        <f t="shared" si="14"/>
        <v>0</v>
      </c>
      <c r="Z138" s="5">
        <f t="shared" si="15"/>
        <v>0</v>
      </c>
      <c r="AA138" s="5">
        <f t="shared" si="13"/>
        <v>0</v>
      </c>
    </row>
    <row r="139" spans="1:27" hidden="1" x14ac:dyDescent="0.3">
      <c r="A139" s="7"/>
      <c r="B139" s="23">
        <f t="shared" si="16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7"/>
        <v>#VALUE!</v>
      </c>
      <c r="M139" s="25">
        <f t="shared" si="18"/>
        <v>0</v>
      </c>
      <c r="N139" s="8"/>
      <c r="Y139" s="5">
        <f t="shared" si="14"/>
        <v>0</v>
      </c>
      <c r="Z139" s="5">
        <f t="shared" si="15"/>
        <v>0</v>
      </c>
      <c r="AA139" s="5">
        <f t="shared" ref="AA139:AA191" si="19">IF($I139=0,1,0)</f>
        <v>0</v>
      </c>
    </row>
    <row r="140" spans="1:27" hidden="1" x14ac:dyDescent="0.3">
      <c r="A140" s="7"/>
      <c r="B140" s="23">
        <f t="shared" si="16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7"/>
        <v>#VALUE!</v>
      </c>
      <c r="M140" s="25">
        <f t="shared" si="18"/>
        <v>0</v>
      </c>
      <c r="N140" s="8"/>
      <c r="Y140" s="5">
        <f t="shared" si="14"/>
        <v>0</v>
      </c>
      <c r="Z140" s="5">
        <f t="shared" si="15"/>
        <v>0</v>
      </c>
      <c r="AA140" s="5">
        <f t="shared" si="19"/>
        <v>0</v>
      </c>
    </row>
    <row r="141" spans="1:27" hidden="1" x14ac:dyDescent="0.3">
      <c r="A141" s="7"/>
      <c r="B141" s="23">
        <f t="shared" si="16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7"/>
        <v>#VALUE!</v>
      </c>
      <c r="M141" s="25">
        <f t="shared" si="18"/>
        <v>0</v>
      </c>
      <c r="N141" s="8"/>
      <c r="Y141" s="5">
        <f t="shared" si="14"/>
        <v>0</v>
      </c>
      <c r="Z141" s="5">
        <f t="shared" si="15"/>
        <v>0</v>
      </c>
      <c r="AA141" s="5">
        <f t="shared" si="19"/>
        <v>0</v>
      </c>
    </row>
    <row r="142" spans="1:27" hidden="1" x14ac:dyDescent="0.3">
      <c r="A142" s="7"/>
      <c r="B142" s="23">
        <f t="shared" si="16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17"/>
        <v>#VALUE!</v>
      </c>
      <c r="M142" s="25">
        <f t="shared" si="18"/>
        <v>0</v>
      </c>
      <c r="N142" s="8"/>
      <c r="Y142" s="5">
        <f t="shared" si="14"/>
        <v>0</v>
      </c>
      <c r="Z142" s="5">
        <f t="shared" si="15"/>
        <v>0</v>
      </c>
      <c r="AA142" s="5">
        <f t="shared" si="19"/>
        <v>0</v>
      </c>
    </row>
    <row r="143" spans="1:27" hidden="1" x14ac:dyDescent="0.3">
      <c r="A143" s="7"/>
      <c r="B143" s="23">
        <f t="shared" si="16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7"/>
        <v>#VALUE!</v>
      </c>
      <c r="M143" s="25">
        <f t="shared" si="18"/>
        <v>0</v>
      </c>
      <c r="N143" s="8"/>
      <c r="Y143" s="5">
        <f t="shared" si="14"/>
        <v>0</v>
      </c>
      <c r="Z143" s="5">
        <f t="shared" si="15"/>
        <v>0</v>
      </c>
      <c r="AA143" s="5">
        <f t="shared" si="19"/>
        <v>0</v>
      </c>
    </row>
    <row r="144" spans="1:27" hidden="1" x14ac:dyDescent="0.3">
      <c r="A144" s="7"/>
      <c r="B144" s="23">
        <f t="shared" si="16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7"/>
        <v>#VALUE!</v>
      </c>
      <c r="M144" s="25">
        <f t="shared" si="18"/>
        <v>0</v>
      </c>
      <c r="N144" s="8"/>
      <c r="Y144" s="5">
        <f t="shared" si="14"/>
        <v>0</v>
      </c>
      <c r="Z144" s="5">
        <f t="shared" si="15"/>
        <v>0</v>
      </c>
      <c r="AA144" s="5">
        <f t="shared" si="19"/>
        <v>0</v>
      </c>
    </row>
    <row r="145" spans="1:27" hidden="1" x14ac:dyDescent="0.3">
      <c r="A145" s="7"/>
      <c r="B145" s="23">
        <f t="shared" si="16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7"/>
        <v>#VALUE!</v>
      </c>
      <c r="M145" s="25">
        <f t="shared" si="18"/>
        <v>0</v>
      </c>
      <c r="N145" s="8"/>
      <c r="Y145" s="5">
        <f t="shared" si="14"/>
        <v>0</v>
      </c>
      <c r="Z145" s="5">
        <f t="shared" si="15"/>
        <v>0</v>
      </c>
      <c r="AA145" s="5">
        <f t="shared" si="19"/>
        <v>0</v>
      </c>
    </row>
    <row r="146" spans="1:27" hidden="1" x14ac:dyDescent="0.3">
      <c r="A146" s="7"/>
      <c r="B146" s="23">
        <f t="shared" si="16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7"/>
        <v>#VALUE!</v>
      </c>
      <c r="M146" s="25">
        <f t="shared" si="18"/>
        <v>0</v>
      </c>
      <c r="N146" s="8"/>
      <c r="Y146" s="5">
        <f t="shared" si="14"/>
        <v>0</v>
      </c>
      <c r="Z146" s="5">
        <f t="shared" si="15"/>
        <v>0</v>
      </c>
      <c r="AA146" s="5">
        <f t="shared" si="19"/>
        <v>0</v>
      </c>
    </row>
    <row r="147" spans="1:27" hidden="1" x14ac:dyDescent="0.3">
      <c r="A147" s="7"/>
      <c r="B147" s="23">
        <f t="shared" si="16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7"/>
        <v>#VALUE!</v>
      </c>
      <c r="M147" s="25">
        <f t="shared" si="18"/>
        <v>0</v>
      </c>
      <c r="N147" s="8"/>
      <c r="Y147" s="5">
        <f t="shared" si="14"/>
        <v>0</v>
      </c>
      <c r="Z147" s="5">
        <f t="shared" si="15"/>
        <v>0</v>
      </c>
      <c r="AA147" s="5">
        <f t="shared" si="19"/>
        <v>0</v>
      </c>
    </row>
    <row r="148" spans="1:27" hidden="1" x14ac:dyDescent="0.3">
      <c r="A148" s="7"/>
      <c r="B148" s="23">
        <f t="shared" si="16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7"/>
        <v>#VALUE!</v>
      </c>
      <c r="M148" s="25">
        <f t="shared" si="18"/>
        <v>0</v>
      </c>
      <c r="N148" s="8"/>
      <c r="Y148" s="5">
        <f t="shared" si="14"/>
        <v>0</v>
      </c>
      <c r="Z148" s="5">
        <f t="shared" si="15"/>
        <v>0</v>
      </c>
      <c r="AA148" s="5">
        <f t="shared" si="19"/>
        <v>0</v>
      </c>
    </row>
    <row r="149" spans="1:27" hidden="1" x14ac:dyDescent="0.3">
      <c r="A149" s="7"/>
      <c r="B149" s="23">
        <f t="shared" si="16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7"/>
        <v>#VALUE!</v>
      </c>
      <c r="M149" s="25">
        <f t="shared" si="18"/>
        <v>0</v>
      </c>
      <c r="N149" s="8"/>
      <c r="Y149" s="5">
        <f t="shared" si="14"/>
        <v>0</v>
      </c>
      <c r="Z149" s="5">
        <f t="shared" si="15"/>
        <v>0</v>
      </c>
      <c r="AA149" s="5">
        <f t="shared" si="19"/>
        <v>0</v>
      </c>
    </row>
    <row r="150" spans="1:27" hidden="1" x14ac:dyDescent="0.3">
      <c r="A150" s="7"/>
      <c r="B150" s="23">
        <f t="shared" si="16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7"/>
        <v>#VALUE!</v>
      </c>
      <c r="M150" s="25">
        <f t="shared" si="18"/>
        <v>0</v>
      </c>
      <c r="N150" s="8"/>
      <c r="Y150" s="5">
        <f t="shared" si="14"/>
        <v>0</v>
      </c>
      <c r="Z150" s="5">
        <f t="shared" si="15"/>
        <v>0</v>
      </c>
      <c r="AA150" s="5">
        <f t="shared" si="19"/>
        <v>0</v>
      </c>
    </row>
    <row r="151" spans="1:27" hidden="1" x14ac:dyDescent="0.3">
      <c r="A151" s="7"/>
      <c r="B151" s="23">
        <f t="shared" si="16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7"/>
        <v>#VALUE!</v>
      </c>
      <c r="M151" s="25">
        <f t="shared" si="18"/>
        <v>0</v>
      </c>
      <c r="N151" s="8"/>
      <c r="Y151" s="5">
        <f t="shared" si="14"/>
        <v>0</v>
      </c>
      <c r="Z151" s="5">
        <f t="shared" si="15"/>
        <v>0</v>
      </c>
      <c r="AA151" s="5">
        <f t="shared" si="19"/>
        <v>0</v>
      </c>
    </row>
    <row r="152" spans="1:27" hidden="1" x14ac:dyDescent="0.3">
      <c r="A152" s="7"/>
      <c r="B152" s="23">
        <f t="shared" si="16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7"/>
        <v>#VALUE!</v>
      </c>
      <c r="M152" s="25">
        <f t="shared" si="18"/>
        <v>0</v>
      </c>
      <c r="N152" s="8"/>
      <c r="Y152" s="5">
        <f t="shared" si="14"/>
        <v>0</v>
      </c>
      <c r="Z152" s="5">
        <f t="shared" si="15"/>
        <v>0</v>
      </c>
      <c r="AA152" s="5">
        <f t="shared" si="19"/>
        <v>0</v>
      </c>
    </row>
    <row r="153" spans="1:27" hidden="1" x14ac:dyDescent="0.3">
      <c r="A153" s="7"/>
      <c r="B153" s="23">
        <f t="shared" si="16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7"/>
        <v>#VALUE!</v>
      </c>
      <c r="M153" s="25">
        <f t="shared" si="18"/>
        <v>0</v>
      </c>
      <c r="N153" s="8"/>
      <c r="Y153" s="5">
        <f t="shared" si="14"/>
        <v>0</v>
      </c>
      <c r="Z153" s="5">
        <f t="shared" si="15"/>
        <v>0</v>
      </c>
      <c r="AA153" s="5">
        <f t="shared" si="19"/>
        <v>0</v>
      </c>
    </row>
    <row r="154" spans="1:27" hidden="1" x14ac:dyDescent="0.3">
      <c r="A154" s="7"/>
      <c r="B154" s="23">
        <f t="shared" si="16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7"/>
        <v>#VALUE!</v>
      </c>
      <c r="M154" s="25">
        <f t="shared" si="18"/>
        <v>0</v>
      </c>
      <c r="N154" s="8"/>
      <c r="Y154" s="5">
        <f t="shared" si="14"/>
        <v>0</v>
      </c>
      <c r="Z154" s="5">
        <f t="shared" si="15"/>
        <v>0</v>
      </c>
      <c r="AA154" s="5">
        <f t="shared" si="19"/>
        <v>0</v>
      </c>
    </row>
    <row r="155" spans="1:27" hidden="1" x14ac:dyDescent="0.3">
      <c r="A155" s="7"/>
      <c r="B155" s="23">
        <f t="shared" si="16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7"/>
        <v>#VALUE!</v>
      </c>
      <c r="M155" s="25">
        <f t="shared" si="18"/>
        <v>0</v>
      </c>
      <c r="N155" s="8"/>
      <c r="Y155" s="5">
        <f t="shared" si="14"/>
        <v>0</v>
      </c>
      <c r="Z155" s="5">
        <f t="shared" si="15"/>
        <v>0</v>
      </c>
      <c r="AA155" s="5">
        <f t="shared" si="19"/>
        <v>0</v>
      </c>
    </row>
    <row r="156" spans="1:27" hidden="1" x14ac:dyDescent="0.3">
      <c r="A156" s="7"/>
      <c r="B156" s="23">
        <f t="shared" si="16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7"/>
        <v>#VALUE!</v>
      </c>
      <c r="M156" s="25">
        <f t="shared" si="18"/>
        <v>0</v>
      </c>
      <c r="N156" s="8"/>
      <c r="Y156" s="5">
        <f t="shared" si="14"/>
        <v>0</v>
      </c>
      <c r="Z156" s="5">
        <f t="shared" si="15"/>
        <v>0</v>
      </c>
      <c r="AA156" s="5">
        <f t="shared" si="19"/>
        <v>0</v>
      </c>
    </row>
    <row r="157" spans="1:27" hidden="1" x14ac:dyDescent="0.3">
      <c r="A157" s="7"/>
      <c r="B157" s="23">
        <f t="shared" si="16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7"/>
        <v>#VALUE!</v>
      </c>
      <c r="M157" s="25">
        <f t="shared" si="18"/>
        <v>0</v>
      </c>
      <c r="N157" s="8"/>
      <c r="Y157" s="5">
        <f t="shared" si="14"/>
        <v>0</v>
      </c>
      <c r="Z157" s="5">
        <f t="shared" si="15"/>
        <v>0</v>
      </c>
      <c r="AA157" s="5">
        <f t="shared" si="19"/>
        <v>0</v>
      </c>
    </row>
    <row r="158" spans="1:27" hidden="1" x14ac:dyDescent="0.3">
      <c r="A158" s="7"/>
      <c r="B158" s="23">
        <f t="shared" si="16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7"/>
        <v>#VALUE!</v>
      </c>
      <c r="M158" s="25">
        <f t="shared" si="18"/>
        <v>0</v>
      </c>
      <c r="N158" s="8"/>
      <c r="Y158" s="5">
        <f t="shared" si="14"/>
        <v>0</v>
      </c>
      <c r="Z158" s="5">
        <f t="shared" si="15"/>
        <v>0</v>
      </c>
      <c r="AA158" s="5">
        <f t="shared" si="19"/>
        <v>0</v>
      </c>
    </row>
    <row r="159" spans="1:27" hidden="1" x14ac:dyDescent="0.3">
      <c r="A159" s="7"/>
      <c r="B159" s="23">
        <f t="shared" si="16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7"/>
        <v>#VALUE!</v>
      </c>
      <c r="M159" s="25">
        <f t="shared" si="18"/>
        <v>0</v>
      </c>
      <c r="N159" s="8"/>
      <c r="Y159" s="5">
        <f t="shared" si="14"/>
        <v>0</v>
      </c>
      <c r="Z159" s="5">
        <f t="shared" si="15"/>
        <v>0</v>
      </c>
      <c r="AA159" s="5">
        <f t="shared" si="19"/>
        <v>0</v>
      </c>
    </row>
    <row r="160" spans="1:27" hidden="1" x14ac:dyDescent="0.3">
      <c r="A160" s="7"/>
      <c r="B160" s="23">
        <f t="shared" si="16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7"/>
        <v>#VALUE!</v>
      </c>
      <c r="M160" s="25">
        <f t="shared" si="18"/>
        <v>0</v>
      </c>
      <c r="N160" s="8"/>
      <c r="Y160" s="5">
        <f t="shared" si="14"/>
        <v>0</v>
      </c>
      <c r="Z160" s="5">
        <f t="shared" si="15"/>
        <v>0</v>
      </c>
      <c r="AA160" s="5">
        <f t="shared" si="19"/>
        <v>0</v>
      </c>
    </row>
    <row r="161" spans="1:27" hidden="1" x14ac:dyDescent="0.3">
      <c r="A161" s="7"/>
      <c r="B161" s="23">
        <f t="shared" si="16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7"/>
        <v>#VALUE!</v>
      </c>
      <c r="M161" s="25">
        <f t="shared" si="18"/>
        <v>0</v>
      </c>
      <c r="N161" s="8"/>
      <c r="Y161" s="5">
        <f t="shared" si="14"/>
        <v>0</v>
      </c>
      <c r="Z161" s="5">
        <f t="shared" si="15"/>
        <v>0</v>
      </c>
      <c r="AA161" s="5">
        <f t="shared" si="19"/>
        <v>0</v>
      </c>
    </row>
    <row r="162" spans="1:27" hidden="1" x14ac:dyDescent="0.3">
      <c r="A162" s="7"/>
      <c r="B162" s="23">
        <f t="shared" si="16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7"/>
        <v>#VALUE!</v>
      </c>
      <c r="M162" s="25">
        <f t="shared" si="18"/>
        <v>0</v>
      </c>
      <c r="N162" s="8"/>
      <c r="Y162" s="5">
        <f t="shared" si="14"/>
        <v>0</v>
      </c>
      <c r="Z162" s="5">
        <f t="shared" si="15"/>
        <v>0</v>
      </c>
      <c r="AA162" s="5">
        <f t="shared" si="19"/>
        <v>0</v>
      </c>
    </row>
    <row r="163" spans="1:27" hidden="1" x14ac:dyDescent="0.3">
      <c r="A163" s="7"/>
      <c r="B163" s="23">
        <f t="shared" si="16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7"/>
        <v>#VALUE!</v>
      </c>
      <c r="M163" s="25">
        <f t="shared" si="18"/>
        <v>0</v>
      </c>
      <c r="N163" s="8"/>
      <c r="Y163" s="5">
        <f t="shared" si="14"/>
        <v>0</v>
      </c>
      <c r="Z163" s="5">
        <f t="shared" si="15"/>
        <v>0</v>
      </c>
      <c r="AA163" s="5">
        <f t="shared" si="19"/>
        <v>0</v>
      </c>
    </row>
    <row r="164" spans="1:27" hidden="1" x14ac:dyDescent="0.3">
      <c r="A164" s="7"/>
      <c r="B164" s="23">
        <f t="shared" si="16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7"/>
        <v>#VALUE!</v>
      </c>
      <c r="M164" s="25">
        <f t="shared" si="18"/>
        <v>0</v>
      </c>
      <c r="N164" s="8"/>
      <c r="Y164" s="5">
        <f t="shared" si="14"/>
        <v>0</v>
      </c>
      <c r="Z164" s="5">
        <f t="shared" si="15"/>
        <v>0</v>
      </c>
      <c r="AA164" s="5">
        <f t="shared" si="19"/>
        <v>0</v>
      </c>
    </row>
    <row r="165" spans="1:27" hidden="1" x14ac:dyDescent="0.3">
      <c r="A165" s="7"/>
      <c r="B165" s="23">
        <f t="shared" si="16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7"/>
        <v>#VALUE!</v>
      </c>
      <c r="M165" s="25">
        <f t="shared" si="18"/>
        <v>0</v>
      </c>
      <c r="N165" s="8"/>
      <c r="Y165" s="5">
        <f t="shared" si="14"/>
        <v>0</v>
      </c>
      <c r="Z165" s="5">
        <f t="shared" si="15"/>
        <v>0</v>
      </c>
      <c r="AA165" s="5">
        <f t="shared" si="19"/>
        <v>0</v>
      </c>
    </row>
    <row r="166" spans="1:27" hidden="1" x14ac:dyDescent="0.3">
      <c r="A166" s="7"/>
      <c r="B166" s="23">
        <f t="shared" si="16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7"/>
        <v>#VALUE!</v>
      </c>
      <c r="M166" s="25">
        <f t="shared" si="18"/>
        <v>0</v>
      </c>
      <c r="N166" s="8"/>
      <c r="Y166" s="5">
        <f t="shared" si="14"/>
        <v>0</v>
      </c>
      <c r="Z166" s="5">
        <f t="shared" si="15"/>
        <v>0</v>
      </c>
      <c r="AA166" s="5">
        <f t="shared" si="19"/>
        <v>0</v>
      </c>
    </row>
    <row r="167" spans="1:27" hidden="1" x14ac:dyDescent="0.3">
      <c r="A167" s="7"/>
      <c r="B167" s="23">
        <f t="shared" si="16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7"/>
        <v>#VALUE!</v>
      </c>
      <c r="M167" s="25">
        <f t="shared" si="18"/>
        <v>0</v>
      </c>
      <c r="N167" s="8"/>
      <c r="Y167" s="5">
        <f t="shared" si="14"/>
        <v>0</v>
      </c>
      <c r="Z167" s="5">
        <f t="shared" si="15"/>
        <v>0</v>
      </c>
      <c r="AA167" s="5">
        <f t="shared" si="19"/>
        <v>0</v>
      </c>
    </row>
    <row r="168" spans="1:27" hidden="1" x14ac:dyDescent="0.3">
      <c r="A168" s="7"/>
      <c r="B168" s="23">
        <f t="shared" si="16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7"/>
        <v>#VALUE!</v>
      </c>
      <c r="M168" s="25">
        <f t="shared" si="18"/>
        <v>0</v>
      </c>
      <c r="N168" s="8"/>
      <c r="Y168" s="5">
        <f t="shared" si="14"/>
        <v>0</v>
      </c>
      <c r="Z168" s="5">
        <f t="shared" si="15"/>
        <v>0</v>
      </c>
      <c r="AA168" s="5">
        <f t="shared" si="19"/>
        <v>0</v>
      </c>
    </row>
    <row r="169" spans="1:27" hidden="1" x14ac:dyDescent="0.3">
      <c r="A169" s="7"/>
      <c r="B169" s="23">
        <f t="shared" si="16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7"/>
        <v>#VALUE!</v>
      </c>
      <c r="M169" s="25">
        <f t="shared" si="18"/>
        <v>0</v>
      </c>
      <c r="N169" s="8"/>
      <c r="Y169" s="5">
        <f t="shared" si="14"/>
        <v>0</v>
      </c>
      <c r="Z169" s="5">
        <f t="shared" si="15"/>
        <v>0</v>
      </c>
      <c r="AA169" s="5">
        <f t="shared" si="19"/>
        <v>0</v>
      </c>
    </row>
    <row r="170" spans="1:27" hidden="1" x14ac:dyDescent="0.3">
      <c r="A170" s="7"/>
      <c r="B170" s="23">
        <f t="shared" si="16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7"/>
        <v>#VALUE!</v>
      </c>
      <c r="M170" s="25">
        <f t="shared" si="18"/>
        <v>0</v>
      </c>
      <c r="N170" s="8"/>
      <c r="Y170" s="5">
        <f t="shared" si="14"/>
        <v>0</v>
      </c>
      <c r="Z170" s="5">
        <f t="shared" si="15"/>
        <v>0</v>
      </c>
      <c r="AA170" s="5">
        <f t="shared" si="19"/>
        <v>0</v>
      </c>
    </row>
    <row r="171" spans="1:27" hidden="1" x14ac:dyDescent="0.3">
      <c r="A171" s="7"/>
      <c r="B171" s="23">
        <f t="shared" si="16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7"/>
        <v>#VALUE!</v>
      </c>
      <c r="M171" s="25">
        <f t="shared" si="18"/>
        <v>0</v>
      </c>
      <c r="N171" s="8"/>
      <c r="Y171" s="5">
        <f t="shared" si="14"/>
        <v>0</v>
      </c>
      <c r="Z171" s="5">
        <f t="shared" si="15"/>
        <v>0</v>
      </c>
      <c r="AA171" s="5">
        <f t="shared" si="19"/>
        <v>0</v>
      </c>
    </row>
    <row r="172" spans="1:27" hidden="1" x14ac:dyDescent="0.3">
      <c r="A172" s="7"/>
      <c r="B172" s="23">
        <f t="shared" si="16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7"/>
        <v>#VALUE!</v>
      </c>
      <c r="M172" s="25">
        <f t="shared" si="18"/>
        <v>0</v>
      </c>
      <c r="N172" s="8"/>
      <c r="Y172" s="5">
        <f t="shared" si="14"/>
        <v>0</v>
      </c>
      <c r="Z172" s="5">
        <f t="shared" si="15"/>
        <v>0</v>
      </c>
      <c r="AA172" s="5">
        <f t="shared" si="19"/>
        <v>0</v>
      </c>
    </row>
    <row r="173" spans="1:27" hidden="1" x14ac:dyDescent="0.3">
      <c r="A173" s="7"/>
      <c r="B173" s="23">
        <f t="shared" si="16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7"/>
        <v>#VALUE!</v>
      </c>
      <c r="M173" s="25">
        <f t="shared" si="18"/>
        <v>0</v>
      </c>
      <c r="N173" s="8"/>
      <c r="Y173" s="5">
        <f t="shared" si="14"/>
        <v>0</v>
      </c>
      <c r="Z173" s="5">
        <f t="shared" si="15"/>
        <v>0</v>
      </c>
      <c r="AA173" s="5">
        <f t="shared" si="19"/>
        <v>0</v>
      </c>
    </row>
    <row r="174" spans="1:27" hidden="1" x14ac:dyDescent="0.3">
      <c r="A174" s="7"/>
      <c r="B174" s="23">
        <f t="shared" si="16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7"/>
        <v>#VALUE!</v>
      </c>
      <c r="M174" s="25">
        <f t="shared" si="18"/>
        <v>0</v>
      </c>
      <c r="N174" s="8"/>
      <c r="Y174" s="5">
        <f t="shared" si="14"/>
        <v>0</v>
      </c>
      <c r="Z174" s="5">
        <f t="shared" si="15"/>
        <v>0</v>
      </c>
      <c r="AA174" s="5">
        <f t="shared" si="19"/>
        <v>0</v>
      </c>
    </row>
    <row r="175" spans="1:27" hidden="1" x14ac:dyDescent="0.3">
      <c r="A175" s="7"/>
      <c r="B175" s="23">
        <f t="shared" si="16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7"/>
        <v>#VALUE!</v>
      </c>
      <c r="M175" s="25">
        <f t="shared" si="18"/>
        <v>0</v>
      </c>
      <c r="N175" s="8"/>
      <c r="Y175" s="5">
        <f t="shared" si="14"/>
        <v>0</v>
      </c>
      <c r="Z175" s="5">
        <f t="shared" si="15"/>
        <v>0</v>
      </c>
      <c r="AA175" s="5">
        <f t="shared" si="19"/>
        <v>0</v>
      </c>
    </row>
    <row r="176" spans="1:27" hidden="1" x14ac:dyDescent="0.3">
      <c r="A176" s="7"/>
      <c r="B176" s="23">
        <f t="shared" si="16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7"/>
        <v>#VALUE!</v>
      </c>
      <c r="M176" s="25">
        <f t="shared" si="18"/>
        <v>0</v>
      </c>
      <c r="N176" s="8"/>
      <c r="Y176" s="5">
        <f t="shared" si="14"/>
        <v>0</v>
      </c>
      <c r="Z176" s="5">
        <f t="shared" si="15"/>
        <v>0</v>
      </c>
      <c r="AA176" s="5">
        <f t="shared" si="19"/>
        <v>0</v>
      </c>
    </row>
    <row r="177" spans="1:27" hidden="1" x14ac:dyDescent="0.3">
      <c r="A177" s="7"/>
      <c r="B177" s="23">
        <f t="shared" si="16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7"/>
        <v>#VALUE!</v>
      </c>
      <c r="M177" s="25">
        <f t="shared" si="18"/>
        <v>0</v>
      </c>
      <c r="N177" s="8"/>
      <c r="Y177" s="5">
        <f t="shared" si="14"/>
        <v>0</v>
      </c>
      <c r="Z177" s="5">
        <f t="shared" si="15"/>
        <v>0</v>
      </c>
      <c r="AA177" s="5">
        <f t="shared" si="19"/>
        <v>0</v>
      </c>
    </row>
    <row r="178" spans="1:27" hidden="1" x14ac:dyDescent="0.3">
      <c r="A178" s="7"/>
      <c r="B178" s="23">
        <f t="shared" si="16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7"/>
        <v>#VALUE!</v>
      </c>
      <c r="M178" s="25">
        <f t="shared" si="18"/>
        <v>0</v>
      </c>
      <c r="N178" s="8"/>
      <c r="Y178" s="5">
        <f t="shared" si="14"/>
        <v>0</v>
      </c>
      <c r="Z178" s="5">
        <f t="shared" si="15"/>
        <v>0</v>
      </c>
      <c r="AA178" s="5">
        <f t="shared" si="19"/>
        <v>0</v>
      </c>
    </row>
    <row r="179" spans="1:27" hidden="1" x14ac:dyDescent="0.3">
      <c r="A179" s="7"/>
      <c r="B179" s="23">
        <f t="shared" si="16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7"/>
        <v>#VALUE!</v>
      </c>
      <c r="M179" s="25">
        <f t="shared" si="18"/>
        <v>0</v>
      </c>
      <c r="N179" s="8"/>
      <c r="Y179" s="5">
        <f t="shared" si="14"/>
        <v>0</v>
      </c>
      <c r="Z179" s="5">
        <f t="shared" si="15"/>
        <v>0</v>
      </c>
      <c r="AA179" s="5">
        <f t="shared" si="19"/>
        <v>0</v>
      </c>
    </row>
    <row r="180" spans="1:27" hidden="1" x14ac:dyDescent="0.3">
      <c r="A180" s="7"/>
      <c r="B180" s="23">
        <f t="shared" si="16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7"/>
        <v>#VALUE!</v>
      </c>
      <c r="M180" s="25">
        <f t="shared" si="18"/>
        <v>0</v>
      </c>
      <c r="N180" s="8"/>
      <c r="Y180" s="5">
        <f t="shared" si="14"/>
        <v>0</v>
      </c>
      <c r="Z180" s="5">
        <f t="shared" si="15"/>
        <v>0</v>
      </c>
      <c r="AA180" s="5">
        <f t="shared" si="19"/>
        <v>0</v>
      </c>
    </row>
    <row r="181" spans="1:27" hidden="1" x14ac:dyDescent="0.3">
      <c r="A181" s="7"/>
      <c r="B181" s="23">
        <f t="shared" si="16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7"/>
        <v>#VALUE!</v>
      </c>
      <c r="M181" s="25">
        <f t="shared" si="18"/>
        <v>0</v>
      </c>
      <c r="N181" s="8"/>
      <c r="Y181" s="5">
        <f t="shared" si="14"/>
        <v>0</v>
      </c>
      <c r="Z181" s="5">
        <f t="shared" si="15"/>
        <v>0</v>
      </c>
      <c r="AA181" s="5">
        <f t="shared" si="19"/>
        <v>0</v>
      </c>
    </row>
    <row r="182" spans="1:27" hidden="1" x14ac:dyDescent="0.3">
      <c r="A182" s="7"/>
      <c r="B182" s="23">
        <f t="shared" si="16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7"/>
        <v>#VALUE!</v>
      </c>
      <c r="M182" s="25">
        <f t="shared" si="18"/>
        <v>0</v>
      </c>
      <c r="N182" s="8"/>
      <c r="Y182" s="5">
        <f t="shared" si="14"/>
        <v>0</v>
      </c>
      <c r="Z182" s="5">
        <f t="shared" si="15"/>
        <v>0</v>
      </c>
      <c r="AA182" s="5">
        <f t="shared" si="19"/>
        <v>0</v>
      </c>
    </row>
    <row r="183" spans="1:27" hidden="1" x14ac:dyDescent="0.3">
      <c r="A183" s="7"/>
      <c r="B183" s="23">
        <f t="shared" si="16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7"/>
        <v>#VALUE!</v>
      </c>
      <c r="M183" s="25">
        <f t="shared" si="18"/>
        <v>0</v>
      </c>
      <c r="N183" s="8"/>
      <c r="Y183" s="5">
        <f t="shared" si="14"/>
        <v>0</v>
      </c>
      <c r="Z183" s="5">
        <f t="shared" si="15"/>
        <v>0</v>
      </c>
      <c r="AA183" s="5">
        <f t="shared" si="19"/>
        <v>0</v>
      </c>
    </row>
    <row r="184" spans="1:27" hidden="1" x14ac:dyDescent="0.3">
      <c r="A184" s="7"/>
      <c r="B184" s="23">
        <f t="shared" si="16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7"/>
        <v>#VALUE!</v>
      </c>
      <c r="M184" s="25">
        <f t="shared" si="18"/>
        <v>0</v>
      </c>
      <c r="N184" s="8"/>
      <c r="Y184" s="5">
        <f t="shared" si="14"/>
        <v>0</v>
      </c>
      <c r="Z184" s="5">
        <f t="shared" si="15"/>
        <v>0</v>
      </c>
      <c r="AA184" s="5">
        <f t="shared" si="19"/>
        <v>0</v>
      </c>
    </row>
    <row r="185" spans="1:27" hidden="1" x14ac:dyDescent="0.3">
      <c r="A185" s="7"/>
      <c r="B185" s="23">
        <f t="shared" si="16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7"/>
        <v>#VALUE!</v>
      </c>
      <c r="M185" s="25">
        <f t="shared" si="18"/>
        <v>0</v>
      </c>
      <c r="N185" s="8"/>
      <c r="Y185" s="5">
        <f t="shared" si="14"/>
        <v>0</v>
      </c>
      <c r="Z185" s="5">
        <f t="shared" si="15"/>
        <v>0</v>
      </c>
      <c r="AA185" s="5">
        <f t="shared" si="19"/>
        <v>0</v>
      </c>
    </row>
    <row r="186" spans="1:27" hidden="1" x14ac:dyDescent="0.3">
      <c r="A186" s="7"/>
      <c r="B186" s="23">
        <f t="shared" si="16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7"/>
        <v>#VALUE!</v>
      </c>
      <c r="M186" s="25">
        <f t="shared" si="18"/>
        <v>0</v>
      </c>
      <c r="N186" s="8"/>
      <c r="Y186" s="5">
        <f t="shared" si="14"/>
        <v>0</v>
      </c>
      <c r="Z186" s="5">
        <f t="shared" si="15"/>
        <v>0</v>
      </c>
      <c r="AA186" s="5">
        <f t="shared" si="19"/>
        <v>0</v>
      </c>
    </row>
    <row r="187" spans="1:27" hidden="1" x14ac:dyDescent="0.3">
      <c r="A187" s="7"/>
      <c r="B187" s="23">
        <f t="shared" si="16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7"/>
        <v>#VALUE!</v>
      </c>
      <c r="M187" s="25">
        <f t="shared" si="18"/>
        <v>0</v>
      </c>
      <c r="N187" s="8"/>
      <c r="Y187" s="5">
        <f t="shared" si="14"/>
        <v>0</v>
      </c>
      <c r="Z187" s="5">
        <f t="shared" si="15"/>
        <v>0</v>
      </c>
      <c r="AA187" s="5">
        <f t="shared" si="19"/>
        <v>0</v>
      </c>
    </row>
    <row r="188" spans="1:27" hidden="1" x14ac:dyDescent="0.3">
      <c r="A188" s="7"/>
      <c r="B188" s="23">
        <f t="shared" si="16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7"/>
        <v>#VALUE!</v>
      </c>
      <c r="M188" s="25">
        <f t="shared" si="18"/>
        <v>0</v>
      </c>
      <c r="N188" s="8"/>
      <c r="Y188" s="5">
        <f t="shared" si="14"/>
        <v>0</v>
      </c>
      <c r="Z188" s="5">
        <f t="shared" si="15"/>
        <v>0</v>
      </c>
      <c r="AA188" s="5">
        <f t="shared" si="19"/>
        <v>0</v>
      </c>
    </row>
    <row r="189" spans="1:27" hidden="1" x14ac:dyDescent="0.3">
      <c r="A189" s="7"/>
      <c r="B189" s="23">
        <f t="shared" si="16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7"/>
        <v>#VALUE!</v>
      </c>
      <c r="M189" s="25">
        <f t="shared" si="18"/>
        <v>0</v>
      </c>
      <c r="N189" s="8"/>
      <c r="Y189" s="5">
        <f t="shared" si="14"/>
        <v>0</v>
      </c>
      <c r="Z189" s="5">
        <f t="shared" si="15"/>
        <v>0</v>
      </c>
      <c r="AA189" s="5">
        <f t="shared" si="19"/>
        <v>0</v>
      </c>
    </row>
    <row r="190" spans="1:27" hidden="1" x14ac:dyDescent="0.3">
      <c r="A190" s="7"/>
      <c r="B190" s="23">
        <f t="shared" si="16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17"/>
        <v>#VALUE!</v>
      </c>
      <c r="M190" s="25">
        <f t="shared" si="18"/>
        <v>0</v>
      </c>
      <c r="N190" s="8"/>
      <c r="Y190" s="5">
        <f t="shared" si="14"/>
        <v>0</v>
      </c>
      <c r="Z190" s="5">
        <f t="shared" si="15"/>
        <v>0</v>
      </c>
      <c r="AA190" s="5">
        <f t="shared" si="19"/>
        <v>0</v>
      </c>
    </row>
    <row r="191" spans="1:27" ht="15" thickBot="1" x14ac:dyDescent="0.35">
      <c r="A191" s="7"/>
      <c r="B191" s="23">
        <f t="shared" si="16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17"/>
        <v>#VALUE!</v>
      </c>
      <c r="M191" s="25">
        <f t="shared" si="18"/>
        <v>0</v>
      </c>
      <c r="N191" s="8"/>
      <c r="Y191" s="5">
        <f t="shared" si="14"/>
        <v>0</v>
      </c>
      <c r="Z191" s="5">
        <f t="shared" si="15"/>
        <v>0</v>
      </c>
      <c r="AA191" s="5">
        <f t="shared" si="19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220073.97528296008</v>
      </c>
      <c r="N192" s="8"/>
      <c r="Y192" s="5">
        <f>SUM(Y6:Y191)</f>
        <v>38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5" priority="1">
      <formula>LEN(TRIM(I6))=0</formula>
    </cfRule>
  </conditionalFormatting>
  <hyperlinks>
    <hyperlink ref="B192" r:id="rId1" display="www.winnerscapitalline.com" xr:uid="{00000000-0004-0000-1A00-000000000000}"/>
    <hyperlink ref="P1" location="'MASTER '!A1" display="Back" xr:uid="{00000000-0004-0000-1A00-000001000000}"/>
  </hyperlink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193"/>
  <sheetViews>
    <sheetView topLeftCell="G4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1097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44013</v>
      </c>
      <c r="D6" s="19" t="s">
        <v>19</v>
      </c>
      <c r="E6" s="19" t="s">
        <v>973</v>
      </c>
      <c r="F6" s="21">
        <v>688</v>
      </c>
      <c r="G6" s="79">
        <v>698</v>
      </c>
      <c r="H6" s="79">
        <v>684</v>
      </c>
      <c r="I6" s="26">
        <v>698</v>
      </c>
      <c r="J6" s="25">
        <f t="shared" ref="J6:J7" si="0">I6-F6</f>
        <v>10</v>
      </c>
      <c r="K6" s="27">
        <f t="shared" ref="K6:K7" si="1">150000/F6</f>
        <v>218.02325581395348</v>
      </c>
      <c r="L6" s="63">
        <f t="shared" ref="L6:L71" si="2">(I6*1/F6)-100%</f>
        <v>1.4534883720930258E-2</v>
      </c>
      <c r="M6" s="25">
        <f>J6*K6</f>
        <v>2180.2325581395348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44013</v>
      </c>
      <c r="D7" s="25" t="s">
        <v>19</v>
      </c>
      <c r="E7" s="25" t="s">
        <v>92</v>
      </c>
      <c r="F7" s="26">
        <v>433</v>
      </c>
      <c r="G7" s="26">
        <v>449</v>
      </c>
      <c r="H7" s="26">
        <v>429</v>
      </c>
      <c r="I7" s="26">
        <v>440</v>
      </c>
      <c r="J7" s="25">
        <f t="shared" si="0"/>
        <v>7</v>
      </c>
      <c r="K7" s="27">
        <f t="shared" si="1"/>
        <v>346.42032332563508</v>
      </c>
      <c r="L7" s="63">
        <f t="shared" si="2"/>
        <v>1.616628175519641E-2</v>
      </c>
      <c r="M7" s="83">
        <f>J7*K7</f>
        <v>2424.9422632794458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44014</v>
      </c>
      <c r="D8" s="25" t="s">
        <v>19</v>
      </c>
      <c r="E8" s="25" t="s">
        <v>1079</v>
      </c>
      <c r="F8" s="26">
        <v>79</v>
      </c>
      <c r="G8" s="26">
        <v>82</v>
      </c>
      <c r="H8" s="26">
        <v>78</v>
      </c>
      <c r="I8" s="26">
        <v>82</v>
      </c>
      <c r="J8" s="25">
        <f t="shared" ref="J8:J9" si="7">I8-F8</f>
        <v>3</v>
      </c>
      <c r="K8" s="27">
        <f t="shared" ref="K8:K9" si="8">150000/F8</f>
        <v>1898.7341772151899</v>
      </c>
      <c r="L8" s="63">
        <f t="shared" si="2"/>
        <v>3.7974683544303778E-2</v>
      </c>
      <c r="M8" s="28">
        <f t="shared" ref="M8:M71" si="9">J8*K8</f>
        <v>5696.2025316455693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44014</v>
      </c>
      <c r="D9" s="25" t="s">
        <v>19</v>
      </c>
      <c r="E9" s="25" t="s">
        <v>995</v>
      </c>
      <c r="F9" s="26">
        <v>932</v>
      </c>
      <c r="G9" s="26">
        <v>954</v>
      </c>
      <c r="H9" s="26">
        <v>926</v>
      </c>
      <c r="I9" s="26">
        <v>954</v>
      </c>
      <c r="J9" s="25">
        <f t="shared" si="7"/>
        <v>22</v>
      </c>
      <c r="K9" s="27">
        <f t="shared" si="8"/>
        <v>160.94420600858368</v>
      </c>
      <c r="L9" s="63">
        <f t="shared" si="2"/>
        <v>2.3605150214592197E-2</v>
      </c>
      <c r="M9" s="28">
        <f t="shared" si="9"/>
        <v>3540.7725321888411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44018</v>
      </c>
      <c r="D10" s="25" t="s">
        <v>19</v>
      </c>
      <c r="E10" s="25" t="s">
        <v>1080</v>
      </c>
      <c r="F10" s="26">
        <v>127</v>
      </c>
      <c r="G10" s="26">
        <v>131</v>
      </c>
      <c r="H10" s="26">
        <v>126</v>
      </c>
      <c r="I10" s="26">
        <v>131</v>
      </c>
      <c r="J10" s="25">
        <f t="shared" ref="J10" si="10">I10-F10</f>
        <v>4</v>
      </c>
      <c r="K10" s="27">
        <f t="shared" ref="K10" si="11">150000/F10</f>
        <v>1181.1023622047244</v>
      </c>
      <c r="L10" s="63">
        <f t="shared" si="2"/>
        <v>3.1496062992125928E-2</v>
      </c>
      <c r="M10" s="28">
        <f t="shared" si="9"/>
        <v>4724.4094488188975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44018</v>
      </c>
      <c r="D11" s="25" t="s">
        <v>19</v>
      </c>
      <c r="E11" s="25" t="s">
        <v>1081</v>
      </c>
      <c r="F11" s="26">
        <v>51.5</v>
      </c>
      <c r="G11" s="26">
        <v>58</v>
      </c>
      <c r="H11" s="26">
        <v>50</v>
      </c>
      <c r="I11" s="26">
        <v>53</v>
      </c>
      <c r="J11" s="25">
        <f t="shared" ref="J11" si="12">I11-F11</f>
        <v>1.5</v>
      </c>
      <c r="K11" s="27">
        <f t="shared" ref="K11" si="13">150000/F11</f>
        <v>2912.6213592233012</v>
      </c>
      <c r="L11" s="63">
        <f t="shared" si="2"/>
        <v>2.9126213592232997E-2</v>
      </c>
      <c r="M11" s="28">
        <f t="shared" si="9"/>
        <v>4368.9320388349515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44019</v>
      </c>
      <c r="D12" s="25" t="s">
        <v>19</v>
      </c>
      <c r="E12" s="25" t="s">
        <v>1082</v>
      </c>
      <c r="F12" s="26">
        <v>58</v>
      </c>
      <c r="G12" s="26">
        <v>64</v>
      </c>
      <c r="H12" s="26">
        <v>54</v>
      </c>
      <c r="I12" s="26">
        <v>59.9</v>
      </c>
      <c r="J12" s="25">
        <f t="shared" ref="J12:J18" si="14">I12-F12</f>
        <v>1.8999999999999986</v>
      </c>
      <c r="K12" s="27">
        <f t="shared" ref="K12:K18" si="15">150000/F12</f>
        <v>2586.2068965517242</v>
      </c>
      <c r="L12" s="63">
        <f t="shared" si="2"/>
        <v>3.2758620689655071E-2</v>
      </c>
      <c r="M12" s="28">
        <f t="shared" si="9"/>
        <v>4913.7931034482726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44019</v>
      </c>
      <c r="D13" s="25" t="s">
        <v>19</v>
      </c>
      <c r="E13" s="25" t="s">
        <v>505</v>
      </c>
      <c r="F13" s="26">
        <v>58.5</v>
      </c>
      <c r="G13" s="26">
        <v>62</v>
      </c>
      <c r="H13" s="26">
        <v>57</v>
      </c>
      <c r="I13" s="26">
        <v>62.5</v>
      </c>
      <c r="J13" s="25">
        <f t="shared" si="14"/>
        <v>4</v>
      </c>
      <c r="K13" s="27">
        <f t="shared" si="15"/>
        <v>2564.102564102564</v>
      </c>
      <c r="L13" s="63">
        <f t="shared" si="2"/>
        <v>6.8376068376068355E-2</v>
      </c>
      <c r="M13" s="28">
        <f t="shared" si="9"/>
        <v>10256.410256410256</v>
      </c>
      <c r="N13" s="8"/>
      <c r="P13" s="148" t="s">
        <v>10</v>
      </c>
      <c r="Q13" s="150">
        <f>COUNT(C6:C191)</f>
        <v>45</v>
      </c>
      <c r="R13" s="152">
        <f>Y192</f>
        <v>44</v>
      </c>
      <c r="S13" s="152">
        <f>Z192</f>
        <v>1</v>
      </c>
      <c r="T13" s="152">
        <v>0</v>
      </c>
      <c r="U13" s="154">
        <f>R13/(Q13-T13)</f>
        <v>0.97777777777777775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44020</v>
      </c>
      <c r="D14" s="25" t="s">
        <v>19</v>
      </c>
      <c r="E14" s="25" t="s">
        <v>1083</v>
      </c>
      <c r="F14" s="26">
        <v>157</v>
      </c>
      <c r="G14" s="26">
        <v>160</v>
      </c>
      <c r="H14" s="26">
        <v>156</v>
      </c>
      <c r="I14" s="26">
        <v>160</v>
      </c>
      <c r="J14" s="25">
        <f t="shared" si="14"/>
        <v>3</v>
      </c>
      <c r="K14" s="27">
        <f t="shared" si="15"/>
        <v>955.41401273885356</v>
      </c>
      <c r="L14" s="63">
        <f t="shared" si="2"/>
        <v>1.9108280254777066E-2</v>
      </c>
      <c r="M14" s="28">
        <f t="shared" si="9"/>
        <v>2866.2420382165606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44020</v>
      </c>
      <c r="D15" s="25" t="s">
        <v>19</v>
      </c>
      <c r="E15" s="25" t="s">
        <v>854</v>
      </c>
      <c r="F15" s="26">
        <v>395</v>
      </c>
      <c r="G15" s="26">
        <v>400</v>
      </c>
      <c r="H15" s="26">
        <v>392</v>
      </c>
      <c r="I15" s="26">
        <v>400</v>
      </c>
      <c r="J15" s="25">
        <f t="shared" si="14"/>
        <v>5</v>
      </c>
      <c r="K15" s="27">
        <f t="shared" si="15"/>
        <v>379.74683544303798</v>
      </c>
      <c r="L15" s="63">
        <f t="shared" si="2"/>
        <v>1.2658227848101333E-2</v>
      </c>
      <c r="M15" s="28">
        <f t="shared" si="9"/>
        <v>1898.7341772151899</v>
      </c>
      <c r="N15" s="8"/>
      <c r="O15" s="29"/>
      <c r="P15" s="97" t="s">
        <v>21</v>
      </c>
      <c r="Q15" s="98"/>
      <c r="R15" s="99"/>
      <c r="S15" s="106">
        <f>U13</f>
        <v>0.97777777777777775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44020</v>
      </c>
      <c r="D16" s="25" t="s">
        <v>19</v>
      </c>
      <c r="E16" s="25" t="s">
        <v>1084</v>
      </c>
      <c r="F16" s="26">
        <v>195</v>
      </c>
      <c r="G16" s="26">
        <v>215</v>
      </c>
      <c r="H16" s="26">
        <v>188</v>
      </c>
      <c r="I16" s="26">
        <v>202</v>
      </c>
      <c r="J16" s="25">
        <f t="shared" si="14"/>
        <v>7</v>
      </c>
      <c r="K16" s="27">
        <f t="shared" si="15"/>
        <v>769.23076923076928</v>
      </c>
      <c r="L16" s="63">
        <f t="shared" si="2"/>
        <v>3.5897435897435992E-2</v>
      </c>
      <c r="M16" s="28">
        <f t="shared" si="9"/>
        <v>5384.6153846153848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44020</v>
      </c>
      <c r="D17" s="25" t="s">
        <v>19</v>
      </c>
      <c r="E17" s="25" t="s">
        <v>1085</v>
      </c>
      <c r="F17" s="26">
        <v>200</v>
      </c>
      <c r="G17" s="26">
        <v>215</v>
      </c>
      <c r="H17" s="26">
        <v>193</v>
      </c>
      <c r="I17" s="26">
        <v>211.8</v>
      </c>
      <c r="J17" s="25">
        <f t="shared" si="14"/>
        <v>11.800000000000011</v>
      </c>
      <c r="K17" s="27">
        <f t="shared" si="15"/>
        <v>750</v>
      </c>
      <c r="L17" s="63">
        <f t="shared" si="2"/>
        <v>5.9000000000000163E-2</v>
      </c>
      <c r="M17" s="28">
        <f t="shared" si="9"/>
        <v>8850.0000000000091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44021</v>
      </c>
      <c r="D18" s="25" t="s">
        <v>19</v>
      </c>
      <c r="E18" s="25" t="s">
        <v>897</v>
      </c>
      <c r="F18" s="26">
        <v>156.5</v>
      </c>
      <c r="G18" s="26">
        <v>160</v>
      </c>
      <c r="H18" s="26">
        <v>155</v>
      </c>
      <c r="I18" s="26">
        <v>160</v>
      </c>
      <c r="J18" s="25">
        <f t="shared" si="14"/>
        <v>3.5</v>
      </c>
      <c r="K18" s="27">
        <f t="shared" si="15"/>
        <v>958.46645367412145</v>
      </c>
      <c r="L18" s="63">
        <f t="shared" si="2"/>
        <v>2.2364217252396124E-2</v>
      </c>
      <c r="M18" s="28">
        <f t="shared" si="9"/>
        <v>3354.6325878594253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44021</v>
      </c>
      <c r="D19" s="25" t="s">
        <v>19</v>
      </c>
      <c r="E19" s="25" t="s">
        <v>1086</v>
      </c>
      <c r="F19" s="26">
        <v>1285</v>
      </c>
      <c r="G19" s="26">
        <v>1330</v>
      </c>
      <c r="H19" s="26">
        <v>1260</v>
      </c>
      <c r="I19" s="26">
        <v>1320</v>
      </c>
      <c r="J19" s="25">
        <f t="shared" ref="J19" si="16">I19-F19</f>
        <v>35</v>
      </c>
      <c r="K19" s="27">
        <f t="shared" ref="K19" si="17">150000/F19</f>
        <v>116.73151750972762</v>
      </c>
      <c r="L19" s="63">
        <f t="shared" si="2"/>
        <v>2.7237354085603016E-2</v>
      </c>
      <c r="M19" s="28">
        <f t="shared" si="9"/>
        <v>4085.603112840467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44022</v>
      </c>
      <c r="D20" s="25" t="s">
        <v>19</v>
      </c>
      <c r="E20" s="25" t="s">
        <v>867</v>
      </c>
      <c r="F20" s="26">
        <v>1010</v>
      </c>
      <c r="G20" s="26">
        <v>1400</v>
      </c>
      <c r="H20" s="26">
        <v>950</v>
      </c>
      <c r="I20" s="26">
        <v>1022</v>
      </c>
      <c r="J20" s="25">
        <f t="shared" ref="J20:J23" si="18">I20-F20</f>
        <v>12</v>
      </c>
      <c r="K20" s="27">
        <f t="shared" ref="K20:K23" si="19">150000/F20</f>
        <v>148.51485148514851</v>
      </c>
      <c r="L20" s="63">
        <f t="shared" si="2"/>
        <v>1.1881188118811892E-2</v>
      </c>
      <c r="M20" s="28">
        <f t="shared" si="9"/>
        <v>1782.1782178217823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44022</v>
      </c>
      <c r="D21" s="25" t="s">
        <v>19</v>
      </c>
      <c r="E21" s="25" t="s">
        <v>1087</v>
      </c>
      <c r="F21" s="26">
        <v>211</v>
      </c>
      <c r="G21" s="26">
        <v>216</v>
      </c>
      <c r="H21" s="26">
        <v>209</v>
      </c>
      <c r="I21" s="26">
        <v>216</v>
      </c>
      <c r="J21" s="25">
        <f t="shared" si="18"/>
        <v>5</v>
      </c>
      <c r="K21" s="27">
        <f t="shared" si="19"/>
        <v>710.90047393364932</v>
      </c>
      <c r="L21" s="63">
        <f t="shared" si="2"/>
        <v>2.3696682464454888E-2</v>
      </c>
      <c r="M21" s="28">
        <f t="shared" si="9"/>
        <v>3554.5023696682465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44022</v>
      </c>
      <c r="D22" s="25" t="s">
        <v>19</v>
      </c>
      <c r="E22" s="25" t="s">
        <v>724</v>
      </c>
      <c r="F22" s="26">
        <v>415</v>
      </c>
      <c r="G22" s="26">
        <v>400</v>
      </c>
      <c r="H22" s="26">
        <v>405</v>
      </c>
      <c r="I22" s="26">
        <v>419</v>
      </c>
      <c r="J22" s="25">
        <f t="shared" si="18"/>
        <v>4</v>
      </c>
      <c r="K22" s="27">
        <f t="shared" si="19"/>
        <v>361.4457831325301</v>
      </c>
      <c r="L22" s="63">
        <f t="shared" si="2"/>
        <v>9.6385542168675453E-3</v>
      </c>
      <c r="M22" s="28">
        <f t="shared" si="9"/>
        <v>1445.7831325301204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44027</v>
      </c>
      <c r="D23" s="25" t="s">
        <v>19</v>
      </c>
      <c r="E23" s="25" t="s">
        <v>1088</v>
      </c>
      <c r="F23" s="26">
        <v>65</v>
      </c>
      <c r="G23" s="26">
        <v>68</v>
      </c>
      <c r="H23" s="26">
        <v>63</v>
      </c>
      <c r="I23" s="26">
        <v>68</v>
      </c>
      <c r="J23" s="25">
        <f t="shared" si="18"/>
        <v>3</v>
      </c>
      <c r="K23" s="27">
        <f t="shared" si="19"/>
        <v>2307.6923076923076</v>
      </c>
      <c r="L23" s="63">
        <f t="shared" si="2"/>
        <v>4.6153846153846212E-2</v>
      </c>
      <c r="M23" s="28">
        <f t="shared" si="9"/>
        <v>6923.0769230769229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44027</v>
      </c>
      <c r="D24" s="25" t="s">
        <v>19</v>
      </c>
      <c r="E24" s="25" t="s">
        <v>252</v>
      </c>
      <c r="F24" s="26">
        <v>1142</v>
      </c>
      <c r="G24" s="26">
        <v>1162</v>
      </c>
      <c r="H24" s="26">
        <v>1162</v>
      </c>
      <c r="I24" s="26">
        <v>1159</v>
      </c>
      <c r="J24" s="25">
        <f t="shared" ref="J24" si="20">I24-F24</f>
        <v>17</v>
      </c>
      <c r="K24" s="27">
        <f t="shared" ref="K24" si="21">150000/F24</f>
        <v>131.34851138353764</v>
      </c>
      <c r="L24" s="63">
        <f t="shared" si="2"/>
        <v>1.4886164623467701E-2</v>
      </c>
      <c r="M24" s="28">
        <f t="shared" si="9"/>
        <v>2232.92469352014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44027</v>
      </c>
      <c r="D25" s="25" t="s">
        <v>19</v>
      </c>
      <c r="E25" s="25" t="s">
        <v>1023</v>
      </c>
      <c r="F25" s="26">
        <v>188</v>
      </c>
      <c r="G25" s="26">
        <v>193</v>
      </c>
      <c r="H25" s="26">
        <v>187</v>
      </c>
      <c r="I25" s="26">
        <v>193</v>
      </c>
      <c r="J25" s="25">
        <f t="shared" ref="J25:J27" si="22">I25-F25</f>
        <v>5</v>
      </c>
      <c r="K25" s="27">
        <f t="shared" ref="K25:K27" si="23">150000/F25</f>
        <v>797.87234042553189</v>
      </c>
      <c r="L25" s="63">
        <f t="shared" si="2"/>
        <v>2.659574468085113E-2</v>
      </c>
      <c r="M25" s="28">
        <f t="shared" si="9"/>
        <v>3989.3617021276596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44027</v>
      </c>
      <c r="D26" s="25" t="s">
        <v>19</v>
      </c>
      <c r="E26" s="25" t="s">
        <v>1089</v>
      </c>
      <c r="F26" s="26">
        <v>30</v>
      </c>
      <c r="G26" s="26">
        <v>32.6</v>
      </c>
      <c r="H26" s="26">
        <v>29</v>
      </c>
      <c r="I26" s="26">
        <v>31.5</v>
      </c>
      <c r="J26" s="25">
        <f t="shared" si="22"/>
        <v>1.5</v>
      </c>
      <c r="K26" s="27">
        <f t="shared" si="23"/>
        <v>5000</v>
      </c>
      <c r="L26" s="63">
        <f t="shared" si="2"/>
        <v>5.0000000000000044E-2</v>
      </c>
      <c r="M26" s="28">
        <f t="shared" si="9"/>
        <v>7500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44027</v>
      </c>
      <c r="D27" s="25" t="s">
        <v>19</v>
      </c>
      <c r="E27" s="25" t="s">
        <v>120</v>
      </c>
      <c r="F27" s="26">
        <v>167</v>
      </c>
      <c r="G27" s="26">
        <v>174</v>
      </c>
      <c r="H27" s="26">
        <v>164</v>
      </c>
      <c r="I27" s="26">
        <v>164</v>
      </c>
      <c r="J27" s="25">
        <f t="shared" si="22"/>
        <v>-3</v>
      </c>
      <c r="K27" s="27">
        <f t="shared" si="23"/>
        <v>898.20359281437129</v>
      </c>
      <c r="L27" s="63">
        <f t="shared" si="2"/>
        <v>-1.7964071856287456E-2</v>
      </c>
      <c r="M27" s="28">
        <f t="shared" si="9"/>
        <v>-2694.6107784431138</v>
      </c>
      <c r="N27" s="8"/>
      <c r="Y27" s="5">
        <f t="shared" si="3"/>
        <v>0</v>
      </c>
      <c r="Z27" s="5">
        <f t="shared" si="4"/>
        <v>1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44028</v>
      </c>
      <c r="D28" s="25" t="s">
        <v>19</v>
      </c>
      <c r="E28" s="25" t="s">
        <v>888</v>
      </c>
      <c r="F28" s="26">
        <v>915</v>
      </c>
      <c r="G28" s="26">
        <v>940</v>
      </c>
      <c r="H28" s="26">
        <v>905</v>
      </c>
      <c r="I28" s="26">
        <v>940</v>
      </c>
      <c r="J28" s="25">
        <f t="shared" ref="J28" si="24">I28-F28</f>
        <v>25</v>
      </c>
      <c r="K28" s="27">
        <f t="shared" ref="K28" si="25">150000/F28</f>
        <v>163.9344262295082</v>
      </c>
      <c r="L28" s="63">
        <f t="shared" si="2"/>
        <v>2.732240437158473E-2</v>
      </c>
      <c r="M28" s="28">
        <f t="shared" si="9"/>
        <v>4098.3606557377052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44029</v>
      </c>
      <c r="D29" s="25" t="s">
        <v>19</v>
      </c>
      <c r="E29" s="25" t="s">
        <v>1090</v>
      </c>
      <c r="F29" s="26">
        <v>31</v>
      </c>
      <c r="G29" s="26">
        <v>35</v>
      </c>
      <c r="H29" s="26">
        <v>29.35</v>
      </c>
      <c r="I29" s="26">
        <v>35.549999999999997</v>
      </c>
      <c r="J29" s="25">
        <f t="shared" ref="J29:J43" si="26">I29-F29</f>
        <v>4.5499999999999972</v>
      </c>
      <c r="K29" s="27">
        <f t="shared" ref="K29:K43" si="27">150000/F29</f>
        <v>4838.7096774193551</v>
      </c>
      <c r="L29" s="63">
        <f t="shared" si="2"/>
        <v>0.14677419354838706</v>
      </c>
      <c r="M29" s="28">
        <f t="shared" si="9"/>
        <v>22016.129032258053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44029</v>
      </c>
      <c r="D30" s="25" t="s">
        <v>19</v>
      </c>
      <c r="E30" s="25" t="s">
        <v>443</v>
      </c>
      <c r="F30" s="26">
        <v>2005</v>
      </c>
      <c r="G30" s="26">
        <v>2180</v>
      </c>
      <c r="H30" s="26">
        <v>1950</v>
      </c>
      <c r="I30" s="26">
        <v>2116</v>
      </c>
      <c r="J30" s="25">
        <f t="shared" si="26"/>
        <v>111</v>
      </c>
      <c r="K30" s="27">
        <f t="shared" si="27"/>
        <v>74.812967581047388</v>
      </c>
      <c r="L30" s="63">
        <f t="shared" si="2"/>
        <v>5.5361596009975145E-2</v>
      </c>
      <c r="M30" s="28">
        <f t="shared" si="9"/>
        <v>8304.2394014962592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44029</v>
      </c>
      <c r="D31" s="25" t="s">
        <v>19</v>
      </c>
      <c r="E31" s="25" t="s">
        <v>1091</v>
      </c>
      <c r="F31" s="26">
        <v>173</v>
      </c>
      <c r="G31" s="26">
        <v>179</v>
      </c>
      <c r="H31" s="26">
        <v>170</v>
      </c>
      <c r="I31" s="26">
        <v>179</v>
      </c>
      <c r="J31" s="25">
        <f t="shared" si="26"/>
        <v>6</v>
      </c>
      <c r="K31" s="27">
        <f t="shared" si="27"/>
        <v>867.05202312138726</v>
      </c>
      <c r="L31" s="63">
        <f t="shared" si="2"/>
        <v>3.4682080924855585E-2</v>
      </c>
      <c r="M31" s="28">
        <f t="shared" si="9"/>
        <v>5202.3121387283236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44032</v>
      </c>
      <c r="D32" s="25" t="s">
        <v>19</v>
      </c>
      <c r="E32" s="25" t="s">
        <v>1092</v>
      </c>
      <c r="F32" s="26">
        <v>141</v>
      </c>
      <c r="G32" s="26">
        <v>145</v>
      </c>
      <c r="H32" s="26">
        <v>140</v>
      </c>
      <c r="I32" s="26">
        <v>145</v>
      </c>
      <c r="J32" s="25">
        <f t="shared" si="26"/>
        <v>4</v>
      </c>
      <c r="K32" s="27">
        <f t="shared" si="27"/>
        <v>1063.8297872340424</v>
      </c>
      <c r="L32" s="63">
        <f t="shared" si="2"/>
        <v>2.8368794326241176E-2</v>
      </c>
      <c r="M32" s="28">
        <f t="shared" si="9"/>
        <v>4255.3191489361698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44032</v>
      </c>
      <c r="D33" s="25" t="s">
        <v>19</v>
      </c>
      <c r="E33" s="25" t="s">
        <v>1093</v>
      </c>
      <c r="F33" s="26">
        <v>150</v>
      </c>
      <c r="G33" s="26">
        <v>300</v>
      </c>
      <c r="H33" s="26">
        <v>126</v>
      </c>
      <c r="I33" s="26">
        <v>155.6</v>
      </c>
      <c r="J33" s="25">
        <f t="shared" si="26"/>
        <v>5.5999999999999943</v>
      </c>
      <c r="K33" s="27">
        <f t="shared" si="27"/>
        <v>1000</v>
      </c>
      <c r="L33" s="63">
        <f t="shared" si="2"/>
        <v>3.7333333333333218E-2</v>
      </c>
      <c r="M33" s="28">
        <f t="shared" si="9"/>
        <v>5599.9999999999945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44034</v>
      </c>
      <c r="D34" s="43" t="s">
        <v>19</v>
      </c>
      <c r="E34" s="43" t="s">
        <v>123</v>
      </c>
      <c r="F34" s="43">
        <v>485</v>
      </c>
      <c r="G34" s="43">
        <v>496</v>
      </c>
      <c r="H34" s="43">
        <v>482</v>
      </c>
      <c r="I34" s="26">
        <v>496</v>
      </c>
      <c r="J34" s="25">
        <f t="shared" si="26"/>
        <v>11</v>
      </c>
      <c r="K34" s="27">
        <f t="shared" si="27"/>
        <v>309.2783505154639</v>
      </c>
      <c r="L34" s="63">
        <f t="shared" si="2"/>
        <v>2.268041237113394E-2</v>
      </c>
      <c r="M34" s="28">
        <f t="shared" si="9"/>
        <v>3402.0618556701029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44034</v>
      </c>
      <c r="D35" s="25" t="s">
        <v>19</v>
      </c>
      <c r="E35" s="25" t="s">
        <v>116</v>
      </c>
      <c r="F35" s="26">
        <v>692</v>
      </c>
      <c r="G35" s="26">
        <v>703</v>
      </c>
      <c r="H35" s="26">
        <v>683</v>
      </c>
      <c r="I35" s="26">
        <v>703</v>
      </c>
      <c r="J35" s="25">
        <f t="shared" si="26"/>
        <v>11</v>
      </c>
      <c r="K35" s="27">
        <f t="shared" si="27"/>
        <v>216.76300578034682</v>
      </c>
      <c r="L35" s="63">
        <f t="shared" si="2"/>
        <v>1.5895953757225412E-2</v>
      </c>
      <c r="M35" s="28">
        <f t="shared" si="9"/>
        <v>2384.3930635838151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44035</v>
      </c>
      <c r="D36" s="25" t="s">
        <v>19</v>
      </c>
      <c r="E36" s="25" t="s">
        <v>1094</v>
      </c>
      <c r="F36" s="26">
        <v>369.8</v>
      </c>
      <c r="G36" s="26">
        <v>374</v>
      </c>
      <c r="H36" s="26">
        <v>368</v>
      </c>
      <c r="I36" s="26">
        <v>374</v>
      </c>
      <c r="J36" s="25">
        <f t="shared" si="26"/>
        <v>4.1999999999999886</v>
      </c>
      <c r="K36" s="27">
        <f t="shared" si="27"/>
        <v>405.62466197944832</v>
      </c>
      <c r="L36" s="63">
        <f t="shared" si="2"/>
        <v>1.1357490535424564E-2</v>
      </c>
      <c r="M36" s="28">
        <f t="shared" si="9"/>
        <v>1703.6235803136783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44039</v>
      </c>
      <c r="D37" s="25" t="s">
        <v>19</v>
      </c>
      <c r="E37" s="25" t="s">
        <v>95</v>
      </c>
      <c r="F37" s="26">
        <v>457</v>
      </c>
      <c r="G37" s="26">
        <v>465</v>
      </c>
      <c r="H37" s="26">
        <v>453</v>
      </c>
      <c r="I37" s="26">
        <v>465</v>
      </c>
      <c r="J37" s="25">
        <f t="shared" si="26"/>
        <v>8</v>
      </c>
      <c r="K37" s="27">
        <f t="shared" si="27"/>
        <v>328.22757111597372</v>
      </c>
      <c r="L37" s="63">
        <f t="shared" si="2"/>
        <v>1.7505470459518557E-2</v>
      </c>
      <c r="M37" s="28">
        <f t="shared" si="9"/>
        <v>2625.8205689277897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44040</v>
      </c>
      <c r="D38" s="45" t="s">
        <v>19</v>
      </c>
      <c r="E38" s="45" t="s">
        <v>535</v>
      </c>
      <c r="F38" s="46">
        <v>910</v>
      </c>
      <c r="G38" s="46">
        <v>950</v>
      </c>
      <c r="H38" s="46">
        <v>890</v>
      </c>
      <c r="I38" s="26">
        <v>950</v>
      </c>
      <c r="J38" s="25">
        <f t="shared" si="26"/>
        <v>40</v>
      </c>
      <c r="K38" s="27">
        <f t="shared" si="27"/>
        <v>164.83516483516485</v>
      </c>
      <c r="L38" s="63">
        <f t="shared" si="2"/>
        <v>4.3956043956044022E-2</v>
      </c>
      <c r="M38" s="28">
        <f t="shared" si="9"/>
        <v>6593.4065934065939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44040</v>
      </c>
      <c r="D39" s="43" t="s">
        <v>19</v>
      </c>
      <c r="E39" s="43" t="s">
        <v>1095</v>
      </c>
      <c r="F39" s="43">
        <v>237</v>
      </c>
      <c r="G39" s="43">
        <v>248</v>
      </c>
      <c r="H39" s="43">
        <v>233</v>
      </c>
      <c r="I39" s="26">
        <v>242.2</v>
      </c>
      <c r="J39" s="25">
        <f t="shared" si="26"/>
        <v>5.1999999999999886</v>
      </c>
      <c r="K39" s="27">
        <f t="shared" si="27"/>
        <v>632.91139240506334</v>
      </c>
      <c r="L39" s="63">
        <f t="shared" si="2"/>
        <v>2.1940928270042237E-2</v>
      </c>
      <c r="M39" s="28">
        <f t="shared" si="9"/>
        <v>3291.139240506322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44040</v>
      </c>
      <c r="D40" s="43" t="s">
        <v>19</v>
      </c>
      <c r="E40" s="61" t="s">
        <v>1096</v>
      </c>
      <c r="F40" s="43">
        <v>19.899999999999999</v>
      </c>
      <c r="G40" s="43">
        <v>21</v>
      </c>
      <c r="H40" s="43">
        <v>19.3</v>
      </c>
      <c r="I40" s="26">
        <v>21</v>
      </c>
      <c r="J40" s="25">
        <f t="shared" si="26"/>
        <v>1.1000000000000014</v>
      </c>
      <c r="K40" s="27">
        <f t="shared" si="27"/>
        <v>7537.6884422110561</v>
      </c>
      <c r="L40" s="63">
        <f t="shared" si="2"/>
        <v>5.5276381909547867E-2</v>
      </c>
      <c r="M40" s="28">
        <f t="shared" si="9"/>
        <v>8291.4572864321726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44040</v>
      </c>
      <c r="D41" s="43" t="s">
        <v>19</v>
      </c>
      <c r="E41" s="43" t="s">
        <v>715</v>
      </c>
      <c r="F41" s="43">
        <v>1050</v>
      </c>
      <c r="G41" s="43">
        <v>1066</v>
      </c>
      <c r="H41" s="43">
        <v>1040</v>
      </c>
      <c r="I41" s="26">
        <v>1066</v>
      </c>
      <c r="J41" s="25">
        <f t="shared" si="26"/>
        <v>16</v>
      </c>
      <c r="K41" s="27">
        <f t="shared" si="27"/>
        <v>142.85714285714286</v>
      </c>
      <c r="L41" s="63">
        <f t="shared" si="2"/>
        <v>1.5238095238095273E-2</v>
      </c>
      <c r="M41" s="28">
        <f t="shared" si="9"/>
        <v>2285.7142857142858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44040</v>
      </c>
      <c r="D42" s="43" t="s">
        <v>19</v>
      </c>
      <c r="E42" s="43" t="s">
        <v>512</v>
      </c>
      <c r="F42" s="43">
        <v>11.9</v>
      </c>
      <c r="G42" s="43">
        <v>18</v>
      </c>
      <c r="H42" s="43">
        <v>10.5</v>
      </c>
      <c r="I42" s="26">
        <v>17.05</v>
      </c>
      <c r="J42" s="25">
        <f t="shared" si="26"/>
        <v>5.15</v>
      </c>
      <c r="K42" s="27">
        <f t="shared" si="27"/>
        <v>12605.042016806723</v>
      </c>
      <c r="L42" s="63">
        <f t="shared" si="2"/>
        <v>0.4327731092436975</v>
      </c>
      <c r="M42" s="28">
        <f t="shared" si="9"/>
        <v>64915.966386554632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44040</v>
      </c>
      <c r="D43" s="45" t="s">
        <v>19</v>
      </c>
      <c r="E43" s="45" t="s">
        <v>1081</v>
      </c>
      <c r="F43" s="46">
        <v>51</v>
      </c>
      <c r="G43" s="46">
        <v>57</v>
      </c>
      <c r="H43" s="46">
        <v>49</v>
      </c>
      <c r="I43" s="26">
        <v>57</v>
      </c>
      <c r="J43" s="25">
        <f t="shared" si="26"/>
        <v>6</v>
      </c>
      <c r="K43" s="27">
        <f t="shared" si="27"/>
        <v>2941.1764705882351</v>
      </c>
      <c r="L43" s="63">
        <f t="shared" si="2"/>
        <v>0.11764705882352944</v>
      </c>
      <c r="M43" s="28">
        <f t="shared" si="9"/>
        <v>17647.058823529413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44040</v>
      </c>
      <c r="D44" s="25" t="s">
        <v>19</v>
      </c>
      <c r="E44" s="25" t="s">
        <v>81</v>
      </c>
      <c r="F44" s="26">
        <v>790</v>
      </c>
      <c r="G44" s="26">
        <v>807</v>
      </c>
      <c r="H44" s="26">
        <v>786</v>
      </c>
      <c r="I44" s="26">
        <v>807</v>
      </c>
      <c r="J44" s="25">
        <f t="shared" ref="J44:J50" si="28">I44-F44</f>
        <v>17</v>
      </c>
      <c r="K44" s="27">
        <f t="shared" ref="K44:K50" si="29">150000/F44</f>
        <v>189.87341772151899</v>
      </c>
      <c r="L44" s="63">
        <f t="shared" si="2"/>
        <v>2.1518987341772045E-2</v>
      </c>
      <c r="M44" s="28">
        <f t="shared" si="9"/>
        <v>3227.8481012658231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44041</v>
      </c>
      <c r="D45" s="25" t="s">
        <v>19</v>
      </c>
      <c r="E45" s="25" t="s">
        <v>848</v>
      </c>
      <c r="F45" s="26">
        <v>278</v>
      </c>
      <c r="G45" s="26">
        <v>314</v>
      </c>
      <c r="H45" s="26">
        <v>270</v>
      </c>
      <c r="I45" s="26">
        <v>314</v>
      </c>
      <c r="J45" s="25">
        <f t="shared" si="28"/>
        <v>36</v>
      </c>
      <c r="K45" s="27">
        <f t="shared" si="29"/>
        <v>539.56834532374103</v>
      </c>
      <c r="L45" s="63">
        <f t="shared" si="2"/>
        <v>0.12949640287769792</v>
      </c>
      <c r="M45" s="28">
        <f t="shared" si="9"/>
        <v>19424.460431654676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44041</v>
      </c>
      <c r="D46" s="25" t="s">
        <v>19</v>
      </c>
      <c r="E46" s="25" t="s">
        <v>1098</v>
      </c>
      <c r="F46" s="26">
        <v>588</v>
      </c>
      <c r="G46" s="26">
        <v>617</v>
      </c>
      <c r="H46" s="26">
        <v>573</v>
      </c>
      <c r="I46" s="26">
        <v>617</v>
      </c>
      <c r="J46" s="25">
        <f t="shared" si="28"/>
        <v>29</v>
      </c>
      <c r="K46" s="27">
        <f t="shared" si="29"/>
        <v>255.10204081632654</v>
      </c>
      <c r="L46" s="63">
        <f t="shared" si="2"/>
        <v>4.9319727891156573E-2</v>
      </c>
      <c r="M46" s="28">
        <f t="shared" si="9"/>
        <v>7397.9591836734699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44041</v>
      </c>
      <c r="D47" s="25" t="s">
        <v>19</v>
      </c>
      <c r="E47" s="25" t="s">
        <v>1099</v>
      </c>
      <c r="F47" s="26">
        <v>150</v>
      </c>
      <c r="G47" s="26">
        <v>300</v>
      </c>
      <c r="H47" s="26">
        <v>120</v>
      </c>
      <c r="I47" s="26">
        <v>340</v>
      </c>
      <c r="J47" s="25">
        <f t="shared" si="28"/>
        <v>190</v>
      </c>
      <c r="K47" s="27">
        <f t="shared" si="29"/>
        <v>1000</v>
      </c>
      <c r="L47" s="63">
        <f t="shared" si="2"/>
        <v>1.2666666666666666</v>
      </c>
      <c r="M47" s="28">
        <f t="shared" si="9"/>
        <v>190000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44041</v>
      </c>
      <c r="D48" s="25" t="s">
        <v>19</v>
      </c>
      <c r="E48" s="25" t="s">
        <v>1100</v>
      </c>
      <c r="F48" s="26">
        <v>342</v>
      </c>
      <c r="G48" s="26">
        <v>350</v>
      </c>
      <c r="H48" s="26">
        <v>333</v>
      </c>
      <c r="I48" s="26">
        <v>350.5</v>
      </c>
      <c r="J48" s="25">
        <f t="shared" si="28"/>
        <v>8.5</v>
      </c>
      <c r="K48" s="27">
        <f t="shared" si="29"/>
        <v>438.59649122807019</v>
      </c>
      <c r="L48" s="63">
        <f t="shared" si="2"/>
        <v>2.4853801169590684E-2</v>
      </c>
      <c r="M48" s="28">
        <f t="shared" si="9"/>
        <v>3728.0701754385968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x14ac:dyDescent="0.3">
      <c r="A49" s="7"/>
      <c r="B49" s="23">
        <f t="shared" si="6"/>
        <v>44</v>
      </c>
      <c r="C49" s="24">
        <v>44042</v>
      </c>
      <c r="D49" s="25" t="s">
        <v>19</v>
      </c>
      <c r="E49" s="25" t="s">
        <v>411</v>
      </c>
      <c r="F49" s="26">
        <v>36.700000000000003</v>
      </c>
      <c r="G49" s="26">
        <v>38.5</v>
      </c>
      <c r="H49" s="26">
        <v>36</v>
      </c>
      <c r="I49" s="26">
        <v>38.5</v>
      </c>
      <c r="J49" s="25">
        <f t="shared" si="28"/>
        <v>1.7999999999999972</v>
      </c>
      <c r="K49" s="27">
        <f t="shared" si="29"/>
        <v>4087.1934604904627</v>
      </c>
      <c r="L49" s="63">
        <f t="shared" si="2"/>
        <v>4.9046321525885395E-2</v>
      </c>
      <c r="M49" s="28">
        <f t="shared" si="9"/>
        <v>7356.9482288828212</v>
      </c>
      <c r="N49" s="8"/>
      <c r="Y49" s="5">
        <f t="shared" si="3"/>
        <v>1</v>
      </c>
      <c r="Z49" s="5">
        <f t="shared" si="4"/>
        <v>0</v>
      </c>
      <c r="AA49" s="5">
        <f t="shared" si="5"/>
        <v>0</v>
      </c>
    </row>
    <row r="50" spans="1:27" x14ac:dyDescent="0.3">
      <c r="A50" s="7"/>
      <c r="B50" s="23">
        <f t="shared" si="6"/>
        <v>45</v>
      </c>
      <c r="C50" s="24">
        <v>44042</v>
      </c>
      <c r="D50" s="25" t="s">
        <v>19</v>
      </c>
      <c r="E50" s="25" t="s">
        <v>703</v>
      </c>
      <c r="F50" s="26">
        <v>2132</v>
      </c>
      <c r="G50" s="26">
        <v>2195</v>
      </c>
      <c r="H50" s="26">
        <v>2110</v>
      </c>
      <c r="I50" s="26">
        <v>2195</v>
      </c>
      <c r="J50" s="25">
        <f t="shared" si="28"/>
        <v>63</v>
      </c>
      <c r="K50" s="27">
        <f t="shared" si="29"/>
        <v>70.356472795497183</v>
      </c>
      <c r="L50" s="63">
        <f t="shared" si="2"/>
        <v>2.9549718574108708E-2</v>
      </c>
      <c r="M50" s="28">
        <f t="shared" si="9"/>
        <v>4432.4577861163225</v>
      </c>
      <c r="N50" s="8"/>
      <c r="Y50" s="5">
        <f t="shared" si="3"/>
        <v>1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5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5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5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9"/>
        <v>#VALUE!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487463.48426264158</v>
      </c>
      <c r="N192" s="8"/>
      <c r="Y192" s="5">
        <f>SUM(Y6:Y191)</f>
        <v>44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4" priority="1">
      <formula>LEN(TRIM(I6))=0</formula>
    </cfRule>
  </conditionalFormatting>
  <hyperlinks>
    <hyperlink ref="B192" r:id="rId1" display="www.winnerscapitalline.com" xr:uid="{00000000-0004-0000-1B00-000000000000}"/>
    <hyperlink ref="P1" location="'MASTER '!A1" display="Back" xr:uid="{00000000-0004-0000-1B00-000001000000}"/>
  </hyperlinks>
  <pageMargins left="0.7" right="0.7" top="0.75" bottom="0.75" header="0.3" footer="0.3"/>
  <pageSetup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193"/>
  <sheetViews>
    <sheetView topLeftCell="G7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1101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44047</v>
      </c>
      <c r="D6" s="19" t="s">
        <v>19</v>
      </c>
      <c r="E6" s="19" t="s">
        <v>1102</v>
      </c>
      <c r="F6" s="21">
        <v>685</v>
      </c>
      <c r="G6" s="79">
        <v>709</v>
      </c>
      <c r="H6" s="79">
        <v>680</v>
      </c>
      <c r="I6" s="26">
        <v>701</v>
      </c>
      <c r="J6" s="25">
        <f t="shared" ref="J6:J7" si="0">I6-F6</f>
        <v>16</v>
      </c>
      <c r="K6" s="27">
        <f t="shared" ref="K6:K7" si="1">150000/F6</f>
        <v>218.97810218978103</v>
      </c>
      <c r="L6" s="63">
        <f t="shared" ref="L6:L71" si="2">(I6*1/F6)-100%</f>
        <v>2.3357664233576658E-2</v>
      </c>
      <c r="M6" s="25">
        <f>J6*K6</f>
        <v>3503.6496350364964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44047</v>
      </c>
      <c r="D7" s="25" t="s">
        <v>19</v>
      </c>
      <c r="E7" s="25" t="s">
        <v>551</v>
      </c>
      <c r="F7" s="26">
        <v>636</v>
      </c>
      <c r="G7" s="26">
        <v>654</v>
      </c>
      <c r="H7" s="26">
        <v>627</v>
      </c>
      <c r="I7" s="26">
        <v>654</v>
      </c>
      <c r="J7" s="25">
        <f t="shared" si="0"/>
        <v>18</v>
      </c>
      <c r="K7" s="27">
        <f t="shared" si="1"/>
        <v>235.84905660377359</v>
      </c>
      <c r="L7" s="63">
        <f t="shared" si="2"/>
        <v>2.8301886792452935E-2</v>
      </c>
      <c r="M7" s="83">
        <f>J7*K7</f>
        <v>4245.2830188679245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44047</v>
      </c>
      <c r="D8" s="25" t="s">
        <v>19</v>
      </c>
      <c r="E8" s="25" t="s">
        <v>1103</v>
      </c>
      <c r="F8" s="26">
        <v>558</v>
      </c>
      <c r="G8" s="26">
        <v>574</v>
      </c>
      <c r="H8" s="26">
        <v>552</v>
      </c>
      <c r="I8" s="26">
        <v>574</v>
      </c>
      <c r="J8" s="25">
        <f t="shared" ref="J8:J15" si="7">I8-F8</f>
        <v>16</v>
      </c>
      <c r="K8" s="27">
        <f t="shared" ref="K8:K15" si="8">150000/F8</f>
        <v>268.81720430107526</v>
      </c>
      <c r="L8" s="63">
        <f t="shared" si="2"/>
        <v>2.8673835125448077E-2</v>
      </c>
      <c r="M8" s="28">
        <f t="shared" ref="M8:M71" si="9">J8*K8</f>
        <v>4301.0752688172042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44048</v>
      </c>
      <c r="D9" s="25" t="s">
        <v>19</v>
      </c>
      <c r="E9" s="25" t="s">
        <v>1104</v>
      </c>
      <c r="F9" s="26">
        <v>765</v>
      </c>
      <c r="G9" s="26">
        <v>785</v>
      </c>
      <c r="H9" s="26">
        <v>745</v>
      </c>
      <c r="I9" s="26">
        <v>785</v>
      </c>
      <c r="J9" s="25">
        <f t="shared" si="7"/>
        <v>20</v>
      </c>
      <c r="K9" s="27">
        <f t="shared" si="8"/>
        <v>196.07843137254903</v>
      </c>
      <c r="L9" s="63">
        <f t="shared" si="2"/>
        <v>2.614379084967311E-2</v>
      </c>
      <c r="M9" s="28">
        <f t="shared" si="9"/>
        <v>3921.5686274509808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44048</v>
      </c>
      <c r="D10" s="25" t="s">
        <v>19</v>
      </c>
      <c r="E10" s="25" t="s">
        <v>1105</v>
      </c>
      <c r="F10" s="26">
        <v>110</v>
      </c>
      <c r="G10" s="26">
        <v>112</v>
      </c>
      <c r="H10" s="26">
        <v>109</v>
      </c>
      <c r="I10" s="26">
        <v>112</v>
      </c>
      <c r="J10" s="25">
        <f t="shared" si="7"/>
        <v>2</v>
      </c>
      <c r="K10" s="27">
        <f t="shared" si="8"/>
        <v>1363.6363636363637</v>
      </c>
      <c r="L10" s="63">
        <f t="shared" si="2"/>
        <v>1.8181818181818077E-2</v>
      </c>
      <c r="M10" s="28">
        <f t="shared" si="9"/>
        <v>2727.2727272727275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44048</v>
      </c>
      <c r="D11" s="25" t="s">
        <v>19</v>
      </c>
      <c r="E11" s="25" t="s">
        <v>680</v>
      </c>
      <c r="F11" s="26">
        <v>35.5</v>
      </c>
      <c r="G11" s="26">
        <v>40</v>
      </c>
      <c r="H11" s="26">
        <v>33</v>
      </c>
      <c r="I11" s="26">
        <v>40.4</v>
      </c>
      <c r="J11" s="25">
        <f t="shared" si="7"/>
        <v>4.8999999999999986</v>
      </c>
      <c r="K11" s="27">
        <f t="shared" si="8"/>
        <v>4225.3521126760561</v>
      </c>
      <c r="L11" s="63">
        <f t="shared" si="2"/>
        <v>0.13802816901408455</v>
      </c>
      <c r="M11" s="28">
        <f t="shared" si="9"/>
        <v>20704.225352112669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44048</v>
      </c>
      <c r="D12" s="25" t="s">
        <v>19</v>
      </c>
      <c r="E12" s="25" t="s">
        <v>236</v>
      </c>
      <c r="F12" s="26">
        <v>146</v>
      </c>
      <c r="G12" s="26">
        <v>160</v>
      </c>
      <c r="H12" s="26">
        <v>140</v>
      </c>
      <c r="I12" s="26">
        <v>151</v>
      </c>
      <c r="J12" s="25">
        <f t="shared" si="7"/>
        <v>5</v>
      </c>
      <c r="K12" s="27">
        <f t="shared" si="8"/>
        <v>1027.3972602739725</v>
      </c>
      <c r="L12" s="63">
        <f t="shared" si="2"/>
        <v>3.4246575342465668E-2</v>
      </c>
      <c r="M12" s="28">
        <f t="shared" si="9"/>
        <v>5136.9863013698623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44049</v>
      </c>
      <c r="D13" s="25" t="s">
        <v>19</v>
      </c>
      <c r="E13" s="25" t="s">
        <v>412</v>
      </c>
      <c r="F13" s="26">
        <v>1033</v>
      </c>
      <c r="G13" s="26">
        <v>1055</v>
      </c>
      <c r="H13" s="26">
        <v>1020</v>
      </c>
      <c r="I13" s="26">
        <v>1055</v>
      </c>
      <c r="J13" s="25">
        <f t="shared" si="7"/>
        <v>22</v>
      </c>
      <c r="K13" s="27">
        <f t="shared" si="8"/>
        <v>145.20813165537271</v>
      </c>
      <c r="L13" s="63">
        <f t="shared" si="2"/>
        <v>2.1297192642788065E-2</v>
      </c>
      <c r="M13" s="28">
        <f t="shared" si="9"/>
        <v>3194.5788964181997</v>
      </c>
      <c r="N13" s="8"/>
      <c r="P13" s="148" t="s">
        <v>10</v>
      </c>
      <c r="Q13" s="150">
        <f>COUNT(C6:C191)</f>
        <v>47</v>
      </c>
      <c r="R13" s="152">
        <v>45</v>
      </c>
      <c r="S13" s="152">
        <f>Z192</f>
        <v>2</v>
      </c>
      <c r="T13" s="152">
        <v>0</v>
      </c>
      <c r="U13" s="154">
        <f>R13/(Q13-T13)</f>
        <v>0.95744680851063835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44049</v>
      </c>
      <c r="D14" s="25" t="s">
        <v>19</v>
      </c>
      <c r="E14" s="25" t="s">
        <v>517</v>
      </c>
      <c r="F14" s="26">
        <v>159</v>
      </c>
      <c r="G14" s="26">
        <v>180</v>
      </c>
      <c r="H14" s="26">
        <v>150</v>
      </c>
      <c r="I14" s="26">
        <v>167.35</v>
      </c>
      <c r="J14" s="25">
        <f t="shared" si="7"/>
        <v>8.3499999999999943</v>
      </c>
      <c r="K14" s="27">
        <f t="shared" si="8"/>
        <v>943.39622641509436</v>
      </c>
      <c r="L14" s="63">
        <f t="shared" si="2"/>
        <v>5.2515723270440295E-2</v>
      </c>
      <c r="M14" s="28">
        <f t="shared" si="9"/>
        <v>7877.3584905660327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44049</v>
      </c>
      <c r="D15" s="25" t="s">
        <v>19</v>
      </c>
      <c r="E15" s="25" t="s">
        <v>703</v>
      </c>
      <c r="F15" s="26">
        <v>2155</v>
      </c>
      <c r="G15" s="26">
        <v>2195</v>
      </c>
      <c r="H15" s="26">
        <v>2140</v>
      </c>
      <c r="I15" s="26">
        <v>2164</v>
      </c>
      <c r="J15" s="25">
        <f t="shared" si="7"/>
        <v>9</v>
      </c>
      <c r="K15" s="27">
        <f t="shared" si="8"/>
        <v>69.60556844547564</v>
      </c>
      <c r="L15" s="63">
        <f t="shared" si="2"/>
        <v>4.1763341067284632E-3</v>
      </c>
      <c r="M15" s="28">
        <f t="shared" si="9"/>
        <v>626.4501160092808</v>
      </c>
      <c r="N15" s="8"/>
      <c r="O15" s="29"/>
      <c r="P15" s="97" t="s">
        <v>21</v>
      </c>
      <c r="Q15" s="98"/>
      <c r="R15" s="99"/>
      <c r="S15" s="106">
        <f>U13</f>
        <v>0.95744680851063835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44050</v>
      </c>
      <c r="D16" s="25" t="s">
        <v>19</v>
      </c>
      <c r="E16" s="25" t="s">
        <v>1106</v>
      </c>
      <c r="F16" s="26">
        <v>48.2</v>
      </c>
      <c r="G16" s="26">
        <v>52</v>
      </c>
      <c r="H16" s="26">
        <v>46</v>
      </c>
      <c r="I16" s="26">
        <v>49.5</v>
      </c>
      <c r="J16" s="25">
        <f t="shared" ref="J16:J43" si="10">I16-F16</f>
        <v>1.2999999999999972</v>
      </c>
      <c r="K16" s="27">
        <f t="shared" ref="K16:K43" si="11">150000/F16</f>
        <v>3112.0331950207469</v>
      </c>
      <c r="L16" s="63">
        <f t="shared" si="2"/>
        <v>2.6970954356846377E-2</v>
      </c>
      <c r="M16" s="28">
        <f t="shared" si="9"/>
        <v>4045.6431535269621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44053</v>
      </c>
      <c r="D17" s="25" t="s">
        <v>19</v>
      </c>
      <c r="E17" s="25" t="s">
        <v>1107</v>
      </c>
      <c r="F17" s="26">
        <v>260</v>
      </c>
      <c r="G17" s="26">
        <v>500</v>
      </c>
      <c r="H17" s="26">
        <v>240</v>
      </c>
      <c r="I17" s="26">
        <v>319</v>
      </c>
      <c r="J17" s="25">
        <f t="shared" si="10"/>
        <v>59</v>
      </c>
      <c r="K17" s="27">
        <f t="shared" si="11"/>
        <v>576.92307692307691</v>
      </c>
      <c r="L17" s="63">
        <f t="shared" si="2"/>
        <v>0.22692307692307701</v>
      </c>
      <c r="M17" s="28">
        <f t="shared" si="9"/>
        <v>34038.461538461539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44053</v>
      </c>
      <c r="D18" s="25" t="s">
        <v>19</v>
      </c>
      <c r="E18" s="25" t="s">
        <v>1108</v>
      </c>
      <c r="F18" s="26">
        <v>1400</v>
      </c>
      <c r="G18" s="26">
        <v>1450</v>
      </c>
      <c r="H18" s="26">
        <v>1350</v>
      </c>
      <c r="I18" s="26">
        <v>1410</v>
      </c>
      <c r="J18" s="25">
        <f t="shared" si="10"/>
        <v>10</v>
      </c>
      <c r="K18" s="27">
        <f t="shared" si="11"/>
        <v>107.14285714285714</v>
      </c>
      <c r="L18" s="63">
        <f t="shared" si="2"/>
        <v>7.1428571428571175E-3</v>
      </c>
      <c r="M18" s="28">
        <f t="shared" si="9"/>
        <v>1071.4285714285713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44053</v>
      </c>
      <c r="D19" s="25" t="s">
        <v>19</v>
      </c>
      <c r="E19" s="25" t="s">
        <v>1109</v>
      </c>
      <c r="F19" s="26">
        <v>1480</v>
      </c>
      <c r="G19" s="26">
        <v>1600</v>
      </c>
      <c r="H19" s="26">
        <v>1400</v>
      </c>
      <c r="I19" s="26">
        <v>1575</v>
      </c>
      <c r="J19" s="25">
        <f t="shared" si="10"/>
        <v>95</v>
      </c>
      <c r="K19" s="27">
        <f t="shared" si="11"/>
        <v>101.35135135135135</v>
      </c>
      <c r="L19" s="63">
        <f t="shared" si="2"/>
        <v>6.4189189189189255E-2</v>
      </c>
      <c r="M19" s="28">
        <f t="shared" si="9"/>
        <v>9628.3783783783783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44054</v>
      </c>
      <c r="D20" s="25" t="s">
        <v>19</v>
      </c>
      <c r="E20" s="25" t="s">
        <v>393</v>
      </c>
      <c r="F20" s="26">
        <v>33.4</v>
      </c>
      <c r="G20" s="26">
        <v>34.4</v>
      </c>
      <c r="H20" s="26">
        <v>33</v>
      </c>
      <c r="I20" s="26">
        <v>34.4</v>
      </c>
      <c r="J20" s="25">
        <f t="shared" si="10"/>
        <v>1</v>
      </c>
      <c r="K20" s="27">
        <f t="shared" si="11"/>
        <v>4491.0179640718561</v>
      </c>
      <c r="L20" s="63">
        <f t="shared" si="2"/>
        <v>2.9940119760478945E-2</v>
      </c>
      <c r="M20" s="28">
        <f t="shared" si="9"/>
        <v>4491.0179640718561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44055</v>
      </c>
      <c r="D21" s="25" t="s">
        <v>19</v>
      </c>
      <c r="E21" s="25" t="s">
        <v>114</v>
      </c>
      <c r="F21" s="26">
        <v>555</v>
      </c>
      <c r="G21" s="26">
        <v>561</v>
      </c>
      <c r="H21" s="26">
        <v>553</v>
      </c>
      <c r="I21" s="26">
        <v>559</v>
      </c>
      <c r="J21" s="25">
        <f t="shared" si="10"/>
        <v>4</v>
      </c>
      <c r="K21" s="27">
        <f t="shared" si="11"/>
        <v>270.27027027027026</v>
      </c>
      <c r="L21" s="63">
        <f t="shared" si="2"/>
        <v>7.2072072072071336E-3</v>
      </c>
      <c r="M21" s="28">
        <f t="shared" si="9"/>
        <v>1081.081081081081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44055</v>
      </c>
      <c r="D22" s="25" t="s">
        <v>19</v>
      </c>
      <c r="E22" s="25" t="s">
        <v>1110</v>
      </c>
      <c r="F22" s="26">
        <v>110</v>
      </c>
      <c r="G22" s="26">
        <v>500</v>
      </c>
      <c r="H22" s="26">
        <v>80</v>
      </c>
      <c r="I22" s="26">
        <v>120.5</v>
      </c>
      <c r="J22" s="25">
        <f t="shared" si="10"/>
        <v>10.5</v>
      </c>
      <c r="K22" s="27">
        <f t="shared" si="11"/>
        <v>1363.6363636363637</v>
      </c>
      <c r="L22" s="63">
        <f t="shared" si="2"/>
        <v>9.5454545454545459E-2</v>
      </c>
      <c r="M22" s="28">
        <f t="shared" si="9"/>
        <v>14318.18181818182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44055</v>
      </c>
      <c r="D23" s="25" t="s">
        <v>19</v>
      </c>
      <c r="E23" s="25" t="s">
        <v>1007</v>
      </c>
      <c r="F23" s="26">
        <v>1305</v>
      </c>
      <c r="G23" s="26">
        <v>1333</v>
      </c>
      <c r="H23" s="26">
        <v>1300</v>
      </c>
      <c r="I23" s="26">
        <v>1332</v>
      </c>
      <c r="J23" s="25">
        <f t="shared" si="10"/>
        <v>27</v>
      </c>
      <c r="K23" s="27">
        <f t="shared" si="11"/>
        <v>114.94252873563218</v>
      </c>
      <c r="L23" s="63">
        <f t="shared" si="2"/>
        <v>2.0689655172413834E-2</v>
      </c>
      <c r="M23" s="28">
        <f t="shared" si="9"/>
        <v>3103.4482758620688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44056</v>
      </c>
      <c r="D24" s="25" t="s">
        <v>19</v>
      </c>
      <c r="E24" s="25" t="s">
        <v>1072</v>
      </c>
      <c r="F24" s="26">
        <v>273</v>
      </c>
      <c r="G24" s="26">
        <v>277</v>
      </c>
      <c r="H24" s="26">
        <v>270</v>
      </c>
      <c r="I24" s="26">
        <v>275.7</v>
      </c>
      <c r="J24" s="25">
        <f t="shared" si="10"/>
        <v>2.6999999999999886</v>
      </c>
      <c r="K24" s="27">
        <f t="shared" si="11"/>
        <v>549.45054945054949</v>
      </c>
      <c r="L24" s="63">
        <f t="shared" si="2"/>
        <v>9.890109890109855E-3</v>
      </c>
      <c r="M24" s="28">
        <f t="shared" si="9"/>
        <v>1483.5164835164774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44056</v>
      </c>
      <c r="D25" s="25" t="s">
        <v>19</v>
      </c>
      <c r="E25" s="25" t="s">
        <v>549</v>
      </c>
      <c r="F25" s="26">
        <v>1130</v>
      </c>
      <c r="G25" s="26">
        <v>1157</v>
      </c>
      <c r="H25" s="26">
        <v>1124</v>
      </c>
      <c r="I25" s="26">
        <v>1157</v>
      </c>
      <c r="J25" s="25">
        <f t="shared" si="10"/>
        <v>27</v>
      </c>
      <c r="K25" s="27">
        <f t="shared" si="11"/>
        <v>132.74336283185841</v>
      </c>
      <c r="L25" s="63">
        <f t="shared" si="2"/>
        <v>2.3893805309734617E-2</v>
      </c>
      <c r="M25" s="28">
        <f t="shared" si="9"/>
        <v>3584.070796460177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44056</v>
      </c>
      <c r="D26" s="25" t="s">
        <v>19</v>
      </c>
      <c r="E26" s="25" t="s">
        <v>703</v>
      </c>
      <c r="F26" s="26">
        <v>2120</v>
      </c>
      <c r="G26" s="26">
        <v>2155</v>
      </c>
      <c r="H26" s="26">
        <v>2105</v>
      </c>
      <c r="I26" s="26">
        <v>2154</v>
      </c>
      <c r="J26" s="25">
        <f t="shared" si="10"/>
        <v>34</v>
      </c>
      <c r="K26" s="27">
        <f t="shared" si="11"/>
        <v>70.754716981132077</v>
      </c>
      <c r="L26" s="63">
        <f t="shared" si="2"/>
        <v>1.6037735849056656E-2</v>
      </c>
      <c r="M26" s="28">
        <f t="shared" si="9"/>
        <v>2405.6603773584907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44057</v>
      </c>
      <c r="D27" s="25" t="s">
        <v>19</v>
      </c>
      <c r="E27" s="25" t="s">
        <v>566</v>
      </c>
      <c r="F27" s="26">
        <v>576</v>
      </c>
      <c r="G27" s="26">
        <v>587</v>
      </c>
      <c r="H27" s="26">
        <v>568</v>
      </c>
      <c r="I27" s="26">
        <v>582</v>
      </c>
      <c r="J27" s="25">
        <f t="shared" si="10"/>
        <v>6</v>
      </c>
      <c r="K27" s="27">
        <f t="shared" si="11"/>
        <v>260.41666666666669</v>
      </c>
      <c r="L27" s="63">
        <f t="shared" si="2"/>
        <v>1.0416666666666741E-2</v>
      </c>
      <c r="M27" s="28">
        <f t="shared" si="9"/>
        <v>1562.5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44060</v>
      </c>
      <c r="D28" s="25" t="s">
        <v>19</v>
      </c>
      <c r="E28" s="25" t="s">
        <v>1111</v>
      </c>
      <c r="F28" s="26">
        <v>395</v>
      </c>
      <c r="G28" s="26">
        <v>415</v>
      </c>
      <c r="H28" s="26">
        <v>380</v>
      </c>
      <c r="I28" s="26">
        <v>401</v>
      </c>
      <c r="J28" s="25">
        <f t="shared" si="10"/>
        <v>6</v>
      </c>
      <c r="K28" s="27">
        <f t="shared" si="11"/>
        <v>379.74683544303798</v>
      </c>
      <c r="L28" s="63">
        <f t="shared" si="2"/>
        <v>1.51898734177216E-2</v>
      </c>
      <c r="M28" s="28">
        <f t="shared" si="9"/>
        <v>2278.4810126582279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44061</v>
      </c>
      <c r="D29" s="25" t="s">
        <v>19</v>
      </c>
      <c r="E29" s="25" t="s">
        <v>878</v>
      </c>
      <c r="F29" s="26">
        <v>71</v>
      </c>
      <c r="G29" s="26">
        <v>80</v>
      </c>
      <c r="H29" s="26">
        <v>68</v>
      </c>
      <c r="I29" s="26">
        <v>78.849999999999994</v>
      </c>
      <c r="J29" s="25">
        <f t="shared" si="10"/>
        <v>7.8499999999999943</v>
      </c>
      <c r="K29" s="27">
        <f t="shared" si="11"/>
        <v>2112.676056338028</v>
      </c>
      <c r="L29" s="63">
        <f t="shared" si="2"/>
        <v>0.1105633802816901</v>
      </c>
      <c r="M29" s="28">
        <f t="shared" si="9"/>
        <v>16584.507042253506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44061</v>
      </c>
      <c r="D30" s="25" t="s">
        <v>19</v>
      </c>
      <c r="E30" s="25" t="s">
        <v>1112</v>
      </c>
      <c r="F30" s="26">
        <v>825</v>
      </c>
      <c r="G30" s="26">
        <v>875</v>
      </c>
      <c r="H30" s="26">
        <v>800</v>
      </c>
      <c r="I30" s="26">
        <v>851</v>
      </c>
      <c r="J30" s="25">
        <f t="shared" si="10"/>
        <v>26</v>
      </c>
      <c r="K30" s="27">
        <f t="shared" si="11"/>
        <v>181.81818181818181</v>
      </c>
      <c r="L30" s="63">
        <f t="shared" si="2"/>
        <v>3.1515151515151496E-2</v>
      </c>
      <c r="M30" s="28">
        <f t="shared" si="9"/>
        <v>4727.272727272727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44061</v>
      </c>
      <c r="D31" s="25" t="s">
        <v>19</v>
      </c>
      <c r="E31" s="25" t="s">
        <v>1079</v>
      </c>
      <c r="F31" s="26">
        <v>81</v>
      </c>
      <c r="G31" s="26">
        <v>82</v>
      </c>
      <c r="H31" s="26">
        <v>80</v>
      </c>
      <c r="I31" s="26">
        <v>82.3</v>
      </c>
      <c r="J31" s="25">
        <f t="shared" si="10"/>
        <v>1.2999999999999972</v>
      </c>
      <c r="K31" s="27">
        <f t="shared" si="11"/>
        <v>1851.851851851852</v>
      </c>
      <c r="L31" s="63">
        <f t="shared" si="2"/>
        <v>1.6049382716049276E-2</v>
      </c>
      <c r="M31" s="28">
        <f t="shared" si="9"/>
        <v>2407.4074074074024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44061</v>
      </c>
      <c r="D32" s="25" t="s">
        <v>19</v>
      </c>
      <c r="E32" s="25" t="s">
        <v>1113</v>
      </c>
      <c r="F32" s="26">
        <v>2410</v>
      </c>
      <c r="G32" s="26">
        <v>2500</v>
      </c>
      <c r="H32" s="26">
        <v>2370</v>
      </c>
      <c r="I32" s="26">
        <v>2500</v>
      </c>
      <c r="J32" s="25">
        <f t="shared" si="10"/>
        <v>90</v>
      </c>
      <c r="K32" s="27">
        <f t="shared" si="11"/>
        <v>62.240663900414937</v>
      </c>
      <c r="L32" s="63">
        <f t="shared" si="2"/>
        <v>3.7344398340249052E-2</v>
      </c>
      <c r="M32" s="28">
        <f t="shared" si="9"/>
        <v>5601.659751037344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44061</v>
      </c>
      <c r="D33" s="25" t="s">
        <v>19</v>
      </c>
      <c r="E33" s="25" t="s">
        <v>843</v>
      </c>
      <c r="F33" s="26">
        <v>1318</v>
      </c>
      <c r="G33" s="26">
        <v>1348</v>
      </c>
      <c r="H33" s="26">
        <v>1305</v>
      </c>
      <c r="I33" s="26">
        <v>1348</v>
      </c>
      <c r="J33" s="25">
        <f t="shared" si="10"/>
        <v>30</v>
      </c>
      <c r="K33" s="27">
        <f t="shared" si="11"/>
        <v>113.80880121396055</v>
      </c>
      <c r="L33" s="63">
        <f t="shared" si="2"/>
        <v>2.2761760242792084E-2</v>
      </c>
      <c r="M33" s="28">
        <f t="shared" si="9"/>
        <v>3414.2640364188164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44062</v>
      </c>
      <c r="D34" s="43" t="s">
        <v>19</v>
      </c>
      <c r="E34" s="43" t="s">
        <v>539</v>
      </c>
      <c r="F34" s="43">
        <v>38.450000000000003</v>
      </c>
      <c r="G34" s="43">
        <v>46</v>
      </c>
      <c r="H34" s="43">
        <v>34</v>
      </c>
      <c r="I34" s="26">
        <v>42.4</v>
      </c>
      <c r="J34" s="25">
        <f t="shared" si="10"/>
        <v>3.9499999999999957</v>
      </c>
      <c r="K34" s="27">
        <f t="shared" si="11"/>
        <v>3901.1703511053315</v>
      </c>
      <c r="L34" s="63">
        <f t="shared" si="2"/>
        <v>0.10273081924577365</v>
      </c>
      <c r="M34" s="28">
        <f t="shared" si="9"/>
        <v>15409.622886866044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44062</v>
      </c>
      <c r="D35" s="25" t="s">
        <v>19</v>
      </c>
      <c r="E35" s="25" t="s">
        <v>1114</v>
      </c>
      <c r="F35" s="26">
        <v>72</v>
      </c>
      <c r="G35" s="26">
        <v>102</v>
      </c>
      <c r="H35" s="26">
        <v>65</v>
      </c>
      <c r="I35" s="26">
        <v>77</v>
      </c>
      <c r="J35" s="25">
        <f t="shared" si="10"/>
        <v>5</v>
      </c>
      <c r="K35" s="27">
        <f t="shared" si="11"/>
        <v>2083.3333333333335</v>
      </c>
      <c r="L35" s="63">
        <f t="shared" si="2"/>
        <v>6.944444444444442E-2</v>
      </c>
      <c r="M35" s="28">
        <f t="shared" si="9"/>
        <v>10416.666666666668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44063</v>
      </c>
      <c r="D36" s="25" t="s">
        <v>19</v>
      </c>
      <c r="E36" s="25" t="s">
        <v>1115</v>
      </c>
      <c r="F36" s="26">
        <v>24.5</v>
      </c>
      <c r="G36" s="26">
        <v>40</v>
      </c>
      <c r="H36" s="26">
        <v>20</v>
      </c>
      <c r="I36" s="26">
        <v>26</v>
      </c>
      <c r="J36" s="25">
        <f t="shared" si="10"/>
        <v>1.5</v>
      </c>
      <c r="K36" s="27">
        <f t="shared" si="11"/>
        <v>6122.4489795918371</v>
      </c>
      <c r="L36" s="63">
        <f t="shared" si="2"/>
        <v>6.1224489795918435E-2</v>
      </c>
      <c r="M36" s="28">
        <f t="shared" si="9"/>
        <v>9183.6734693877552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44063</v>
      </c>
      <c r="D37" s="25" t="s">
        <v>19</v>
      </c>
      <c r="E37" s="25" t="s">
        <v>1116</v>
      </c>
      <c r="F37" s="26">
        <v>1432</v>
      </c>
      <c r="G37" s="26">
        <v>1441</v>
      </c>
      <c r="H37" s="26">
        <v>1425</v>
      </c>
      <c r="I37" s="26">
        <v>1437.5</v>
      </c>
      <c r="J37" s="25">
        <f t="shared" si="10"/>
        <v>5.5</v>
      </c>
      <c r="K37" s="27">
        <f t="shared" si="11"/>
        <v>104.74860335195531</v>
      </c>
      <c r="L37" s="63">
        <f t="shared" si="2"/>
        <v>3.840782122904951E-3</v>
      </c>
      <c r="M37" s="28">
        <f t="shared" si="9"/>
        <v>576.11731843575421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44064</v>
      </c>
      <c r="D38" s="45" t="s">
        <v>19</v>
      </c>
      <c r="E38" s="45" t="s">
        <v>564</v>
      </c>
      <c r="F38" s="46">
        <v>444</v>
      </c>
      <c r="G38" s="46">
        <v>454</v>
      </c>
      <c r="H38" s="46">
        <v>440</v>
      </c>
      <c r="I38" s="26">
        <v>454</v>
      </c>
      <c r="J38" s="25">
        <f t="shared" si="10"/>
        <v>10</v>
      </c>
      <c r="K38" s="27">
        <f t="shared" si="11"/>
        <v>337.83783783783781</v>
      </c>
      <c r="L38" s="63">
        <f t="shared" si="2"/>
        <v>2.2522522522522515E-2</v>
      </c>
      <c r="M38" s="28">
        <f t="shared" si="9"/>
        <v>3378.3783783783783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44064</v>
      </c>
      <c r="D39" s="43" t="s">
        <v>19</v>
      </c>
      <c r="E39" s="43" t="s">
        <v>904</v>
      </c>
      <c r="F39" s="43">
        <v>138</v>
      </c>
      <c r="G39" s="43">
        <v>142</v>
      </c>
      <c r="H39" s="43">
        <v>135</v>
      </c>
      <c r="I39" s="26">
        <v>142</v>
      </c>
      <c r="J39" s="25">
        <f t="shared" si="10"/>
        <v>4</v>
      </c>
      <c r="K39" s="27">
        <f t="shared" si="11"/>
        <v>1086.9565217391305</v>
      </c>
      <c r="L39" s="63">
        <f t="shared" si="2"/>
        <v>2.8985507246376718E-2</v>
      </c>
      <c r="M39" s="28">
        <f t="shared" si="9"/>
        <v>4347.826086956522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44067</v>
      </c>
      <c r="D40" s="43" t="s">
        <v>19</v>
      </c>
      <c r="E40" s="61" t="s">
        <v>1117</v>
      </c>
      <c r="F40" s="43">
        <v>4460</v>
      </c>
      <c r="G40" s="43">
        <v>4540</v>
      </c>
      <c r="H40" s="43">
        <v>4420</v>
      </c>
      <c r="I40" s="26">
        <v>4492</v>
      </c>
      <c r="J40" s="25">
        <f t="shared" si="10"/>
        <v>32</v>
      </c>
      <c r="K40" s="27">
        <f t="shared" si="11"/>
        <v>33.632286995515692</v>
      </c>
      <c r="L40" s="63">
        <f t="shared" si="2"/>
        <v>7.1748878923767467E-3</v>
      </c>
      <c r="M40" s="28">
        <f t="shared" si="9"/>
        <v>1076.2331838565021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44068</v>
      </c>
      <c r="D41" s="43" t="s">
        <v>19</v>
      </c>
      <c r="E41" s="43" t="s">
        <v>1118</v>
      </c>
      <c r="F41" s="43">
        <v>240</v>
      </c>
      <c r="G41" s="43">
        <v>265</v>
      </c>
      <c r="H41" s="43">
        <v>230</v>
      </c>
      <c r="I41" s="26">
        <v>255</v>
      </c>
      <c r="J41" s="25">
        <f t="shared" si="10"/>
        <v>15</v>
      </c>
      <c r="K41" s="27">
        <f t="shared" si="11"/>
        <v>625</v>
      </c>
      <c r="L41" s="63">
        <f t="shared" si="2"/>
        <v>6.25E-2</v>
      </c>
      <c r="M41" s="28">
        <f t="shared" si="9"/>
        <v>9375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44068</v>
      </c>
      <c r="D42" s="43" t="s">
        <v>19</v>
      </c>
      <c r="E42" s="43" t="s">
        <v>1040</v>
      </c>
      <c r="F42" s="43">
        <v>1350</v>
      </c>
      <c r="G42" s="43">
        <v>1375</v>
      </c>
      <c r="H42" s="43">
        <v>1340</v>
      </c>
      <c r="I42" s="26">
        <v>1375</v>
      </c>
      <c r="J42" s="25">
        <f t="shared" si="10"/>
        <v>25</v>
      </c>
      <c r="K42" s="27">
        <f t="shared" si="11"/>
        <v>111.11111111111111</v>
      </c>
      <c r="L42" s="63">
        <f t="shared" si="2"/>
        <v>1.8518518518518601E-2</v>
      </c>
      <c r="M42" s="28">
        <f t="shared" si="9"/>
        <v>2777.7777777777778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44068</v>
      </c>
      <c r="D43" s="45" t="s">
        <v>19</v>
      </c>
      <c r="E43" s="45" t="s">
        <v>821</v>
      </c>
      <c r="F43" s="46">
        <v>106</v>
      </c>
      <c r="G43" s="46">
        <v>115</v>
      </c>
      <c r="H43" s="46">
        <v>102</v>
      </c>
      <c r="I43" s="26">
        <v>102</v>
      </c>
      <c r="J43" s="25">
        <f t="shared" si="10"/>
        <v>-4</v>
      </c>
      <c r="K43" s="27">
        <f t="shared" si="11"/>
        <v>1415.0943396226414</v>
      </c>
      <c r="L43" s="63">
        <f t="shared" si="2"/>
        <v>-3.7735849056603765E-2</v>
      </c>
      <c r="M43" s="28">
        <f t="shared" si="9"/>
        <v>-5660.3773584905657</v>
      </c>
      <c r="N43" s="8"/>
      <c r="P43" s="5" t="s">
        <v>20</v>
      </c>
      <c r="Y43" s="5">
        <f t="shared" si="3"/>
        <v>0</v>
      </c>
      <c r="Z43" s="5">
        <f t="shared" si="4"/>
        <v>1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44069</v>
      </c>
      <c r="D44" s="25" t="s">
        <v>19</v>
      </c>
      <c r="E44" s="25" t="s">
        <v>1119</v>
      </c>
      <c r="F44" s="26">
        <v>2070</v>
      </c>
      <c r="G44" s="26">
        <v>2120</v>
      </c>
      <c r="H44" s="26">
        <v>2050</v>
      </c>
      <c r="I44" s="26">
        <v>2147</v>
      </c>
      <c r="J44" s="25">
        <f t="shared" ref="J44" si="12">I44-F44</f>
        <v>77</v>
      </c>
      <c r="K44" s="27">
        <f t="shared" ref="K44" si="13">150000/F44</f>
        <v>72.463768115942031</v>
      </c>
      <c r="L44" s="63">
        <f t="shared" si="2"/>
        <v>3.7198067632850274E-2</v>
      </c>
      <c r="M44" s="28">
        <f t="shared" si="9"/>
        <v>5579.710144927536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44069</v>
      </c>
      <c r="D45" s="25" t="s">
        <v>19</v>
      </c>
      <c r="E45" s="25" t="s">
        <v>1120</v>
      </c>
      <c r="F45" s="26">
        <v>2085</v>
      </c>
      <c r="G45" s="26">
        <v>2150</v>
      </c>
      <c r="H45" s="26">
        <v>2064</v>
      </c>
      <c r="I45" s="26">
        <v>2119</v>
      </c>
      <c r="J45" s="25">
        <f t="shared" ref="J45:J47" si="14">I45-F45</f>
        <v>34</v>
      </c>
      <c r="K45" s="27">
        <f t="shared" ref="K45:K46" si="15">150000/F45</f>
        <v>71.942446043165461</v>
      </c>
      <c r="L45" s="63">
        <f t="shared" si="2"/>
        <v>1.6306954436450916E-2</v>
      </c>
      <c r="M45" s="28">
        <f t="shared" si="9"/>
        <v>2446.0431654676258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44069</v>
      </c>
      <c r="D46" s="25" t="s">
        <v>19</v>
      </c>
      <c r="E46" s="25" t="s">
        <v>1121</v>
      </c>
      <c r="F46" s="26">
        <v>1210</v>
      </c>
      <c r="G46" s="26">
        <v>1255</v>
      </c>
      <c r="H46" s="26">
        <v>1190</v>
      </c>
      <c r="I46" s="26">
        <v>1225</v>
      </c>
      <c r="J46" s="25">
        <f t="shared" si="14"/>
        <v>15</v>
      </c>
      <c r="K46" s="27">
        <f t="shared" si="15"/>
        <v>123.96694214876032</v>
      </c>
      <c r="L46" s="63">
        <f t="shared" si="2"/>
        <v>1.2396694214876103E-2</v>
      </c>
      <c r="M46" s="28">
        <f t="shared" si="9"/>
        <v>1859.5041322314048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44069</v>
      </c>
      <c r="D47" s="25" t="s">
        <v>19</v>
      </c>
      <c r="E47" s="25" t="s">
        <v>1122</v>
      </c>
      <c r="F47" s="26">
        <v>81</v>
      </c>
      <c r="G47" s="26">
        <v>90</v>
      </c>
      <c r="H47" s="26">
        <v>77</v>
      </c>
      <c r="I47" s="26">
        <v>85</v>
      </c>
      <c r="J47" s="25">
        <f t="shared" si="14"/>
        <v>4</v>
      </c>
      <c r="K47" s="27"/>
      <c r="L47" s="63">
        <f t="shared" si="2"/>
        <v>4.9382716049382713E-2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44069</v>
      </c>
      <c r="D48" s="25" t="s">
        <v>19</v>
      </c>
      <c r="E48" s="25" t="s">
        <v>1123</v>
      </c>
      <c r="F48" s="26">
        <v>62</v>
      </c>
      <c r="G48" s="26">
        <v>74</v>
      </c>
      <c r="H48" s="26">
        <v>58</v>
      </c>
      <c r="I48" s="26">
        <v>63.2</v>
      </c>
      <c r="J48" s="25">
        <f t="shared" ref="J48" si="16">I48-F48</f>
        <v>1.2000000000000028</v>
      </c>
      <c r="K48" s="27">
        <f t="shared" ref="K48" si="17">150000/F48</f>
        <v>2419.3548387096776</v>
      </c>
      <c r="L48" s="63">
        <f t="shared" si="2"/>
        <v>1.9354838709677358E-2</v>
      </c>
      <c r="M48" s="28">
        <f t="shared" si="9"/>
        <v>2903.22580645162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x14ac:dyDescent="0.3">
      <c r="A49" s="7"/>
      <c r="B49" s="23">
        <f t="shared" si="6"/>
        <v>44</v>
      </c>
      <c r="C49" s="24">
        <v>44070</v>
      </c>
      <c r="D49" s="25" t="s">
        <v>19</v>
      </c>
      <c r="E49" s="25" t="s">
        <v>1124</v>
      </c>
      <c r="F49" s="26">
        <v>33.5</v>
      </c>
      <c r="G49" s="26">
        <v>35.299999999999997</v>
      </c>
      <c r="H49" s="26">
        <v>32.200000000000003</v>
      </c>
      <c r="I49" s="26">
        <v>34.65</v>
      </c>
      <c r="J49" s="25">
        <f t="shared" ref="J49:J51" si="18">I49-F49</f>
        <v>1.1499999999999986</v>
      </c>
      <c r="K49" s="27">
        <f t="shared" ref="K49:K51" si="19">150000/F49</f>
        <v>4477.6119402985078</v>
      </c>
      <c r="L49" s="63">
        <f t="shared" si="2"/>
        <v>3.4328358208955079E-2</v>
      </c>
      <c r="M49" s="28">
        <f t="shared" si="9"/>
        <v>5149.2537313432777</v>
      </c>
      <c r="N49" s="8"/>
      <c r="Y49" s="5">
        <f t="shared" si="3"/>
        <v>1</v>
      </c>
      <c r="Z49" s="5">
        <f t="shared" si="4"/>
        <v>0</v>
      </c>
      <c r="AA49" s="5">
        <f t="shared" si="5"/>
        <v>0</v>
      </c>
    </row>
    <row r="50" spans="1:27" x14ac:dyDescent="0.3">
      <c r="A50" s="7"/>
      <c r="B50" s="23">
        <f t="shared" si="6"/>
        <v>45</v>
      </c>
      <c r="C50" s="24">
        <v>44070</v>
      </c>
      <c r="D50" s="25" t="s">
        <v>19</v>
      </c>
      <c r="E50" s="25" t="s">
        <v>470</v>
      </c>
      <c r="F50" s="26">
        <v>308</v>
      </c>
      <c r="G50" s="26">
        <v>355</v>
      </c>
      <c r="H50" s="26">
        <v>295</v>
      </c>
      <c r="I50" s="26">
        <v>327</v>
      </c>
      <c r="J50" s="25">
        <f t="shared" si="18"/>
        <v>19</v>
      </c>
      <c r="K50" s="27">
        <f t="shared" si="19"/>
        <v>487.01298701298703</v>
      </c>
      <c r="L50" s="63">
        <f t="shared" si="2"/>
        <v>6.1688311688311792E-2</v>
      </c>
      <c r="M50" s="28">
        <f t="shared" si="9"/>
        <v>9253.2467532467526</v>
      </c>
      <c r="N50" s="8"/>
      <c r="Y50" s="5">
        <f t="shared" si="3"/>
        <v>1</v>
      </c>
      <c r="Z50" s="5">
        <f t="shared" si="4"/>
        <v>0</v>
      </c>
      <c r="AA50" s="5">
        <f t="shared" si="5"/>
        <v>0</v>
      </c>
    </row>
    <row r="51" spans="1:27" x14ac:dyDescent="0.3">
      <c r="A51" s="7"/>
      <c r="B51" s="23">
        <f t="shared" si="6"/>
        <v>46</v>
      </c>
      <c r="C51" s="24">
        <v>44070</v>
      </c>
      <c r="D51" s="25" t="s">
        <v>19</v>
      </c>
      <c r="E51" s="25" t="s">
        <v>1125</v>
      </c>
      <c r="F51" s="26">
        <v>769</v>
      </c>
      <c r="G51" s="26">
        <v>795</v>
      </c>
      <c r="H51" s="26">
        <v>760</v>
      </c>
      <c r="I51" s="26">
        <v>760</v>
      </c>
      <c r="J51" s="25">
        <f t="shared" si="18"/>
        <v>-9</v>
      </c>
      <c r="K51" s="27">
        <f t="shared" si="19"/>
        <v>195.05851755526658</v>
      </c>
      <c r="L51" s="63">
        <f t="shared" si="2"/>
        <v>-1.1703511053316018E-2</v>
      </c>
      <c r="M51" s="28">
        <f t="shared" si="9"/>
        <v>-1755.5266579973991</v>
      </c>
      <c r="N51" s="8"/>
      <c r="Y51" s="5">
        <f t="shared" si="3"/>
        <v>0</v>
      </c>
      <c r="Z51" s="5">
        <f t="shared" si="4"/>
        <v>1</v>
      </c>
      <c r="AA51" s="5">
        <f t="shared" si="5"/>
        <v>0</v>
      </c>
    </row>
    <row r="52" spans="1:27" x14ac:dyDescent="0.3">
      <c r="A52" s="7"/>
      <c r="B52" s="23">
        <f t="shared" si="6"/>
        <v>47</v>
      </c>
      <c r="C52" s="24">
        <v>44070</v>
      </c>
      <c r="D52" s="25" t="s">
        <v>19</v>
      </c>
      <c r="E52" s="25" t="s">
        <v>841</v>
      </c>
      <c r="F52" s="26">
        <v>842</v>
      </c>
      <c r="G52" s="26">
        <v>858</v>
      </c>
      <c r="H52" s="26">
        <v>835</v>
      </c>
      <c r="I52" s="26">
        <v>858</v>
      </c>
      <c r="J52" s="25">
        <f t="shared" ref="J52" si="20">I52-F52</f>
        <v>16</v>
      </c>
      <c r="K52" s="27">
        <f t="shared" ref="K52" si="21">150000/F52</f>
        <v>178.14726840855107</v>
      </c>
      <c r="L52" s="63">
        <f t="shared" si="2"/>
        <v>1.9002375296912177E-2</v>
      </c>
      <c r="M52" s="28">
        <f t="shared" si="9"/>
        <v>2850.3562945368171</v>
      </c>
      <c r="N52" s="8"/>
      <c r="Y52" s="5">
        <f t="shared" si="3"/>
        <v>1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251232.16062933925</v>
      </c>
      <c r="N192" s="8"/>
      <c r="Y192" s="5">
        <f>SUM(Y6:Y191)</f>
        <v>44</v>
      </c>
      <c r="Z192" s="5">
        <f>SUM(Z6:Z191)</f>
        <v>2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3" priority="1">
      <formula>LEN(TRIM(I6))=0</formula>
    </cfRule>
  </conditionalFormatting>
  <hyperlinks>
    <hyperlink ref="B192" r:id="rId1" display="www.winnerscapitalline.com" xr:uid="{00000000-0004-0000-1C00-000000000000}"/>
    <hyperlink ref="P1" location="'MASTER '!A1" display="Back" xr:uid="{00000000-0004-0000-1C00-000001000000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87"/>
  <sheetViews>
    <sheetView topLeftCell="A7" workbookViewId="0">
      <selection activeCell="C22" sqref="C22:K2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3.44140625" style="16" customWidth="1"/>
    <col min="6" max="7" width="12.109375" style="16" customWidth="1"/>
    <col min="8" max="8" width="12.109375" style="41" customWidth="1"/>
    <col min="9" max="10" width="17.10937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5.33203125" style="5" bestFit="1" customWidth="1"/>
    <col min="15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30"/>
      <c r="L2" s="8"/>
    </row>
    <row r="3" spans="1:25" ht="16.2" thickBot="1" x14ac:dyDescent="0.35">
      <c r="A3" s="7"/>
      <c r="B3" s="133" t="s">
        <v>522</v>
      </c>
      <c r="C3" s="134"/>
      <c r="D3" s="134"/>
      <c r="E3" s="134"/>
      <c r="F3" s="134"/>
      <c r="G3" s="134"/>
      <c r="H3" s="134"/>
      <c r="I3" s="134"/>
      <c r="J3" s="134"/>
      <c r="K3" s="135"/>
      <c r="L3" s="8"/>
    </row>
    <row r="4" spans="1:25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8"/>
      <c r="L4" s="8"/>
      <c r="M4" s="5" t="s">
        <v>20</v>
      </c>
    </row>
    <row r="5" spans="1:25" s="16" customFormat="1" ht="15.75" customHeight="1" thickBot="1" x14ac:dyDescent="0.35">
      <c r="A5" s="7"/>
      <c r="B5" s="9" t="s">
        <v>11</v>
      </c>
      <c r="C5" s="10" t="s">
        <v>12</v>
      </c>
      <c r="D5" s="11" t="s">
        <v>13</v>
      </c>
      <c r="E5" s="11" t="s">
        <v>14</v>
      </c>
      <c r="F5" s="12" t="s">
        <v>15</v>
      </c>
      <c r="G5" s="12" t="s">
        <v>16</v>
      </c>
      <c r="H5" s="13" t="s">
        <v>17</v>
      </c>
      <c r="I5" s="14" t="s">
        <v>63</v>
      </c>
      <c r="J5" s="65" t="s">
        <v>465</v>
      </c>
      <c r="K5" s="15" t="s">
        <v>18</v>
      </c>
      <c r="L5" s="8"/>
      <c r="N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43252</v>
      </c>
      <c r="D6" s="19" t="s">
        <v>19</v>
      </c>
      <c r="E6" s="19" t="s">
        <v>188</v>
      </c>
      <c r="F6" s="21">
        <v>921</v>
      </c>
      <c r="G6" s="21">
        <v>965</v>
      </c>
      <c r="H6" s="19">
        <f>G6-F6</f>
        <v>44</v>
      </c>
      <c r="I6" s="20">
        <f>150000/F6</f>
        <v>162.86644951140065</v>
      </c>
      <c r="J6" s="74">
        <f>(G6*1/F6)-100%</f>
        <v>4.7774158523344212E-2</v>
      </c>
      <c r="K6" s="22">
        <f>H6*I6</f>
        <v>7166.1237785016283</v>
      </c>
      <c r="L6" s="8"/>
      <c r="W6" s="5">
        <f>IF($K6&gt;0,1,0)</f>
        <v>1</v>
      </c>
      <c r="X6" s="5">
        <f>IF($K6&lt;0,1,0)</f>
        <v>0</v>
      </c>
      <c r="Y6" s="5">
        <f t="shared" ref="Y6:Y69" si="0">IF($G6=0,1,0)</f>
        <v>0</v>
      </c>
    </row>
    <row r="7" spans="1:25" x14ac:dyDescent="0.3">
      <c r="A7" s="7"/>
      <c r="B7" s="23">
        <f>B6+1</f>
        <v>2</v>
      </c>
      <c r="C7" s="24">
        <v>43252</v>
      </c>
      <c r="D7" s="25" t="s">
        <v>19</v>
      </c>
      <c r="E7" s="25" t="s">
        <v>189</v>
      </c>
      <c r="F7" s="26">
        <v>750</v>
      </c>
      <c r="G7" s="26">
        <v>762</v>
      </c>
      <c r="H7" s="25">
        <f t="shared" ref="H7:H17" si="1">G7-F7</f>
        <v>12</v>
      </c>
      <c r="I7" s="27">
        <f t="shared" ref="I7:I8" si="2">150000/F7</f>
        <v>200</v>
      </c>
      <c r="J7" s="63">
        <f t="shared" ref="J7:J70" si="3">(G7*1/F7)-100%</f>
        <v>1.6000000000000014E-2</v>
      </c>
      <c r="K7" s="28">
        <f t="shared" ref="K7:K8" si="4">H7*I7</f>
        <v>2400</v>
      </c>
      <c r="L7" s="8"/>
      <c r="W7" s="5">
        <f t="shared" ref="W7:W70" si="5">IF($K7&gt;0,1,0)</f>
        <v>1</v>
      </c>
      <c r="X7" s="5">
        <f t="shared" ref="X7:X70" si="6">IF($K7&lt;0,1,0)</f>
        <v>0</v>
      </c>
      <c r="Y7" s="5">
        <f t="shared" si="0"/>
        <v>0</v>
      </c>
    </row>
    <row r="8" spans="1:25" ht="15" thickBot="1" x14ac:dyDescent="0.35">
      <c r="A8" s="7"/>
      <c r="B8" s="23">
        <f t="shared" ref="B8:B71" si="7">B7+1</f>
        <v>3</v>
      </c>
      <c r="C8" s="24">
        <v>43252</v>
      </c>
      <c r="D8" s="25" t="s">
        <v>19</v>
      </c>
      <c r="E8" s="25" t="s">
        <v>190</v>
      </c>
      <c r="F8" s="26">
        <v>622</v>
      </c>
      <c r="G8" s="26">
        <v>606</v>
      </c>
      <c r="H8" s="25">
        <v>-16</v>
      </c>
      <c r="I8" s="27">
        <f t="shared" si="2"/>
        <v>241.15755627009645</v>
      </c>
      <c r="J8" s="63">
        <f t="shared" si="3"/>
        <v>-2.5723472668810254E-2</v>
      </c>
      <c r="K8" s="28">
        <f t="shared" si="4"/>
        <v>-3858.5209003215432</v>
      </c>
      <c r="L8" s="8"/>
      <c r="W8" s="5">
        <f t="shared" si="5"/>
        <v>0</v>
      </c>
      <c r="X8" s="5">
        <f t="shared" si="6"/>
        <v>1</v>
      </c>
      <c r="Y8" s="5">
        <f t="shared" si="0"/>
        <v>0</v>
      </c>
    </row>
    <row r="9" spans="1:25" x14ac:dyDescent="0.3">
      <c r="A9" s="7"/>
      <c r="B9" s="23">
        <f t="shared" si="7"/>
        <v>4</v>
      </c>
      <c r="C9" s="24">
        <v>43252</v>
      </c>
      <c r="D9" s="25" t="s">
        <v>19</v>
      </c>
      <c r="E9" s="25" t="s">
        <v>191</v>
      </c>
      <c r="F9" s="26">
        <v>236</v>
      </c>
      <c r="G9" s="26">
        <v>243.2</v>
      </c>
      <c r="H9" s="25">
        <f t="shared" si="1"/>
        <v>7.1999999999999886</v>
      </c>
      <c r="I9" s="27">
        <f t="shared" ref="I9:I20" si="8">150000/F9</f>
        <v>635.59322033898309</v>
      </c>
      <c r="J9" s="63">
        <f t="shared" si="3"/>
        <v>3.050847457627115E-2</v>
      </c>
      <c r="K9" s="28">
        <f t="shared" ref="K9:K20" si="9">H9*I9</f>
        <v>4576.271186440671</v>
      </c>
      <c r="L9" s="8"/>
      <c r="N9" s="131" t="s">
        <v>3</v>
      </c>
      <c r="O9" s="95" t="s">
        <v>4</v>
      </c>
      <c r="P9" s="95" t="s">
        <v>5</v>
      </c>
      <c r="Q9" s="95" t="s">
        <v>6</v>
      </c>
      <c r="R9" s="95" t="s">
        <v>156</v>
      </c>
      <c r="S9" s="118" t="s">
        <v>7</v>
      </c>
      <c r="W9" s="5">
        <f t="shared" si="5"/>
        <v>1</v>
      </c>
      <c r="X9" s="5">
        <f t="shared" si="6"/>
        <v>0</v>
      </c>
      <c r="Y9" s="5">
        <f t="shared" si="0"/>
        <v>0</v>
      </c>
    </row>
    <row r="10" spans="1:25" ht="15" thickBot="1" x14ac:dyDescent="0.35">
      <c r="A10" s="7"/>
      <c r="B10" s="23">
        <f t="shared" si="7"/>
        <v>5</v>
      </c>
      <c r="C10" s="24">
        <v>43252</v>
      </c>
      <c r="D10" s="25" t="s">
        <v>19</v>
      </c>
      <c r="E10" s="25" t="s">
        <v>192</v>
      </c>
      <c r="F10" s="26">
        <v>218.8</v>
      </c>
      <c r="G10" s="26">
        <v>219</v>
      </c>
      <c r="H10" s="76">
        <v>0.2</v>
      </c>
      <c r="I10" s="27">
        <f t="shared" si="8"/>
        <v>685.55758683729425</v>
      </c>
      <c r="J10" s="63">
        <f t="shared" si="3"/>
        <v>9.1407678244959101E-4</v>
      </c>
      <c r="K10" s="28">
        <f t="shared" si="9"/>
        <v>137.11151736745884</v>
      </c>
      <c r="L10" s="8"/>
      <c r="N10" s="132"/>
      <c r="O10" s="96"/>
      <c r="P10" s="96"/>
      <c r="Q10" s="96"/>
      <c r="R10" s="96"/>
      <c r="S10" s="119"/>
      <c r="W10" s="5">
        <f t="shared" si="5"/>
        <v>1</v>
      </c>
      <c r="X10" s="5">
        <f t="shared" si="6"/>
        <v>0</v>
      </c>
      <c r="Y10" s="5">
        <f t="shared" si="0"/>
        <v>0</v>
      </c>
    </row>
    <row r="11" spans="1:25" x14ac:dyDescent="0.3">
      <c r="A11" s="7"/>
      <c r="B11" s="23">
        <f t="shared" si="7"/>
        <v>6</v>
      </c>
      <c r="C11" s="24">
        <v>43252</v>
      </c>
      <c r="D11" s="25" t="s">
        <v>19</v>
      </c>
      <c r="E11" s="25" t="s">
        <v>193</v>
      </c>
      <c r="F11" s="26">
        <v>952</v>
      </c>
      <c r="G11" s="26">
        <v>995</v>
      </c>
      <c r="H11" s="25">
        <f t="shared" si="1"/>
        <v>43</v>
      </c>
      <c r="I11" s="27">
        <f t="shared" si="8"/>
        <v>157.56302521008402</v>
      </c>
      <c r="J11" s="63">
        <f t="shared" si="3"/>
        <v>4.5168067226890818E-2</v>
      </c>
      <c r="K11" s="28">
        <f t="shared" si="9"/>
        <v>6775.2100840336125</v>
      </c>
      <c r="L11" s="8"/>
      <c r="N11" s="144" t="s">
        <v>10</v>
      </c>
      <c r="O11" s="122">
        <f>COUNT(C6:C185)</f>
        <v>110</v>
      </c>
      <c r="P11" s="124">
        <f>W186</f>
        <v>89</v>
      </c>
      <c r="Q11" s="124">
        <f>X186</f>
        <v>20</v>
      </c>
      <c r="R11" s="126">
        <f>Y186</f>
        <v>0</v>
      </c>
      <c r="S11" s="139">
        <f>P11/(O11-R11)</f>
        <v>0.80909090909090908</v>
      </c>
      <c r="W11" s="5">
        <f t="shared" si="5"/>
        <v>1</v>
      </c>
      <c r="X11" s="5">
        <f t="shared" si="6"/>
        <v>0</v>
      </c>
      <c r="Y11" s="5">
        <f t="shared" si="0"/>
        <v>0</v>
      </c>
    </row>
    <row r="12" spans="1:25" ht="15" thickBot="1" x14ac:dyDescent="0.35">
      <c r="A12" s="7"/>
      <c r="B12" s="23">
        <f t="shared" si="7"/>
        <v>7</v>
      </c>
      <c r="C12" s="24">
        <v>43252</v>
      </c>
      <c r="D12" s="25" t="s">
        <v>19</v>
      </c>
      <c r="E12" s="25" t="s">
        <v>194</v>
      </c>
      <c r="F12" s="26">
        <v>16.399999999999999</v>
      </c>
      <c r="G12" s="26">
        <v>16.899999999999999</v>
      </c>
      <c r="H12" s="25">
        <f t="shared" si="1"/>
        <v>0.5</v>
      </c>
      <c r="I12" s="27">
        <f t="shared" si="8"/>
        <v>9146.3414634146357</v>
      </c>
      <c r="J12" s="63">
        <f t="shared" si="3"/>
        <v>3.0487804878048808E-2</v>
      </c>
      <c r="K12" s="28">
        <f t="shared" si="9"/>
        <v>4573.1707317073178</v>
      </c>
      <c r="L12" s="8"/>
      <c r="N12" s="145"/>
      <c r="O12" s="123"/>
      <c r="P12" s="125"/>
      <c r="Q12" s="125"/>
      <c r="R12" s="127"/>
      <c r="S12" s="140"/>
      <c r="W12" s="5">
        <f t="shared" si="5"/>
        <v>1</v>
      </c>
      <c r="X12" s="5">
        <f t="shared" si="6"/>
        <v>0</v>
      </c>
      <c r="Y12" s="5">
        <f t="shared" si="0"/>
        <v>0</v>
      </c>
    </row>
    <row r="13" spans="1:25" x14ac:dyDescent="0.3">
      <c r="A13" s="7"/>
      <c r="B13" s="23">
        <f t="shared" si="7"/>
        <v>8</v>
      </c>
      <c r="C13" s="24">
        <v>43252</v>
      </c>
      <c r="D13" s="25" t="s">
        <v>19</v>
      </c>
      <c r="E13" s="25" t="s">
        <v>195</v>
      </c>
      <c r="F13" s="26">
        <v>132.75</v>
      </c>
      <c r="G13" s="26">
        <v>127</v>
      </c>
      <c r="H13" s="25">
        <f t="shared" si="1"/>
        <v>-5.75</v>
      </c>
      <c r="I13" s="27">
        <f t="shared" si="8"/>
        <v>1129.9435028248588</v>
      </c>
      <c r="J13" s="63">
        <f t="shared" si="3"/>
        <v>-4.3314500941619594E-2</v>
      </c>
      <c r="K13" s="28">
        <f t="shared" si="9"/>
        <v>-6497.1751412429385</v>
      </c>
      <c r="L13" s="8"/>
      <c r="M13" s="29"/>
      <c r="N13" s="97" t="s">
        <v>21</v>
      </c>
      <c r="O13" s="98"/>
      <c r="P13" s="99"/>
      <c r="Q13" s="106">
        <f>S11</f>
        <v>0.80909090909090908</v>
      </c>
      <c r="R13" s="107"/>
      <c r="S13" s="108"/>
      <c r="W13" s="5">
        <f t="shared" si="5"/>
        <v>0</v>
      </c>
      <c r="X13" s="5">
        <f t="shared" si="6"/>
        <v>1</v>
      </c>
      <c r="Y13" s="5">
        <f t="shared" si="0"/>
        <v>0</v>
      </c>
    </row>
    <row r="14" spans="1:25" x14ac:dyDescent="0.3">
      <c r="A14" s="7"/>
      <c r="B14" s="23">
        <f t="shared" si="7"/>
        <v>9</v>
      </c>
      <c r="C14" s="24">
        <v>43255</v>
      </c>
      <c r="D14" s="25" t="s">
        <v>19</v>
      </c>
      <c r="E14" s="25" t="s">
        <v>196</v>
      </c>
      <c r="F14" s="26">
        <v>778</v>
      </c>
      <c r="G14" s="26">
        <v>784</v>
      </c>
      <c r="H14" s="25">
        <f t="shared" si="1"/>
        <v>6</v>
      </c>
      <c r="I14" s="27">
        <f t="shared" si="8"/>
        <v>192.80205655526993</v>
      </c>
      <c r="J14" s="63">
        <f t="shared" si="3"/>
        <v>7.7120822622107621E-3</v>
      </c>
      <c r="K14" s="28">
        <f t="shared" si="9"/>
        <v>1156.8123393316196</v>
      </c>
      <c r="L14" s="8"/>
      <c r="N14" s="100"/>
      <c r="O14" s="101"/>
      <c r="P14" s="102"/>
      <c r="Q14" s="109"/>
      <c r="R14" s="110"/>
      <c r="S14" s="111"/>
      <c r="W14" s="5">
        <f t="shared" si="5"/>
        <v>1</v>
      </c>
      <c r="X14" s="5">
        <f t="shared" si="6"/>
        <v>0</v>
      </c>
      <c r="Y14" s="5">
        <f t="shared" si="0"/>
        <v>0</v>
      </c>
    </row>
    <row r="15" spans="1:25" ht="15" thickBot="1" x14ac:dyDescent="0.35">
      <c r="A15" s="7"/>
      <c r="B15" s="23">
        <f t="shared" si="7"/>
        <v>10</v>
      </c>
      <c r="C15" s="24">
        <v>43255</v>
      </c>
      <c r="D15" s="25" t="s">
        <v>19</v>
      </c>
      <c r="E15" s="25" t="s">
        <v>197</v>
      </c>
      <c r="F15" s="26">
        <v>32.1</v>
      </c>
      <c r="G15" s="26">
        <v>34.9</v>
      </c>
      <c r="H15" s="25">
        <f t="shared" si="1"/>
        <v>2.7999999999999972</v>
      </c>
      <c r="I15" s="27">
        <f t="shared" si="8"/>
        <v>4672.8971962616824</v>
      </c>
      <c r="J15" s="63">
        <f t="shared" si="3"/>
        <v>8.7227414330218078E-2</v>
      </c>
      <c r="K15" s="28">
        <f t="shared" si="9"/>
        <v>13084.112149532697</v>
      </c>
      <c r="L15" s="8"/>
      <c r="N15" s="103"/>
      <c r="O15" s="104"/>
      <c r="P15" s="105"/>
      <c r="Q15" s="112"/>
      <c r="R15" s="113"/>
      <c r="S15" s="114"/>
      <c r="W15" s="5">
        <f t="shared" si="5"/>
        <v>1</v>
      </c>
      <c r="X15" s="5">
        <f t="shared" si="6"/>
        <v>0</v>
      </c>
      <c r="Y15" s="5">
        <f t="shared" si="0"/>
        <v>0</v>
      </c>
    </row>
    <row r="16" spans="1:25" x14ac:dyDescent="0.3">
      <c r="A16" s="7"/>
      <c r="B16" s="23">
        <v>11</v>
      </c>
      <c r="C16" s="24">
        <v>43255</v>
      </c>
      <c r="D16" s="25" t="s">
        <v>19</v>
      </c>
      <c r="E16" s="25" t="s">
        <v>198</v>
      </c>
      <c r="F16" s="26">
        <v>414</v>
      </c>
      <c r="G16" s="26">
        <v>407</v>
      </c>
      <c r="H16" s="25">
        <f t="shared" si="1"/>
        <v>-7</v>
      </c>
      <c r="I16" s="27">
        <f t="shared" ref="I16" si="10">150000/F16</f>
        <v>362.31884057971013</v>
      </c>
      <c r="J16" s="63">
        <f t="shared" si="3"/>
        <v>-1.6908212560386437E-2</v>
      </c>
      <c r="K16" s="28">
        <f t="shared" ref="K16" si="11">H16*I16</f>
        <v>-2536.231884057971</v>
      </c>
      <c r="L16" s="8"/>
      <c r="W16" s="5">
        <f t="shared" si="5"/>
        <v>0</v>
      </c>
      <c r="X16" s="5">
        <f t="shared" si="6"/>
        <v>1</v>
      </c>
      <c r="Y16" s="5">
        <f t="shared" si="0"/>
        <v>0</v>
      </c>
    </row>
    <row r="17" spans="1:25" x14ac:dyDescent="0.3">
      <c r="A17" s="7"/>
      <c r="B17" s="23">
        <v>12</v>
      </c>
      <c r="C17" s="24">
        <v>43255</v>
      </c>
      <c r="D17" s="25" t="s">
        <v>19</v>
      </c>
      <c r="E17" s="25" t="s">
        <v>199</v>
      </c>
      <c r="F17" s="26">
        <v>716</v>
      </c>
      <c r="G17" s="26">
        <v>724</v>
      </c>
      <c r="H17" s="25">
        <f t="shared" si="1"/>
        <v>8</v>
      </c>
      <c r="I17" s="27">
        <f t="shared" si="8"/>
        <v>209.49720670391062</v>
      </c>
      <c r="J17" s="63">
        <f t="shared" si="3"/>
        <v>1.1173184357541999E-2</v>
      </c>
      <c r="K17" s="28">
        <f t="shared" si="9"/>
        <v>1675.977653631285</v>
      </c>
      <c r="L17" s="8"/>
      <c r="W17" s="5">
        <f t="shared" si="5"/>
        <v>1</v>
      </c>
      <c r="X17" s="5">
        <f t="shared" si="6"/>
        <v>0</v>
      </c>
      <c r="Y17" s="5">
        <f t="shared" si="0"/>
        <v>0</v>
      </c>
    </row>
    <row r="18" spans="1:25" x14ac:dyDescent="0.3">
      <c r="A18" s="7"/>
      <c r="B18" s="23">
        <v>13</v>
      </c>
      <c r="C18" s="24">
        <v>43255</v>
      </c>
      <c r="D18" s="25" t="s">
        <v>19</v>
      </c>
      <c r="E18" s="25" t="s">
        <v>200</v>
      </c>
      <c r="F18" s="26">
        <v>175.55</v>
      </c>
      <c r="G18" s="26">
        <v>178</v>
      </c>
      <c r="H18" s="25">
        <f t="shared" ref="H18:H19" si="12">G18-F18</f>
        <v>2.4499999999999886</v>
      </c>
      <c r="I18" s="27">
        <f t="shared" si="8"/>
        <v>854.45741953859294</v>
      </c>
      <c r="J18" s="63">
        <f t="shared" si="3"/>
        <v>1.3956137852463524E-2</v>
      </c>
      <c r="K18" s="28">
        <f t="shared" si="9"/>
        <v>2093.4206778695429</v>
      </c>
      <c r="L18" s="8"/>
      <c r="W18" s="5">
        <f t="shared" si="5"/>
        <v>1</v>
      </c>
      <c r="X18" s="5">
        <f t="shared" si="6"/>
        <v>0</v>
      </c>
      <c r="Y18" s="5">
        <f t="shared" si="0"/>
        <v>0</v>
      </c>
    </row>
    <row r="19" spans="1:25" x14ac:dyDescent="0.3">
      <c r="A19" s="7"/>
      <c r="B19" s="23">
        <f t="shared" si="7"/>
        <v>14</v>
      </c>
      <c r="C19" s="24">
        <v>43255</v>
      </c>
      <c r="D19" s="25" t="s">
        <v>19</v>
      </c>
      <c r="E19" s="25" t="s">
        <v>78</v>
      </c>
      <c r="F19" s="26">
        <v>316</v>
      </c>
      <c r="G19" s="26">
        <v>309</v>
      </c>
      <c r="H19" s="25">
        <f t="shared" si="12"/>
        <v>-7</v>
      </c>
      <c r="I19" s="27">
        <f t="shared" ref="I19" si="13">150000/F19</f>
        <v>474.68354430379748</v>
      </c>
      <c r="J19" s="63">
        <f t="shared" si="3"/>
        <v>-2.2151898734177222E-2</v>
      </c>
      <c r="K19" s="28">
        <f t="shared" ref="K19" si="14">H19*I19</f>
        <v>-3322.7848101265822</v>
      </c>
      <c r="L19" s="8"/>
      <c r="W19" s="5">
        <f t="shared" si="5"/>
        <v>0</v>
      </c>
      <c r="X19" s="5">
        <f t="shared" si="6"/>
        <v>1</v>
      </c>
      <c r="Y19" s="5">
        <f t="shared" si="0"/>
        <v>0</v>
      </c>
    </row>
    <row r="20" spans="1:25" x14ac:dyDescent="0.3">
      <c r="A20" s="7"/>
      <c r="B20" s="23">
        <f t="shared" si="7"/>
        <v>15</v>
      </c>
      <c r="C20" s="24">
        <v>43255</v>
      </c>
      <c r="D20" s="25" t="s">
        <v>19</v>
      </c>
      <c r="E20" s="25" t="s">
        <v>201</v>
      </c>
      <c r="F20" s="26">
        <v>29.6</v>
      </c>
      <c r="G20" s="26">
        <v>32</v>
      </c>
      <c r="H20" s="25">
        <f t="shared" ref="H20:H23" si="15">G20-F20</f>
        <v>2.3999999999999986</v>
      </c>
      <c r="I20" s="27">
        <f t="shared" si="8"/>
        <v>5067.5675675675675</v>
      </c>
      <c r="J20" s="63">
        <f t="shared" si="3"/>
        <v>8.1081081081080919E-2</v>
      </c>
      <c r="K20" s="28">
        <f t="shared" si="9"/>
        <v>12162.162162162154</v>
      </c>
      <c r="L20" s="8"/>
      <c r="W20" s="5">
        <f t="shared" si="5"/>
        <v>1</v>
      </c>
      <c r="X20" s="5">
        <f t="shared" si="6"/>
        <v>0</v>
      </c>
      <c r="Y20" s="5">
        <f t="shared" si="0"/>
        <v>0</v>
      </c>
    </row>
    <row r="21" spans="1:25" x14ac:dyDescent="0.3">
      <c r="A21" s="7"/>
      <c r="B21" s="23">
        <f t="shared" si="7"/>
        <v>16</v>
      </c>
      <c r="C21" s="24">
        <v>43255</v>
      </c>
      <c r="D21" s="25" t="s">
        <v>19</v>
      </c>
      <c r="E21" s="25" t="s">
        <v>202</v>
      </c>
      <c r="F21" s="26">
        <v>635</v>
      </c>
      <c r="G21" s="26">
        <v>652</v>
      </c>
      <c r="H21" s="25">
        <f t="shared" si="15"/>
        <v>17</v>
      </c>
      <c r="I21" s="27">
        <f t="shared" ref="I21:I27" si="16">150000/F21</f>
        <v>236.22047244094489</v>
      </c>
      <c r="J21" s="63">
        <f t="shared" si="3"/>
        <v>2.6771653543307128E-2</v>
      </c>
      <c r="K21" s="28">
        <f t="shared" ref="K21:K24" si="17">H21*I21</f>
        <v>4015.748031496063</v>
      </c>
      <c r="L21" s="8"/>
      <c r="W21" s="5">
        <f t="shared" si="5"/>
        <v>1</v>
      </c>
      <c r="X21" s="5">
        <f t="shared" si="6"/>
        <v>0</v>
      </c>
      <c r="Y21" s="5">
        <f t="shared" si="0"/>
        <v>0</v>
      </c>
    </row>
    <row r="22" spans="1:25" ht="15" customHeight="1" x14ac:dyDescent="0.3">
      <c r="A22" s="7"/>
      <c r="B22" s="23">
        <f t="shared" si="7"/>
        <v>17</v>
      </c>
      <c r="C22" s="24">
        <v>43255</v>
      </c>
      <c r="D22" s="25" t="s">
        <v>19</v>
      </c>
      <c r="E22" s="25" t="s">
        <v>203</v>
      </c>
      <c r="F22" s="26">
        <v>174</v>
      </c>
      <c r="G22" s="26">
        <v>191</v>
      </c>
      <c r="H22" s="25">
        <f t="shared" si="15"/>
        <v>17</v>
      </c>
      <c r="I22" s="27">
        <f t="shared" si="16"/>
        <v>862.06896551724139</v>
      </c>
      <c r="J22" s="63">
        <f t="shared" si="3"/>
        <v>9.7701149425287293E-2</v>
      </c>
      <c r="K22" s="28">
        <f t="shared" si="17"/>
        <v>14655.172413793103</v>
      </c>
      <c r="L22" s="8"/>
      <c r="W22" s="5">
        <f t="shared" si="5"/>
        <v>1</v>
      </c>
      <c r="X22" s="5">
        <f t="shared" si="6"/>
        <v>0</v>
      </c>
      <c r="Y22" s="5">
        <f t="shared" si="0"/>
        <v>0</v>
      </c>
    </row>
    <row r="23" spans="1:25" ht="15" customHeight="1" x14ac:dyDescent="0.3">
      <c r="A23" s="7"/>
      <c r="B23" s="23">
        <f t="shared" si="7"/>
        <v>18</v>
      </c>
      <c r="C23" s="24">
        <v>43255</v>
      </c>
      <c r="D23" s="25" t="s">
        <v>19</v>
      </c>
      <c r="E23" s="25" t="s">
        <v>204</v>
      </c>
      <c r="F23" s="26">
        <v>384</v>
      </c>
      <c r="G23" s="26">
        <v>393.8</v>
      </c>
      <c r="H23" s="25">
        <f t="shared" si="15"/>
        <v>9.8000000000000114</v>
      </c>
      <c r="I23" s="27">
        <f t="shared" si="16"/>
        <v>390.625</v>
      </c>
      <c r="J23" s="63">
        <f t="shared" si="3"/>
        <v>2.5520833333333437E-2</v>
      </c>
      <c r="K23" s="28">
        <f t="shared" si="17"/>
        <v>3828.1250000000045</v>
      </c>
      <c r="L23" s="8"/>
      <c r="W23" s="5">
        <f t="shared" si="5"/>
        <v>1</v>
      </c>
      <c r="X23" s="5">
        <f t="shared" si="6"/>
        <v>0</v>
      </c>
      <c r="Y23" s="5">
        <f t="shared" si="0"/>
        <v>0</v>
      </c>
    </row>
    <row r="24" spans="1:25" ht="15" customHeight="1" x14ac:dyDescent="0.3">
      <c r="A24" s="7"/>
      <c r="B24" s="23">
        <f t="shared" si="7"/>
        <v>19</v>
      </c>
      <c r="C24" s="24">
        <v>43256</v>
      </c>
      <c r="D24" s="25" t="s">
        <v>19</v>
      </c>
      <c r="E24" s="25" t="s">
        <v>205</v>
      </c>
      <c r="F24" s="26">
        <v>322</v>
      </c>
      <c r="G24" s="26">
        <v>328.75</v>
      </c>
      <c r="H24" s="25">
        <f t="shared" ref="H24:H27" si="18">G24-F24</f>
        <v>6.75</v>
      </c>
      <c r="I24" s="27">
        <f t="shared" si="16"/>
        <v>465.83850931677017</v>
      </c>
      <c r="J24" s="63">
        <f t="shared" si="3"/>
        <v>2.0962732919254767E-2</v>
      </c>
      <c r="K24" s="28">
        <f t="shared" si="17"/>
        <v>3144.4099378881988</v>
      </c>
      <c r="L24" s="8"/>
      <c r="W24" s="5">
        <f t="shared" si="5"/>
        <v>1</v>
      </c>
      <c r="X24" s="5">
        <f t="shared" si="6"/>
        <v>0</v>
      </c>
      <c r="Y24" s="5">
        <f t="shared" si="0"/>
        <v>0</v>
      </c>
    </row>
    <row r="25" spans="1:25" ht="15" customHeight="1" x14ac:dyDescent="0.3">
      <c r="A25" s="7"/>
      <c r="B25" s="23">
        <f t="shared" si="7"/>
        <v>20</v>
      </c>
      <c r="C25" s="24">
        <v>43256</v>
      </c>
      <c r="D25" s="25" t="s">
        <v>19</v>
      </c>
      <c r="E25" s="25" t="s">
        <v>206</v>
      </c>
      <c r="F25" s="26">
        <v>208</v>
      </c>
      <c r="G25" s="26">
        <v>214</v>
      </c>
      <c r="H25" s="25">
        <f t="shared" si="18"/>
        <v>6</v>
      </c>
      <c r="I25" s="27">
        <f t="shared" si="16"/>
        <v>721.15384615384619</v>
      </c>
      <c r="J25" s="63">
        <f t="shared" si="3"/>
        <v>2.8846153846153744E-2</v>
      </c>
      <c r="K25" s="28">
        <f t="shared" ref="K25:K28" si="19">H25*I25</f>
        <v>4326.9230769230771</v>
      </c>
      <c r="L25" s="8"/>
      <c r="W25" s="5">
        <f t="shared" si="5"/>
        <v>1</v>
      </c>
      <c r="X25" s="5">
        <f t="shared" si="6"/>
        <v>0</v>
      </c>
      <c r="Y25" s="5">
        <f t="shared" si="0"/>
        <v>0</v>
      </c>
    </row>
    <row r="26" spans="1:25" ht="15.75" customHeight="1" x14ac:dyDescent="0.3">
      <c r="A26" s="7"/>
      <c r="B26" s="23">
        <f t="shared" si="7"/>
        <v>21</v>
      </c>
      <c r="C26" s="24">
        <v>43256</v>
      </c>
      <c r="D26" s="25" t="s">
        <v>19</v>
      </c>
      <c r="E26" s="25" t="s">
        <v>207</v>
      </c>
      <c r="F26" s="26">
        <v>68</v>
      </c>
      <c r="G26" s="26">
        <v>71.2</v>
      </c>
      <c r="H26" s="25">
        <f t="shared" si="18"/>
        <v>3.2000000000000028</v>
      </c>
      <c r="I26" s="27">
        <f t="shared" si="16"/>
        <v>2205.8823529411766</v>
      </c>
      <c r="J26" s="63">
        <f t="shared" si="3"/>
        <v>4.705882352941182E-2</v>
      </c>
      <c r="K26" s="28">
        <f t="shared" si="19"/>
        <v>7058.8235294117712</v>
      </c>
      <c r="L26" s="8"/>
      <c r="W26" s="5">
        <f t="shared" si="5"/>
        <v>1</v>
      </c>
      <c r="X26" s="5">
        <f t="shared" si="6"/>
        <v>0</v>
      </c>
      <c r="Y26" s="5">
        <f t="shared" si="0"/>
        <v>0</v>
      </c>
    </row>
    <row r="27" spans="1:25" x14ac:dyDescent="0.3">
      <c r="A27" s="7"/>
      <c r="B27" s="23">
        <f t="shared" si="7"/>
        <v>22</v>
      </c>
      <c r="C27" s="42">
        <v>43256</v>
      </c>
      <c r="D27" s="43" t="s">
        <v>19</v>
      </c>
      <c r="E27" s="43" t="s">
        <v>81</v>
      </c>
      <c r="F27" s="43">
        <v>537</v>
      </c>
      <c r="G27" s="26">
        <v>563</v>
      </c>
      <c r="H27" s="25">
        <f t="shared" si="18"/>
        <v>26</v>
      </c>
      <c r="I27" s="27">
        <f t="shared" si="16"/>
        <v>279.32960893854749</v>
      </c>
      <c r="J27" s="63">
        <f t="shared" si="3"/>
        <v>4.8417132216014958E-2</v>
      </c>
      <c r="K27" s="28">
        <f t="shared" si="19"/>
        <v>7262.5698324022351</v>
      </c>
      <c r="L27" s="8"/>
      <c r="P27" s="5" t="s">
        <v>20</v>
      </c>
      <c r="W27" s="5">
        <f t="shared" si="5"/>
        <v>1</v>
      </c>
      <c r="X27" s="5">
        <f t="shared" si="6"/>
        <v>0</v>
      </c>
      <c r="Y27" s="5">
        <f t="shared" si="0"/>
        <v>0</v>
      </c>
    </row>
    <row r="28" spans="1:25" x14ac:dyDescent="0.3">
      <c r="A28" s="7"/>
      <c r="B28" s="23">
        <f t="shared" si="7"/>
        <v>23</v>
      </c>
      <c r="C28" s="42">
        <v>43256</v>
      </c>
      <c r="D28" s="43" t="s">
        <v>19</v>
      </c>
      <c r="E28" s="43" t="s">
        <v>213</v>
      </c>
      <c r="F28" s="43">
        <v>2065</v>
      </c>
      <c r="G28" s="26">
        <v>2230</v>
      </c>
      <c r="H28" s="25">
        <f t="shared" ref="H28:H29" si="20">G28-F28</f>
        <v>165</v>
      </c>
      <c r="I28" s="27">
        <f t="shared" ref="I28:I29" si="21">150000/F28</f>
        <v>72.639225181598064</v>
      </c>
      <c r="J28" s="63">
        <f t="shared" si="3"/>
        <v>7.9903147699757815E-2</v>
      </c>
      <c r="K28" s="28">
        <f t="shared" si="19"/>
        <v>11985.47215496368</v>
      </c>
      <c r="L28" s="8"/>
      <c r="W28" s="5">
        <f t="shared" si="5"/>
        <v>1</v>
      </c>
      <c r="X28" s="5">
        <f t="shared" si="6"/>
        <v>0</v>
      </c>
      <c r="Y28" s="5">
        <f t="shared" si="0"/>
        <v>0</v>
      </c>
    </row>
    <row r="29" spans="1:25" x14ac:dyDescent="0.3">
      <c r="A29" s="7"/>
      <c r="B29" s="23">
        <f t="shared" si="7"/>
        <v>24</v>
      </c>
      <c r="C29" s="24">
        <v>43256</v>
      </c>
      <c r="D29" s="25" t="s">
        <v>19</v>
      </c>
      <c r="E29" s="25" t="s">
        <v>208</v>
      </c>
      <c r="F29" s="26">
        <v>223</v>
      </c>
      <c r="G29" s="26">
        <v>229.5</v>
      </c>
      <c r="H29" s="25">
        <f t="shared" si="20"/>
        <v>6.5</v>
      </c>
      <c r="I29" s="27">
        <f t="shared" si="21"/>
        <v>672.64573991031386</v>
      </c>
      <c r="J29" s="63">
        <f t="shared" si="3"/>
        <v>2.9147982062780242E-2</v>
      </c>
      <c r="K29" s="28">
        <f t="shared" ref="K29" si="22">H29*I29</f>
        <v>4372.1973094170398</v>
      </c>
      <c r="L29" s="8"/>
      <c r="N29" s="5" t="s">
        <v>20</v>
      </c>
      <c r="W29" s="5">
        <f t="shared" si="5"/>
        <v>1</v>
      </c>
      <c r="X29" s="5">
        <f t="shared" si="6"/>
        <v>0</v>
      </c>
      <c r="Y29" s="5">
        <f t="shared" si="0"/>
        <v>0</v>
      </c>
    </row>
    <row r="30" spans="1:25" x14ac:dyDescent="0.3">
      <c r="A30" s="7"/>
      <c r="B30" s="23">
        <f t="shared" si="7"/>
        <v>25</v>
      </c>
      <c r="C30" s="24">
        <v>43256</v>
      </c>
      <c r="D30" s="25" t="s">
        <v>19</v>
      </c>
      <c r="E30" s="25" t="s">
        <v>209</v>
      </c>
      <c r="F30" s="26">
        <v>247</v>
      </c>
      <c r="G30" s="26">
        <v>257.7</v>
      </c>
      <c r="H30" s="25">
        <f t="shared" ref="H30:H58" si="23">G30-F30</f>
        <v>10.699999999999989</v>
      </c>
      <c r="I30" s="27">
        <f t="shared" ref="I30:I34" si="24">150000/F30</f>
        <v>607.28744939271257</v>
      </c>
      <c r="J30" s="63">
        <f t="shared" si="3"/>
        <v>4.331983805668016E-2</v>
      </c>
      <c r="K30" s="28">
        <f t="shared" ref="K30:K34" si="25">H30*I30</f>
        <v>6497.9757085020174</v>
      </c>
      <c r="L30" s="8"/>
      <c r="W30" s="5">
        <f t="shared" si="5"/>
        <v>1</v>
      </c>
      <c r="X30" s="5">
        <f t="shared" si="6"/>
        <v>0</v>
      </c>
      <c r="Y30" s="5">
        <f t="shared" si="0"/>
        <v>0</v>
      </c>
    </row>
    <row r="31" spans="1:25" x14ac:dyDescent="0.3">
      <c r="A31" s="7"/>
      <c r="B31" s="23">
        <f t="shared" si="7"/>
        <v>26</v>
      </c>
      <c r="C31" s="24">
        <v>43256</v>
      </c>
      <c r="D31" s="25" t="s">
        <v>19</v>
      </c>
      <c r="E31" s="25" t="s">
        <v>210</v>
      </c>
      <c r="F31" s="26">
        <v>47</v>
      </c>
      <c r="G31" s="26">
        <v>49</v>
      </c>
      <c r="H31" s="25">
        <f t="shared" si="23"/>
        <v>2</v>
      </c>
      <c r="I31" s="27">
        <f t="shared" si="24"/>
        <v>3191.4893617021276</v>
      </c>
      <c r="J31" s="63">
        <f t="shared" si="3"/>
        <v>4.2553191489361764E-2</v>
      </c>
      <c r="K31" s="28">
        <f t="shared" si="25"/>
        <v>6382.9787234042551</v>
      </c>
      <c r="L31" s="8"/>
      <c r="W31" s="5">
        <f t="shared" si="5"/>
        <v>1</v>
      </c>
      <c r="X31" s="5">
        <f t="shared" si="6"/>
        <v>0</v>
      </c>
      <c r="Y31" s="5">
        <f t="shared" si="0"/>
        <v>0</v>
      </c>
    </row>
    <row r="32" spans="1:25" x14ac:dyDescent="0.3">
      <c r="A32" s="7"/>
      <c r="B32" s="23">
        <f t="shared" si="7"/>
        <v>27</v>
      </c>
      <c r="C32" s="44">
        <v>43256</v>
      </c>
      <c r="D32" s="45" t="s">
        <v>19</v>
      </c>
      <c r="E32" s="45" t="s">
        <v>30</v>
      </c>
      <c r="F32" s="46">
        <v>294</v>
      </c>
      <c r="G32" s="26">
        <v>324</v>
      </c>
      <c r="H32" s="25">
        <f t="shared" si="23"/>
        <v>30</v>
      </c>
      <c r="I32" s="27">
        <f t="shared" si="24"/>
        <v>510.20408163265307</v>
      </c>
      <c r="J32" s="63">
        <f t="shared" si="3"/>
        <v>0.1020408163265305</v>
      </c>
      <c r="K32" s="28">
        <f t="shared" si="25"/>
        <v>15306.122448979591</v>
      </c>
      <c r="L32" s="8"/>
      <c r="N32" s="5" t="s">
        <v>20</v>
      </c>
      <c r="W32" s="5">
        <f t="shared" si="5"/>
        <v>1</v>
      </c>
      <c r="X32" s="5">
        <f t="shared" si="6"/>
        <v>0</v>
      </c>
      <c r="Y32" s="5">
        <f t="shared" si="0"/>
        <v>0</v>
      </c>
    </row>
    <row r="33" spans="1:25" x14ac:dyDescent="0.3">
      <c r="A33" s="7"/>
      <c r="B33" s="23">
        <f t="shared" si="7"/>
        <v>28</v>
      </c>
      <c r="C33" s="42">
        <v>43256</v>
      </c>
      <c r="D33" s="43" t="s">
        <v>19</v>
      </c>
      <c r="E33" s="43" t="s">
        <v>211</v>
      </c>
      <c r="F33" s="43">
        <v>325</v>
      </c>
      <c r="G33" s="26">
        <v>368</v>
      </c>
      <c r="H33" s="25">
        <f t="shared" si="23"/>
        <v>43</v>
      </c>
      <c r="I33" s="27">
        <f t="shared" si="24"/>
        <v>461.53846153846155</v>
      </c>
      <c r="J33" s="63">
        <f t="shared" si="3"/>
        <v>0.13230769230769224</v>
      </c>
      <c r="K33" s="28">
        <f t="shared" si="25"/>
        <v>19846.153846153848</v>
      </c>
      <c r="L33" s="8"/>
      <c r="W33" s="5">
        <f t="shared" si="5"/>
        <v>1</v>
      </c>
      <c r="X33" s="5">
        <f t="shared" si="6"/>
        <v>0</v>
      </c>
      <c r="Y33" s="5">
        <f t="shared" si="0"/>
        <v>0</v>
      </c>
    </row>
    <row r="34" spans="1:25" x14ac:dyDescent="0.3">
      <c r="A34" s="7"/>
      <c r="B34" s="23">
        <f t="shared" si="7"/>
        <v>29</v>
      </c>
      <c r="C34" s="42">
        <v>43256</v>
      </c>
      <c r="D34" s="43" t="s">
        <v>19</v>
      </c>
      <c r="E34" s="43" t="s">
        <v>212</v>
      </c>
      <c r="F34" s="43">
        <v>507</v>
      </c>
      <c r="G34" s="26">
        <v>554</v>
      </c>
      <c r="H34" s="25">
        <f t="shared" si="23"/>
        <v>47</v>
      </c>
      <c r="I34" s="27">
        <f t="shared" si="24"/>
        <v>295.85798816568047</v>
      </c>
      <c r="J34" s="63">
        <f t="shared" si="3"/>
        <v>9.2702169625246578E-2</v>
      </c>
      <c r="K34" s="28">
        <f t="shared" si="25"/>
        <v>13905.325443786982</v>
      </c>
      <c r="L34" s="8"/>
      <c r="W34" s="5">
        <f t="shared" si="5"/>
        <v>1</v>
      </c>
      <c r="X34" s="5">
        <f t="shared" si="6"/>
        <v>0</v>
      </c>
      <c r="Y34" s="5">
        <f t="shared" si="0"/>
        <v>0</v>
      </c>
    </row>
    <row r="35" spans="1:25" x14ac:dyDescent="0.3">
      <c r="A35" s="7"/>
      <c r="B35" s="23">
        <f t="shared" si="7"/>
        <v>30</v>
      </c>
      <c r="C35" s="42">
        <v>43257</v>
      </c>
      <c r="D35" s="43" t="s">
        <v>19</v>
      </c>
      <c r="E35" s="43" t="s">
        <v>214</v>
      </c>
      <c r="F35" s="43">
        <v>126</v>
      </c>
      <c r="G35" s="26">
        <v>131</v>
      </c>
      <c r="H35" s="25">
        <f t="shared" si="23"/>
        <v>5</v>
      </c>
      <c r="I35" s="27">
        <f t="shared" ref="I35:I39" si="26">150000/F35</f>
        <v>1190.4761904761904</v>
      </c>
      <c r="J35" s="63">
        <f t="shared" si="3"/>
        <v>3.9682539682539764E-2</v>
      </c>
      <c r="K35" s="28">
        <f t="shared" ref="K35:K39" si="27">H35*I35</f>
        <v>5952.3809523809523</v>
      </c>
      <c r="L35" s="8"/>
      <c r="W35" s="5">
        <f t="shared" si="5"/>
        <v>1</v>
      </c>
      <c r="X35" s="5">
        <f t="shared" si="6"/>
        <v>0</v>
      </c>
      <c r="Y35" s="5">
        <f t="shared" si="0"/>
        <v>0</v>
      </c>
    </row>
    <row r="36" spans="1:25" x14ac:dyDescent="0.3">
      <c r="A36" s="7"/>
      <c r="B36" s="23">
        <f t="shared" si="7"/>
        <v>31</v>
      </c>
      <c r="C36" s="42">
        <v>43257</v>
      </c>
      <c r="D36" s="43" t="s">
        <v>19</v>
      </c>
      <c r="E36" s="43" t="s">
        <v>215</v>
      </c>
      <c r="F36" s="43">
        <v>370</v>
      </c>
      <c r="G36" s="26">
        <v>500</v>
      </c>
      <c r="H36" s="25">
        <f t="shared" si="23"/>
        <v>130</v>
      </c>
      <c r="I36" s="27">
        <f t="shared" si="26"/>
        <v>405.40540540540542</v>
      </c>
      <c r="J36" s="63">
        <f t="shared" si="3"/>
        <v>0.35135135135135132</v>
      </c>
      <c r="K36" s="28">
        <f t="shared" si="27"/>
        <v>52702.702702702707</v>
      </c>
      <c r="L36" s="8"/>
      <c r="W36" s="5">
        <f t="shared" si="5"/>
        <v>1</v>
      </c>
      <c r="X36" s="5">
        <f t="shared" si="6"/>
        <v>0</v>
      </c>
      <c r="Y36" s="5">
        <f t="shared" si="0"/>
        <v>0</v>
      </c>
    </row>
    <row r="37" spans="1:25" x14ac:dyDescent="0.3">
      <c r="A37" s="7"/>
      <c r="B37" s="23">
        <f t="shared" si="7"/>
        <v>32</v>
      </c>
      <c r="C37" s="44">
        <v>43257</v>
      </c>
      <c r="D37" s="45" t="s">
        <v>19</v>
      </c>
      <c r="E37" s="45" t="s">
        <v>216</v>
      </c>
      <c r="F37" s="46">
        <v>145</v>
      </c>
      <c r="G37" s="26">
        <v>157</v>
      </c>
      <c r="H37" s="25">
        <f t="shared" si="23"/>
        <v>12</v>
      </c>
      <c r="I37" s="27">
        <f t="shared" si="26"/>
        <v>1034.4827586206898</v>
      </c>
      <c r="J37" s="63">
        <f t="shared" si="3"/>
        <v>8.2758620689655116E-2</v>
      </c>
      <c r="K37" s="28">
        <f t="shared" si="27"/>
        <v>12413.793103448277</v>
      </c>
      <c r="L37" s="8"/>
      <c r="W37" s="5">
        <f t="shared" si="5"/>
        <v>1</v>
      </c>
      <c r="X37" s="5">
        <f t="shared" si="6"/>
        <v>0</v>
      </c>
      <c r="Y37" s="5">
        <f t="shared" si="0"/>
        <v>0</v>
      </c>
    </row>
    <row r="38" spans="1:25" x14ac:dyDescent="0.3">
      <c r="A38" s="7"/>
      <c r="B38" s="23">
        <f t="shared" si="7"/>
        <v>33</v>
      </c>
      <c r="C38" s="44">
        <v>43257</v>
      </c>
      <c r="D38" s="45" t="s">
        <v>19</v>
      </c>
      <c r="E38" s="45" t="s">
        <v>217</v>
      </c>
      <c r="F38" s="46">
        <v>210</v>
      </c>
      <c r="G38" s="26">
        <v>220</v>
      </c>
      <c r="H38" s="25">
        <f t="shared" si="23"/>
        <v>10</v>
      </c>
      <c r="I38" s="27">
        <f t="shared" si="26"/>
        <v>714.28571428571433</v>
      </c>
      <c r="J38" s="63">
        <f t="shared" si="3"/>
        <v>4.7619047619047672E-2</v>
      </c>
      <c r="K38" s="28">
        <f t="shared" si="27"/>
        <v>7142.8571428571431</v>
      </c>
      <c r="L38" s="8"/>
      <c r="W38" s="5">
        <f t="shared" si="5"/>
        <v>1</v>
      </c>
      <c r="X38" s="5">
        <f t="shared" si="6"/>
        <v>0</v>
      </c>
      <c r="Y38" s="5">
        <f t="shared" si="0"/>
        <v>0</v>
      </c>
    </row>
    <row r="39" spans="1:25" x14ac:dyDescent="0.3">
      <c r="A39" s="7"/>
      <c r="B39" s="23">
        <f t="shared" si="7"/>
        <v>34</v>
      </c>
      <c r="C39" s="24">
        <v>43257</v>
      </c>
      <c r="D39" s="25" t="s">
        <v>19</v>
      </c>
      <c r="E39" s="25" t="s">
        <v>218</v>
      </c>
      <c r="F39" s="26">
        <v>412</v>
      </c>
      <c r="G39" s="26">
        <v>440</v>
      </c>
      <c r="H39" s="25">
        <f t="shared" si="23"/>
        <v>28</v>
      </c>
      <c r="I39" s="27">
        <f t="shared" si="26"/>
        <v>364.07766990291265</v>
      </c>
      <c r="J39" s="63">
        <f t="shared" si="3"/>
        <v>6.7961165048543659E-2</v>
      </c>
      <c r="K39" s="28">
        <f t="shared" si="27"/>
        <v>10194.174757281555</v>
      </c>
      <c r="L39" s="8"/>
      <c r="W39" s="5">
        <f t="shared" si="5"/>
        <v>1</v>
      </c>
      <c r="X39" s="5">
        <f t="shared" si="6"/>
        <v>0</v>
      </c>
      <c r="Y39" s="5">
        <f t="shared" si="0"/>
        <v>0</v>
      </c>
    </row>
    <row r="40" spans="1:25" x14ac:dyDescent="0.3">
      <c r="A40" s="7"/>
      <c r="B40" s="23">
        <f t="shared" si="7"/>
        <v>35</v>
      </c>
      <c r="C40" s="24">
        <v>43258</v>
      </c>
      <c r="D40" s="25" t="s">
        <v>19</v>
      </c>
      <c r="E40" s="25" t="s">
        <v>219</v>
      </c>
      <c r="F40" s="26">
        <v>119</v>
      </c>
      <c r="G40" s="26">
        <v>124.9</v>
      </c>
      <c r="H40" s="25">
        <f t="shared" si="23"/>
        <v>5.9000000000000057</v>
      </c>
      <c r="I40" s="27">
        <f t="shared" ref="I40" si="28">150000/F40</f>
        <v>1260.5042016806722</v>
      </c>
      <c r="J40" s="63">
        <f t="shared" si="3"/>
        <v>4.9579831932773155E-2</v>
      </c>
      <c r="K40" s="28">
        <f t="shared" ref="K40" si="29">H40*I40</f>
        <v>7436.9747899159729</v>
      </c>
      <c r="L40" s="8"/>
      <c r="W40" s="5">
        <f t="shared" si="5"/>
        <v>1</v>
      </c>
      <c r="X40" s="5">
        <f t="shared" si="6"/>
        <v>0</v>
      </c>
      <c r="Y40" s="5">
        <f t="shared" si="0"/>
        <v>0</v>
      </c>
    </row>
    <row r="41" spans="1:25" x14ac:dyDescent="0.3">
      <c r="A41" s="7"/>
      <c r="B41" s="23">
        <f>B40+1</f>
        <v>36</v>
      </c>
      <c r="C41" s="24">
        <v>43258</v>
      </c>
      <c r="D41" s="25" t="s">
        <v>19</v>
      </c>
      <c r="E41" s="25" t="s">
        <v>220</v>
      </c>
      <c r="F41" s="26">
        <v>53</v>
      </c>
      <c r="G41" s="26">
        <v>63</v>
      </c>
      <c r="H41" s="25">
        <f t="shared" si="23"/>
        <v>10</v>
      </c>
      <c r="I41" s="27">
        <f t="shared" ref="I41:I47" si="30">150000/F41</f>
        <v>2830.1886792452829</v>
      </c>
      <c r="J41" s="63">
        <f t="shared" si="3"/>
        <v>0.18867924528301883</v>
      </c>
      <c r="K41" s="28">
        <f t="shared" ref="K41:K47" si="31">H41*I41</f>
        <v>28301.886792452828</v>
      </c>
      <c r="L41" s="8"/>
      <c r="W41" s="5">
        <f t="shared" si="5"/>
        <v>1</v>
      </c>
      <c r="X41" s="5">
        <f t="shared" si="6"/>
        <v>0</v>
      </c>
      <c r="Y41" s="5">
        <f t="shared" si="0"/>
        <v>0</v>
      </c>
    </row>
    <row r="42" spans="1:25" x14ac:dyDescent="0.3">
      <c r="A42" s="7"/>
      <c r="B42" s="23">
        <f t="shared" si="7"/>
        <v>37</v>
      </c>
      <c r="C42" s="24">
        <v>43258</v>
      </c>
      <c r="D42" s="25" t="s">
        <v>19</v>
      </c>
      <c r="E42" s="25" t="s">
        <v>227</v>
      </c>
      <c r="F42" s="26">
        <v>239</v>
      </c>
      <c r="G42" s="26">
        <v>251</v>
      </c>
      <c r="H42" s="25">
        <f t="shared" si="23"/>
        <v>12</v>
      </c>
      <c r="I42" s="27">
        <f t="shared" si="30"/>
        <v>627.61506276150624</v>
      </c>
      <c r="J42" s="63">
        <f t="shared" si="3"/>
        <v>5.0209205020920411E-2</v>
      </c>
      <c r="K42" s="28">
        <f t="shared" si="31"/>
        <v>7531.3807531380753</v>
      </c>
      <c r="L42" s="8"/>
      <c r="W42" s="5">
        <f t="shared" si="5"/>
        <v>1</v>
      </c>
      <c r="X42" s="5">
        <f t="shared" si="6"/>
        <v>0</v>
      </c>
      <c r="Y42" s="5">
        <f t="shared" si="0"/>
        <v>0</v>
      </c>
    </row>
    <row r="43" spans="1:25" x14ac:dyDescent="0.3">
      <c r="A43" s="7"/>
      <c r="B43" s="23">
        <f t="shared" si="7"/>
        <v>38</v>
      </c>
      <c r="C43" s="24">
        <v>43258</v>
      </c>
      <c r="D43" s="25" t="s">
        <v>19</v>
      </c>
      <c r="E43" s="25" t="s">
        <v>221</v>
      </c>
      <c r="F43" s="26">
        <v>165</v>
      </c>
      <c r="G43" s="26">
        <v>173</v>
      </c>
      <c r="H43" s="25">
        <f t="shared" si="23"/>
        <v>8</v>
      </c>
      <c r="I43" s="27">
        <f t="shared" si="30"/>
        <v>909.09090909090912</v>
      </c>
      <c r="J43" s="63">
        <f t="shared" si="3"/>
        <v>4.8484848484848575E-2</v>
      </c>
      <c r="K43" s="28">
        <f t="shared" si="31"/>
        <v>7272.727272727273</v>
      </c>
      <c r="L43" s="8"/>
      <c r="W43" s="5">
        <f t="shared" si="5"/>
        <v>1</v>
      </c>
      <c r="X43" s="5">
        <f t="shared" si="6"/>
        <v>0</v>
      </c>
      <c r="Y43" s="5">
        <f t="shared" si="0"/>
        <v>0</v>
      </c>
    </row>
    <row r="44" spans="1:25" x14ac:dyDescent="0.3">
      <c r="A44" s="7"/>
      <c r="B44" s="23">
        <f t="shared" si="7"/>
        <v>39</v>
      </c>
      <c r="C44" s="24">
        <v>43258</v>
      </c>
      <c r="D44" s="25" t="s">
        <v>19</v>
      </c>
      <c r="E44" s="25" t="s">
        <v>222</v>
      </c>
      <c r="F44" s="26">
        <v>15.3</v>
      </c>
      <c r="G44" s="26">
        <v>16</v>
      </c>
      <c r="H44" s="25">
        <f t="shared" si="23"/>
        <v>0.69999999999999929</v>
      </c>
      <c r="I44" s="27">
        <f t="shared" si="30"/>
        <v>9803.9215686274511</v>
      </c>
      <c r="J44" s="63">
        <f t="shared" si="3"/>
        <v>4.5751633986928164E-2</v>
      </c>
      <c r="K44" s="28">
        <f t="shared" si="31"/>
        <v>6862.7450980392086</v>
      </c>
      <c r="L44" s="8"/>
      <c r="W44" s="5">
        <f t="shared" si="5"/>
        <v>1</v>
      </c>
      <c r="X44" s="5">
        <f t="shared" si="6"/>
        <v>0</v>
      </c>
      <c r="Y44" s="5">
        <f t="shared" si="0"/>
        <v>0</v>
      </c>
    </row>
    <row r="45" spans="1:25" x14ac:dyDescent="0.3">
      <c r="A45" s="7"/>
      <c r="B45" s="23">
        <f t="shared" si="7"/>
        <v>40</v>
      </c>
      <c r="C45" s="24">
        <v>43259</v>
      </c>
      <c r="D45" s="25" t="s">
        <v>19</v>
      </c>
      <c r="E45" s="25" t="s">
        <v>223</v>
      </c>
      <c r="F45" s="26">
        <v>391</v>
      </c>
      <c r="G45" s="26">
        <v>419</v>
      </c>
      <c r="H45" s="25">
        <f t="shared" si="23"/>
        <v>28</v>
      </c>
      <c r="I45" s="27">
        <f t="shared" si="30"/>
        <v>383.63171355498719</v>
      </c>
      <c r="J45" s="63">
        <f t="shared" si="3"/>
        <v>7.1611253196930846E-2</v>
      </c>
      <c r="K45" s="28">
        <f t="shared" si="31"/>
        <v>10741.687979539642</v>
      </c>
      <c r="L45" s="8"/>
      <c r="W45" s="5">
        <f t="shared" si="5"/>
        <v>1</v>
      </c>
      <c r="X45" s="5">
        <f t="shared" si="6"/>
        <v>0</v>
      </c>
      <c r="Y45" s="5">
        <f t="shared" si="0"/>
        <v>0</v>
      </c>
    </row>
    <row r="46" spans="1:25" x14ac:dyDescent="0.3">
      <c r="A46" s="7"/>
      <c r="B46" s="23">
        <f t="shared" si="7"/>
        <v>41</v>
      </c>
      <c r="C46" s="24">
        <v>43259</v>
      </c>
      <c r="D46" s="25" t="s">
        <v>19</v>
      </c>
      <c r="E46" s="25" t="s">
        <v>219</v>
      </c>
      <c r="F46" s="26">
        <v>119</v>
      </c>
      <c r="G46" s="26">
        <v>130</v>
      </c>
      <c r="H46" s="25">
        <f t="shared" si="23"/>
        <v>11</v>
      </c>
      <c r="I46" s="27">
        <f t="shared" si="30"/>
        <v>1260.5042016806722</v>
      </c>
      <c r="J46" s="63">
        <f t="shared" si="3"/>
        <v>9.243697478991586E-2</v>
      </c>
      <c r="K46" s="28">
        <f t="shared" si="31"/>
        <v>13865.546218487394</v>
      </c>
      <c r="L46" s="8"/>
      <c r="W46" s="5">
        <f t="shared" si="5"/>
        <v>1</v>
      </c>
      <c r="X46" s="5">
        <f t="shared" si="6"/>
        <v>0</v>
      </c>
      <c r="Y46" s="5">
        <f t="shared" si="0"/>
        <v>0</v>
      </c>
    </row>
    <row r="47" spans="1:25" x14ac:dyDescent="0.3">
      <c r="A47" s="7"/>
      <c r="B47" s="23">
        <f t="shared" si="7"/>
        <v>42</v>
      </c>
      <c r="C47" s="24">
        <v>43259</v>
      </c>
      <c r="D47" s="25" t="s">
        <v>19</v>
      </c>
      <c r="E47" s="25" t="s">
        <v>41</v>
      </c>
      <c r="F47" s="26">
        <v>413</v>
      </c>
      <c r="G47" s="26">
        <v>428</v>
      </c>
      <c r="H47" s="25">
        <f t="shared" si="23"/>
        <v>15</v>
      </c>
      <c r="I47" s="27">
        <f t="shared" si="30"/>
        <v>363.19612590799034</v>
      </c>
      <c r="J47" s="63">
        <f t="shared" si="3"/>
        <v>3.6319612590798966E-2</v>
      </c>
      <c r="K47" s="28">
        <f t="shared" si="31"/>
        <v>5447.9418886198546</v>
      </c>
      <c r="L47" s="8"/>
      <c r="W47" s="5">
        <f t="shared" si="5"/>
        <v>1</v>
      </c>
      <c r="X47" s="5">
        <f t="shared" si="6"/>
        <v>0</v>
      </c>
      <c r="Y47" s="5">
        <f t="shared" si="0"/>
        <v>0</v>
      </c>
    </row>
    <row r="48" spans="1:25" x14ac:dyDescent="0.3">
      <c r="A48" s="7"/>
      <c r="B48" s="23">
        <f t="shared" si="7"/>
        <v>43</v>
      </c>
      <c r="C48" s="24">
        <v>43259</v>
      </c>
      <c r="D48" s="25" t="s">
        <v>19</v>
      </c>
      <c r="E48" s="25" t="s">
        <v>224</v>
      </c>
      <c r="F48" s="26">
        <v>612</v>
      </c>
      <c r="G48" s="26">
        <v>605</v>
      </c>
      <c r="H48" s="26">
        <f t="shared" si="23"/>
        <v>-7</v>
      </c>
      <c r="I48" s="27">
        <f t="shared" ref="I48" si="32">150000/F48</f>
        <v>245.09803921568627</v>
      </c>
      <c r="J48" s="63">
        <f t="shared" si="3"/>
        <v>-1.1437908496731986E-2</v>
      </c>
      <c r="K48" s="28">
        <f t="shared" ref="K48" si="33">H48*I48</f>
        <v>-1715.686274509804</v>
      </c>
      <c r="L48" s="8"/>
      <c r="W48" s="5">
        <f t="shared" si="5"/>
        <v>0</v>
      </c>
      <c r="X48" s="5">
        <f t="shared" si="6"/>
        <v>1</v>
      </c>
      <c r="Y48" s="5">
        <f t="shared" si="0"/>
        <v>0</v>
      </c>
    </row>
    <row r="49" spans="1:25" x14ac:dyDescent="0.3">
      <c r="A49" s="7"/>
      <c r="B49" s="23">
        <f t="shared" si="7"/>
        <v>44</v>
      </c>
      <c r="C49" s="24">
        <v>43262</v>
      </c>
      <c r="D49" s="25" t="s">
        <v>19</v>
      </c>
      <c r="E49" s="25" t="s">
        <v>225</v>
      </c>
      <c r="F49" s="26">
        <v>125</v>
      </c>
      <c r="G49" s="26">
        <v>133</v>
      </c>
      <c r="H49" s="25">
        <f t="shared" si="23"/>
        <v>8</v>
      </c>
      <c r="I49" s="27">
        <f t="shared" ref="I49" si="34">150000/F49</f>
        <v>1200</v>
      </c>
      <c r="J49" s="63">
        <f t="shared" si="3"/>
        <v>6.4000000000000057E-2</v>
      </c>
      <c r="K49" s="28">
        <f t="shared" ref="K49" si="35">H49*I49</f>
        <v>9600</v>
      </c>
      <c r="L49" s="8"/>
      <c r="P49" s="5" t="s">
        <v>20</v>
      </c>
      <c r="W49" s="5">
        <f t="shared" si="5"/>
        <v>1</v>
      </c>
      <c r="X49" s="5">
        <f t="shared" si="6"/>
        <v>0</v>
      </c>
      <c r="Y49" s="5">
        <f t="shared" si="0"/>
        <v>0</v>
      </c>
    </row>
    <row r="50" spans="1:25" x14ac:dyDescent="0.3">
      <c r="A50" s="7"/>
      <c r="B50" s="23">
        <f t="shared" si="7"/>
        <v>45</v>
      </c>
      <c r="C50" s="44">
        <v>43262</v>
      </c>
      <c r="D50" s="43" t="s">
        <v>19</v>
      </c>
      <c r="E50" s="43" t="s">
        <v>226</v>
      </c>
      <c r="F50" s="43">
        <v>192</v>
      </c>
      <c r="G50" s="26">
        <v>200</v>
      </c>
      <c r="H50" s="25">
        <f t="shared" si="23"/>
        <v>8</v>
      </c>
      <c r="I50" s="27">
        <f t="shared" ref="I50" si="36">150000/F50</f>
        <v>781.25</v>
      </c>
      <c r="J50" s="63">
        <f t="shared" si="3"/>
        <v>4.1666666666666741E-2</v>
      </c>
      <c r="K50" s="28">
        <f t="shared" ref="K50" si="37">H50*I50</f>
        <v>6250</v>
      </c>
      <c r="L50" s="8"/>
      <c r="W50" s="5">
        <f t="shared" si="5"/>
        <v>1</v>
      </c>
      <c r="X50" s="5">
        <f t="shared" si="6"/>
        <v>0</v>
      </c>
      <c r="Y50" s="5">
        <f t="shared" si="0"/>
        <v>0</v>
      </c>
    </row>
    <row r="51" spans="1:25" x14ac:dyDescent="0.3">
      <c r="A51" s="7"/>
      <c r="B51" s="23">
        <f t="shared" si="7"/>
        <v>46</v>
      </c>
      <c r="C51" s="44">
        <v>43262</v>
      </c>
      <c r="D51" s="43" t="s">
        <v>19</v>
      </c>
      <c r="E51" s="43" t="s">
        <v>27</v>
      </c>
      <c r="F51" s="43">
        <v>365</v>
      </c>
      <c r="G51" s="26">
        <v>372</v>
      </c>
      <c r="H51" s="25">
        <f t="shared" si="23"/>
        <v>7</v>
      </c>
      <c r="I51" s="27">
        <f t="shared" ref="I51" si="38">150000/F51</f>
        <v>410.95890410958901</v>
      </c>
      <c r="J51" s="63">
        <f t="shared" si="3"/>
        <v>1.9178082191780854E-2</v>
      </c>
      <c r="K51" s="28">
        <f t="shared" ref="K51" si="39">H51*I51</f>
        <v>2876.7123287671229</v>
      </c>
      <c r="L51" s="8"/>
      <c r="W51" s="5">
        <f t="shared" si="5"/>
        <v>1</v>
      </c>
      <c r="X51" s="5">
        <f t="shared" si="6"/>
        <v>0</v>
      </c>
      <c r="Y51" s="5">
        <f t="shared" si="0"/>
        <v>0</v>
      </c>
    </row>
    <row r="52" spans="1:25" x14ac:dyDescent="0.3">
      <c r="A52" s="7"/>
      <c r="B52" s="23">
        <f t="shared" si="7"/>
        <v>47</v>
      </c>
      <c r="C52" s="44">
        <v>43262</v>
      </c>
      <c r="D52" s="43" t="s">
        <v>19</v>
      </c>
      <c r="E52" s="43" t="s">
        <v>228</v>
      </c>
      <c r="F52" s="43">
        <v>14</v>
      </c>
      <c r="G52" s="26">
        <v>13.5</v>
      </c>
      <c r="H52" s="26">
        <f t="shared" si="23"/>
        <v>-0.5</v>
      </c>
      <c r="I52" s="27">
        <f t="shared" ref="I52" si="40">150000/F52</f>
        <v>10714.285714285714</v>
      </c>
      <c r="J52" s="63">
        <f t="shared" si="3"/>
        <v>-3.5714285714285698E-2</v>
      </c>
      <c r="K52" s="28">
        <f t="shared" ref="K52" si="41">H52*I52</f>
        <v>-5357.1428571428569</v>
      </c>
      <c r="L52" s="8"/>
      <c r="W52" s="5">
        <f t="shared" si="5"/>
        <v>0</v>
      </c>
      <c r="X52" s="5">
        <f t="shared" si="6"/>
        <v>1</v>
      </c>
      <c r="Y52" s="5">
        <f t="shared" si="0"/>
        <v>0</v>
      </c>
    </row>
    <row r="53" spans="1:25" x14ac:dyDescent="0.3">
      <c r="A53" s="7"/>
      <c r="B53" s="23">
        <f t="shared" si="7"/>
        <v>48</v>
      </c>
      <c r="C53" s="44">
        <v>43262</v>
      </c>
      <c r="D53" s="43" t="s">
        <v>19</v>
      </c>
      <c r="E53" s="43" t="s">
        <v>229</v>
      </c>
      <c r="F53" s="43">
        <v>223</v>
      </c>
      <c r="G53" s="26">
        <v>234</v>
      </c>
      <c r="H53" s="25">
        <f t="shared" si="23"/>
        <v>11</v>
      </c>
      <c r="I53" s="27">
        <f t="shared" ref="I53" si="42">150000/F53</f>
        <v>672.64573991031386</v>
      </c>
      <c r="J53" s="63">
        <f t="shared" si="3"/>
        <v>4.9327354260089606E-2</v>
      </c>
      <c r="K53" s="28">
        <f t="shared" ref="K53" si="43">H53*I53</f>
        <v>7399.1031390134522</v>
      </c>
      <c r="L53" s="8"/>
      <c r="W53" s="5">
        <f t="shared" si="5"/>
        <v>1</v>
      </c>
      <c r="X53" s="5">
        <f t="shared" si="6"/>
        <v>0</v>
      </c>
      <c r="Y53" s="5">
        <f t="shared" si="0"/>
        <v>0</v>
      </c>
    </row>
    <row r="54" spans="1:25" x14ac:dyDescent="0.3">
      <c r="A54" s="7"/>
      <c r="B54" s="23">
        <f t="shared" si="7"/>
        <v>49</v>
      </c>
      <c r="C54" s="44">
        <v>43262</v>
      </c>
      <c r="D54" s="43" t="s">
        <v>19</v>
      </c>
      <c r="E54" s="43" t="s">
        <v>51</v>
      </c>
      <c r="F54" s="43">
        <v>154</v>
      </c>
      <c r="G54" s="26">
        <v>150</v>
      </c>
      <c r="H54" s="26">
        <f t="shared" si="23"/>
        <v>-4</v>
      </c>
      <c r="I54" s="27">
        <f t="shared" ref="I54" si="44">150000/F54</f>
        <v>974.02597402597405</v>
      </c>
      <c r="J54" s="63">
        <f t="shared" si="3"/>
        <v>-2.5974025974025983E-2</v>
      </c>
      <c r="K54" s="28">
        <f t="shared" ref="K54" si="45">H54*I54</f>
        <v>-3896.1038961038962</v>
      </c>
      <c r="L54" s="8"/>
      <c r="W54" s="5">
        <f t="shared" si="5"/>
        <v>0</v>
      </c>
      <c r="X54" s="5">
        <f t="shared" si="6"/>
        <v>1</v>
      </c>
      <c r="Y54" s="5">
        <f t="shared" si="0"/>
        <v>0</v>
      </c>
    </row>
    <row r="55" spans="1:25" x14ac:dyDescent="0.3">
      <c r="A55" s="7"/>
      <c r="B55" s="23">
        <f t="shared" si="7"/>
        <v>50</v>
      </c>
      <c r="C55" s="44">
        <v>43263</v>
      </c>
      <c r="D55" s="43" t="s">
        <v>19</v>
      </c>
      <c r="E55" s="43" t="s">
        <v>224</v>
      </c>
      <c r="F55" s="43">
        <v>608</v>
      </c>
      <c r="G55" s="26">
        <v>620</v>
      </c>
      <c r="H55" s="25">
        <f t="shared" si="23"/>
        <v>12</v>
      </c>
      <c r="I55" s="27">
        <f t="shared" ref="I55" si="46">150000/F55</f>
        <v>246.71052631578948</v>
      </c>
      <c r="J55" s="63">
        <f t="shared" si="3"/>
        <v>1.9736842105263053E-2</v>
      </c>
      <c r="K55" s="28">
        <f t="shared" ref="K55" si="47">H55*I55</f>
        <v>2960.5263157894738</v>
      </c>
      <c r="L55" s="8"/>
      <c r="W55" s="5">
        <f t="shared" si="5"/>
        <v>1</v>
      </c>
      <c r="X55" s="5">
        <f t="shared" si="6"/>
        <v>0</v>
      </c>
      <c r="Y55" s="5">
        <f t="shared" si="0"/>
        <v>0</v>
      </c>
    </row>
    <row r="56" spans="1:25" x14ac:dyDescent="0.3">
      <c r="A56" s="7"/>
      <c r="B56" s="23">
        <f t="shared" si="7"/>
        <v>51</v>
      </c>
      <c r="C56" s="24">
        <v>43263</v>
      </c>
      <c r="D56" s="43" t="s">
        <v>19</v>
      </c>
      <c r="E56" s="43" t="s">
        <v>230</v>
      </c>
      <c r="F56" s="43">
        <v>715</v>
      </c>
      <c r="G56" s="26">
        <v>749</v>
      </c>
      <c r="H56" s="25">
        <f t="shared" si="23"/>
        <v>34</v>
      </c>
      <c r="I56" s="27">
        <f t="shared" ref="I56:I57" si="48">150000/F56</f>
        <v>209.79020979020979</v>
      </c>
      <c r="J56" s="63">
        <f t="shared" si="3"/>
        <v>4.7552447552447585E-2</v>
      </c>
      <c r="K56" s="28">
        <f t="shared" ref="K56:K57" si="49">H56*I56</f>
        <v>7132.8671328671326</v>
      </c>
      <c r="L56" s="8"/>
      <c r="W56" s="5">
        <f t="shared" si="5"/>
        <v>1</v>
      </c>
      <c r="X56" s="5">
        <f t="shared" si="6"/>
        <v>0</v>
      </c>
      <c r="Y56" s="5">
        <f t="shared" si="0"/>
        <v>0</v>
      </c>
    </row>
    <row r="57" spans="1:25" x14ac:dyDescent="0.3">
      <c r="A57" s="7"/>
      <c r="B57" s="23">
        <f t="shared" si="7"/>
        <v>52</v>
      </c>
      <c r="C57" s="24">
        <v>43263</v>
      </c>
      <c r="D57" s="43" t="s">
        <v>19</v>
      </c>
      <c r="E57" s="43" t="s">
        <v>231</v>
      </c>
      <c r="F57" s="43">
        <v>285</v>
      </c>
      <c r="G57" s="26">
        <v>290.8</v>
      </c>
      <c r="H57" s="25">
        <f t="shared" si="23"/>
        <v>5.8000000000000114</v>
      </c>
      <c r="I57" s="27">
        <f t="shared" si="48"/>
        <v>526.31578947368416</v>
      </c>
      <c r="J57" s="63">
        <f t="shared" si="3"/>
        <v>2.0350877192982564E-2</v>
      </c>
      <c r="K57" s="28">
        <f t="shared" si="49"/>
        <v>3052.6315789473742</v>
      </c>
      <c r="L57" s="8"/>
      <c r="W57" s="5">
        <f t="shared" si="5"/>
        <v>1</v>
      </c>
      <c r="X57" s="5">
        <f t="shared" si="6"/>
        <v>0</v>
      </c>
      <c r="Y57" s="5">
        <f t="shared" si="0"/>
        <v>0</v>
      </c>
    </row>
    <row r="58" spans="1:25" x14ac:dyDescent="0.3">
      <c r="A58" s="7"/>
      <c r="B58" s="23">
        <f t="shared" si="7"/>
        <v>53</v>
      </c>
      <c r="C58" s="24">
        <v>43263</v>
      </c>
      <c r="D58" s="43" t="s">
        <v>19</v>
      </c>
      <c r="E58" s="43" t="s">
        <v>232</v>
      </c>
      <c r="F58" s="43">
        <v>460</v>
      </c>
      <c r="G58" s="26">
        <v>454</v>
      </c>
      <c r="H58" s="26">
        <f t="shared" si="23"/>
        <v>-6</v>
      </c>
      <c r="I58" s="27">
        <f t="shared" ref="I58:I59" si="50">150000/F58</f>
        <v>326.08695652173913</v>
      </c>
      <c r="J58" s="63">
        <f t="shared" si="3"/>
        <v>-1.3043478260869601E-2</v>
      </c>
      <c r="K58" s="28">
        <f t="shared" ref="K58:K59" si="51">H58*I58</f>
        <v>-1956.5217391304348</v>
      </c>
      <c r="L58" s="8"/>
      <c r="W58" s="5">
        <f t="shared" si="5"/>
        <v>0</v>
      </c>
      <c r="X58" s="5">
        <f t="shared" si="6"/>
        <v>1</v>
      </c>
      <c r="Y58" s="5">
        <f t="shared" si="0"/>
        <v>0</v>
      </c>
    </row>
    <row r="59" spans="1:25" x14ac:dyDescent="0.3">
      <c r="A59" s="7"/>
      <c r="B59" s="23">
        <f t="shared" si="7"/>
        <v>54</v>
      </c>
      <c r="C59" s="24">
        <v>43263</v>
      </c>
      <c r="D59" s="43" t="s">
        <v>19</v>
      </c>
      <c r="E59" s="43" t="s">
        <v>38</v>
      </c>
      <c r="F59" s="43">
        <v>332</v>
      </c>
      <c r="G59" s="26" t="s">
        <v>20</v>
      </c>
      <c r="H59" s="26"/>
      <c r="I59" s="27">
        <f t="shared" si="50"/>
        <v>451.80722891566268</v>
      </c>
      <c r="J59" s="63" t="e">
        <f t="shared" si="3"/>
        <v>#VALUE!</v>
      </c>
      <c r="K59" s="28">
        <f t="shared" si="51"/>
        <v>0</v>
      </c>
      <c r="L59" s="8"/>
      <c r="W59" s="5">
        <f t="shared" si="5"/>
        <v>0</v>
      </c>
      <c r="X59" s="5">
        <f t="shared" si="6"/>
        <v>0</v>
      </c>
      <c r="Y59" s="5">
        <f t="shared" si="0"/>
        <v>0</v>
      </c>
    </row>
    <row r="60" spans="1:25" x14ac:dyDescent="0.3">
      <c r="A60" s="7"/>
      <c r="B60" s="23">
        <f t="shared" si="7"/>
        <v>55</v>
      </c>
      <c r="C60" s="24">
        <v>43264</v>
      </c>
      <c r="D60" s="43" t="s">
        <v>19</v>
      </c>
      <c r="E60" s="43" t="s">
        <v>233</v>
      </c>
      <c r="F60" s="43">
        <v>285</v>
      </c>
      <c r="G60" s="26">
        <v>289</v>
      </c>
      <c r="H60" s="25">
        <f t="shared" ref="H60:H61" si="52">G60-F60</f>
        <v>4</v>
      </c>
      <c r="I60" s="27">
        <f t="shared" ref="I60" si="53">150000/F60</f>
        <v>526.31578947368416</v>
      </c>
      <c r="J60" s="63">
        <f t="shared" si="3"/>
        <v>1.4035087719298289E-2</v>
      </c>
      <c r="K60" s="28">
        <f t="shared" ref="K60" si="54">H60*I60</f>
        <v>2105.2631578947367</v>
      </c>
      <c r="L60" s="8"/>
      <c r="W60" s="5">
        <f t="shared" si="5"/>
        <v>1</v>
      </c>
      <c r="X60" s="5">
        <f t="shared" si="6"/>
        <v>0</v>
      </c>
      <c r="Y60" s="5">
        <f t="shared" si="0"/>
        <v>0</v>
      </c>
    </row>
    <row r="61" spans="1:25" x14ac:dyDescent="0.3">
      <c r="A61" s="7"/>
      <c r="B61" s="23">
        <f t="shared" si="7"/>
        <v>56</v>
      </c>
      <c r="C61" s="24">
        <v>43264</v>
      </c>
      <c r="D61" s="43" t="s">
        <v>19</v>
      </c>
      <c r="E61" s="43" t="s">
        <v>234</v>
      </c>
      <c r="F61" s="43">
        <v>373</v>
      </c>
      <c r="G61" s="26">
        <v>367</v>
      </c>
      <c r="H61" s="26">
        <f t="shared" si="52"/>
        <v>-6</v>
      </c>
      <c r="I61" s="27">
        <f t="shared" ref="I61" si="55">150000/F61</f>
        <v>402.14477211796248</v>
      </c>
      <c r="J61" s="63">
        <f t="shared" si="3"/>
        <v>-1.6085790884718509E-2</v>
      </c>
      <c r="K61" s="28">
        <f t="shared" ref="K61" si="56">H61*I61</f>
        <v>-2412.8686327077749</v>
      </c>
      <c r="L61" s="8"/>
      <c r="W61" s="5">
        <f t="shared" si="5"/>
        <v>0</v>
      </c>
      <c r="X61" s="5">
        <f t="shared" si="6"/>
        <v>1</v>
      </c>
      <c r="Y61" s="5">
        <f t="shared" si="0"/>
        <v>0</v>
      </c>
    </row>
    <row r="62" spans="1:25" x14ac:dyDescent="0.3">
      <c r="A62" s="7"/>
      <c r="B62" s="23">
        <f t="shared" si="7"/>
        <v>57</v>
      </c>
      <c r="C62" s="24">
        <v>43264</v>
      </c>
      <c r="D62" s="43" t="s">
        <v>19</v>
      </c>
      <c r="E62" s="43" t="s">
        <v>235</v>
      </c>
      <c r="F62" s="43">
        <v>832</v>
      </c>
      <c r="G62" s="26">
        <v>862</v>
      </c>
      <c r="H62" s="25">
        <f t="shared" ref="H62:H63" si="57">G62-F62</f>
        <v>30</v>
      </c>
      <c r="I62" s="27">
        <f t="shared" ref="I62" si="58">150000/F62</f>
        <v>180.28846153846155</v>
      </c>
      <c r="J62" s="63">
        <f t="shared" si="3"/>
        <v>3.6057692307692291E-2</v>
      </c>
      <c r="K62" s="28">
        <f t="shared" ref="K62" si="59">H62*I62</f>
        <v>5408.6538461538466</v>
      </c>
      <c r="L62" s="8"/>
      <c r="W62" s="5">
        <f t="shared" si="5"/>
        <v>1</v>
      </c>
      <c r="X62" s="5">
        <f t="shared" si="6"/>
        <v>0</v>
      </c>
      <c r="Y62" s="5">
        <f t="shared" si="0"/>
        <v>0</v>
      </c>
    </row>
    <row r="63" spans="1:25" x14ac:dyDescent="0.3">
      <c r="A63" s="7"/>
      <c r="B63" s="23">
        <f t="shared" si="7"/>
        <v>58</v>
      </c>
      <c r="C63" s="24">
        <v>43264</v>
      </c>
      <c r="D63" s="43" t="s">
        <v>19</v>
      </c>
      <c r="E63" s="43" t="s">
        <v>236</v>
      </c>
      <c r="F63" s="43">
        <v>180</v>
      </c>
      <c r="G63" s="26">
        <v>177</v>
      </c>
      <c r="H63" s="26">
        <f t="shared" si="57"/>
        <v>-3</v>
      </c>
      <c r="I63" s="27">
        <f t="shared" ref="I63" si="60">150000/F63</f>
        <v>833.33333333333337</v>
      </c>
      <c r="J63" s="63">
        <f t="shared" si="3"/>
        <v>-1.6666666666666718E-2</v>
      </c>
      <c r="K63" s="28">
        <f t="shared" ref="K63" si="61">H63*I63</f>
        <v>-2500</v>
      </c>
      <c r="L63" s="8"/>
      <c r="W63" s="5">
        <f t="shared" si="5"/>
        <v>0</v>
      </c>
      <c r="X63" s="5">
        <f t="shared" si="6"/>
        <v>1</v>
      </c>
      <c r="Y63" s="5">
        <f t="shared" si="0"/>
        <v>0</v>
      </c>
    </row>
    <row r="64" spans="1:25" x14ac:dyDescent="0.3">
      <c r="A64" s="7"/>
      <c r="B64" s="23">
        <f t="shared" si="7"/>
        <v>59</v>
      </c>
      <c r="C64" s="24">
        <v>43264</v>
      </c>
      <c r="D64" s="43" t="s">
        <v>19</v>
      </c>
      <c r="E64" s="43" t="s">
        <v>237</v>
      </c>
      <c r="F64" s="43">
        <v>158</v>
      </c>
      <c r="G64" s="26">
        <v>171</v>
      </c>
      <c r="H64" s="25">
        <f t="shared" ref="H64:H67" si="62">G64-F64</f>
        <v>13</v>
      </c>
      <c r="I64" s="27">
        <f t="shared" ref="I64:I65" si="63">150000/F64</f>
        <v>949.36708860759495</v>
      </c>
      <c r="J64" s="63">
        <f t="shared" si="3"/>
        <v>8.2278481012658222E-2</v>
      </c>
      <c r="K64" s="28">
        <f t="shared" ref="K64:K65" si="64">H64*I64</f>
        <v>12341.772151898735</v>
      </c>
      <c r="L64" s="8"/>
      <c r="N64" s="5" t="s">
        <v>20</v>
      </c>
      <c r="W64" s="5">
        <f t="shared" si="5"/>
        <v>1</v>
      </c>
      <c r="X64" s="5">
        <f t="shared" si="6"/>
        <v>0</v>
      </c>
      <c r="Y64" s="5">
        <f t="shared" si="0"/>
        <v>0</v>
      </c>
    </row>
    <row r="65" spans="1:25" x14ac:dyDescent="0.3">
      <c r="A65" s="7"/>
      <c r="B65" s="23">
        <f t="shared" si="7"/>
        <v>60</v>
      </c>
      <c r="C65" s="24">
        <v>43265</v>
      </c>
      <c r="D65" s="43" t="s">
        <v>19</v>
      </c>
      <c r="E65" s="43" t="s">
        <v>238</v>
      </c>
      <c r="F65" s="43">
        <v>465</v>
      </c>
      <c r="G65" s="26">
        <v>487</v>
      </c>
      <c r="H65" s="25">
        <f t="shared" si="62"/>
        <v>22</v>
      </c>
      <c r="I65" s="27">
        <f t="shared" si="63"/>
        <v>322.58064516129031</v>
      </c>
      <c r="J65" s="63">
        <f t="shared" si="3"/>
        <v>4.7311827956989294E-2</v>
      </c>
      <c r="K65" s="28">
        <f t="shared" si="64"/>
        <v>7096.7741935483864</v>
      </c>
      <c r="L65" s="8"/>
      <c r="W65" s="5">
        <f t="shared" si="5"/>
        <v>1</v>
      </c>
      <c r="X65" s="5">
        <f t="shared" si="6"/>
        <v>0</v>
      </c>
      <c r="Y65" s="5">
        <f t="shared" si="0"/>
        <v>0</v>
      </c>
    </row>
    <row r="66" spans="1:25" x14ac:dyDescent="0.3">
      <c r="A66" s="7"/>
      <c r="B66" s="23">
        <f t="shared" si="7"/>
        <v>61</v>
      </c>
      <c r="C66" s="24">
        <v>43265</v>
      </c>
      <c r="D66" s="43" t="s">
        <v>19</v>
      </c>
      <c r="E66" s="43" t="s">
        <v>239</v>
      </c>
      <c r="F66" s="43">
        <v>335</v>
      </c>
      <c r="G66" s="26">
        <v>328</v>
      </c>
      <c r="H66" s="26">
        <f t="shared" si="62"/>
        <v>-7</v>
      </c>
      <c r="I66" s="27">
        <f t="shared" ref="I66" si="65">150000/F66</f>
        <v>447.76119402985074</v>
      </c>
      <c r="J66" s="63">
        <f t="shared" si="3"/>
        <v>-2.0895522388059695E-2</v>
      </c>
      <c r="K66" s="28">
        <f t="shared" ref="K66" si="66">H66*I66</f>
        <v>-3134.3283582089553</v>
      </c>
      <c r="L66" s="8"/>
      <c r="W66" s="5">
        <f t="shared" si="5"/>
        <v>0</v>
      </c>
      <c r="X66" s="5">
        <f t="shared" si="6"/>
        <v>1</v>
      </c>
      <c r="Y66" s="5">
        <f t="shared" si="0"/>
        <v>0</v>
      </c>
    </row>
    <row r="67" spans="1:25" x14ac:dyDescent="0.3">
      <c r="A67" s="7"/>
      <c r="B67" s="23">
        <f t="shared" si="7"/>
        <v>62</v>
      </c>
      <c r="C67" s="24">
        <v>43265</v>
      </c>
      <c r="D67" s="43" t="s">
        <v>19</v>
      </c>
      <c r="E67" s="43" t="s">
        <v>240</v>
      </c>
      <c r="F67" s="43">
        <v>129.69999999999999</v>
      </c>
      <c r="G67" s="26">
        <v>136.4</v>
      </c>
      <c r="H67" s="25">
        <f t="shared" si="62"/>
        <v>6.7000000000000171</v>
      </c>
      <c r="I67" s="27">
        <f t="shared" ref="I67" si="67">150000/F67</f>
        <v>1156.515034695451</v>
      </c>
      <c r="J67" s="63">
        <f t="shared" si="3"/>
        <v>5.1657671549730333E-2</v>
      </c>
      <c r="K67" s="28">
        <f t="shared" ref="K67" si="68">H67*I67</f>
        <v>7748.6507324595414</v>
      </c>
      <c r="L67" s="8"/>
      <c r="W67" s="5">
        <f t="shared" si="5"/>
        <v>1</v>
      </c>
      <c r="X67" s="5">
        <f t="shared" si="6"/>
        <v>0</v>
      </c>
      <c r="Y67" s="5">
        <f t="shared" si="0"/>
        <v>0</v>
      </c>
    </row>
    <row r="68" spans="1:25" x14ac:dyDescent="0.3">
      <c r="A68" s="7"/>
      <c r="B68" s="23">
        <f t="shared" si="7"/>
        <v>63</v>
      </c>
      <c r="C68" s="24">
        <v>43265</v>
      </c>
      <c r="D68" s="43" t="s">
        <v>19</v>
      </c>
      <c r="E68" s="43" t="s">
        <v>241</v>
      </c>
      <c r="F68" s="43">
        <v>201</v>
      </c>
      <c r="G68" s="26">
        <v>205.85</v>
      </c>
      <c r="H68" s="25">
        <f t="shared" ref="H68:H72" si="69">G68-F68</f>
        <v>4.8499999999999943</v>
      </c>
      <c r="I68" s="27">
        <f t="shared" ref="I68:I70" si="70">150000/F68</f>
        <v>746.26865671641792</v>
      </c>
      <c r="J68" s="63">
        <f t="shared" si="3"/>
        <v>2.4129353233830919E-2</v>
      </c>
      <c r="K68" s="28">
        <f t="shared" ref="K68:K70" si="71">H68*I68</f>
        <v>3619.4029850746228</v>
      </c>
      <c r="L68" s="8"/>
      <c r="W68" s="5">
        <f t="shared" si="5"/>
        <v>1</v>
      </c>
      <c r="X68" s="5">
        <f t="shared" si="6"/>
        <v>0</v>
      </c>
      <c r="Y68" s="5">
        <f t="shared" si="0"/>
        <v>0</v>
      </c>
    </row>
    <row r="69" spans="1:25" x14ac:dyDescent="0.3">
      <c r="A69" s="7"/>
      <c r="B69" s="23">
        <f t="shared" si="7"/>
        <v>64</v>
      </c>
      <c r="C69" s="24">
        <v>43265</v>
      </c>
      <c r="D69" s="43" t="s">
        <v>19</v>
      </c>
      <c r="E69" s="43" t="s">
        <v>242</v>
      </c>
      <c r="F69" s="43">
        <v>390</v>
      </c>
      <c r="G69" s="26">
        <v>405</v>
      </c>
      <c r="H69" s="25">
        <f t="shared" si="69"/>
        <v>15</v>
      </c>
      <c r="I69" s="27">
        <f t="shared" si="70"/>
        <v>384.61538461538464</v>
      </c>
      <c r="J69" s="63">
        <f t="shared" si="3"/>
        <v>3.8461538461538547E-2</v>
      </c>
      <c r="K69" s="28">
        <f t="shared" si="71"/>
        <v>5769.2307692307695</v>
      </c>
      <c r="L69" s="8"/>
      <c r="W69" s="5">
        <f t="shared" si="5"/>
        <v>1</v>
      </c>
      <c r="X69" s="5">
        <f t="shared" si="6"/>
        <v>0</v>
      </c>
      <c r="Y69" s="5">
        <f t="shared" si="0"/>
        <v>0</v>
      </c>
    </row>
    <row r="70" spans="1:25" x14ac:dyDescent="0.3">
      <c r="A70" s="7"/>
      <c r="B70" s="23">
        <f t="shared" si="7"/>
        <v>65</v>
      </c>
      <c r="C70" s="24">
        <v>43265</v>
      </c>
      <c r="D70" s="43" t="s">
        <v>19</v>
      </c>
      <c r="E70" s="43" t="s">
        <v>243</v>
      </c>
      <c r="F70" s="43">
        <v>970</v>
      </c>
      <c r="G70" s="26">
        <v>994</v>
      </c>
      <c r="H70" s="25">
        <f t="shared" si="69"/>
        <v>24</v>
      </c>
      <c r="I70" s="27">
        <f t="shared" si="70"/>
        <v>154.63917525773195</v>
      </c>
      <c r="J70" s="63">
        <f t="shared" si="3"/>
        <v>2.4742268041237025E-2</v>
      </c>
      <c r="K70" s="28">
        <f t="shared" si="71"/>
        <v>3711.3402061855668</v>
      </c>
      <c r="L70" s="8"/>
      <c r="W70" s="5">
        <f t="shared" si="5"/>
        <v>1</v>
      </c>
      <c r="X70" s="5">
        <f t="shared" si="6"/>
        <v>0</v>
      </c>
      <c r="Y70" s="5">
        <f t="shared" ref="Y70:Y115" si="72">IF($G70=0,1,0)</f>
        <v>0</v>
      </c>
    </row>
    <row r="71" spans="1:25" x14ac:dyDescent="0.3">
      <c r="A71" s="7"/>
      <c r="B71" s="23">
        <f t="shared" si="7"/>
        <v>66</v>
      </c>
      <c r="C71" s="24">
        <v>43266</v>
      </c>
      <c r="D71" s="43" t="s">
        <v>19</v>
      </c>
      <c r="E71" s="43" t="s">
        <v>153</v>
      </c>
      <c r="F71" s="43">
        <v>171</v>
      </c>
      <c r="G71" s="26">
        <v>165</v>
      </c>
      <c r="H71" s="26">
        <f t="shared" si="69"/>
        <v>-6</v>
      </c>
      <c r="I71" s="27">
        <f t="shared" ref="I71" si="73">150000/F71</f>
        <v>877.19298245614038</v>
      </c>
      <c r="J71" s="63">
        <f t="shared" ref="J71:J115" si="74">(G71*1/F71)-100%</f>
        <v>-3.5087719298245612E-2</v>
      </c>
      <c r="K71" s="28">
        <f t="shared" ref="K71" si="75">H71*I71</f>
        <v>-5263.1578947368425</v>
      </c>
      <c r="L71" s="8"/>
      <c r="W71" s="5">
        <f t="shared" ref="W71:W115" si="76">IF($K71&gt;0,1,0)</f>
        <v>0</v>
      </c>
      <c r="X71" s="5">
        <f t="shared" ref="X71:X115" si="77">IF($K71&lt;0,1,0)</f>
        <v>1</v>
      </c>
      <c r="Y71" s="5">
        <f t="shared" si="72"/>
        <v>0</v>
      </c>
    </row>
    <row r="72" spans="1:25" x14ac:dyDescent="0.3">
      <c r="A72" s="7"/>
      <c r="B72" s="23">
        <f t="shared" ref="B72:B73" si="78">B71+1</f>
        <v>67</v>
      </c>
      <c r="C72" s="24">
        <v>43266</v>
      </c>
      <c r="D72" s="43" t="s">
        <v>19</v>
      </c>
      <c r="E72" s="43" t="s">
        <v>244</v>
      </c>
      <c r="F72" s="43">
        <v>80</v>
      </c>
      <c r="G72" s="26">
        <v>78</v>
      </c>
      <c r="H72" s="26">
        <f t="shared" si="69"/>
        <v>-2</v>
      </c>
      <c r="I72" s="27">
        <f t="shared" ref="I72" si="79">150000/F72</f>
        <v>1875</v>
      </c>
      <c r="J72" s="63">
        <f t="shared" si="74"/>
        <v>-2.5000000000000022E-2</v>
      </c>
      <c r="K72" s="28">
        <f t="shared" ref="K72" si="80">H72*I72</f>
        <v>-3750</v>
      </c>
      <c r="L72" s="8"/>
      <c r="W72" s="5">
        <f t="shared" si="76"/>
        <v>0</v>
      </c>
      <c r="X72" s="5">
        <f t="shared" si="77"/>
        <v>1</v>
      </c>
      <c r="Y72" s="5">
        <f t="shared" si="72"/>
        <v>0</v>
      </c>
    </row>
    <row r="73" spans="1:25" x14ac:dyDescent="0.3">
      <c r="A73" s="7"/>
      <c r="B73" s="23">
        <f t="shared" si="78"/>
        <v>68</v>
      </c>
      <c r="C73" s="24">
        <v>43266</v>
      </c>
      <c r="D73" s="43" t="s">
        <v>19</v>
      </c>
      <c r="E73" s="43" t="s">
        <v>245</v>
      </c>
      <c r="F73" s="43">
        <v>1765</v>
      </c>
      <c r="G73" s="26">
        <v>1776</v>
      </c>
      <c r="H73" s="25">
        <f t="shared" ref="H73" si="81">G73-F73</f>
        <v>11</v>
      </c>
      <c r="I73" s="27">
        <f t="shared" ref="I73" si="82">150000/F73</f>
        <v>84.985835694050991</v>
      </c>
      <c r="J73" s="63">
        <f t="shared" si="74"/>
        <v>6.232294617563694E-3</v>
      </c>
      <c r="K73" s="28">
        <f t="shared" ref="K73" si="83">H73*I73</f>
        <v>934.84419263456084</v>
      </c>
      <c r="L73" s="8"/>
      <c r="W73" s="5">
        <f t="shared" si="76"/>
        <v>1</v>
      </c>
      <c r="X73" s="5">
        <f t="shared" si="77"/>
        <v>0</v>
      </c>
      <c r="Y73" s="5">
        <f t="shared" si="72"/>
        <v>0</v>
      </c>
    </row>
    <row r="74" spans="1:25" x14ac:dyDescent="0.3">
      <c r="A74" s="7"/>
      <c r="B74" s="23">
        <f t="shared" ref="B74:B135" si="84">B73+1</f>
        <v>69</v>
      </c>
      <c r="C74" s="24">
        <v>43266</v>
      </c>
      <c r="D74" s="43" t="s">
        <v>19</v>
      </c>
      <c r="E74" s="43" t="s">
        <v>246</v>
      </c>
      <c r="F74" s="43">
        <v>217</v>
      </c>
      <c r="G74" s="26">
        <v>219</v>
      </c>
      <c r="H74" s="25">
        <f t="shared" ref="H74" si="85">G74-F74</f>
        <v>2</v>
      </c>
      <c r="I74" s="27">
        <f t="shared" ref="I74" si="86">150000/F74</f>
        <v>691.24423963133643</v>
      </c>
      <c r="J74" s="63">
        <f t="shared" si="74"/>
        <v>9.2165898617511122E-3</v>
      </c>
      <c r="K74" s="28">
        <f t="shared" ref="K74" si="87">H74*I74</f>
        <v>1382.4884792626729</v>
      </c>
      <c r="L74" s="8"/>
      <c r="W74" s="5">
        <f t="shared" si="76"/>
        <v>1</v>
      </c>
      <c r="X74" s="5">
        <f t="shared" si="77"/>
        <v>0</v>
      </c>
      <c r="Y74" s="5">
        <f t="shared" si="72"/>
        <v>0</v>
      </c>
    </row>
    <row r="75" spans="1:25" x14ac:dyDescent="0.3">
      <c r="A75" s="7"/>
      <c r="B75" s="23">
        <f t="shared" si="84"/>
        <v>70</v>
      </c>
      <c r="C75" s="24">
        <v>43266</v>
      </c>
      <c r="D75" s="43" t="s">
        <v>19</v>
      </c>
      <c r="E75" s="43" t="s">
        <v>247</v>
      </c>
      <c r="F75" s="43">
        <v>219</v>
      </c>
      <c r="G75" s="26">
        <v>224</v>
      </c>
      <c r="H75" s="25">
        <f t="shared" ref="H75:H83" si="88">G75-F75</f>
        <v>5</v>
      </c>
      <c r="I75" s="27">
        <f t="shared" ref="I75:I82" si="89">150000/F75</f>
        <v>684.93150684931504</v>
      </c>
      <c r="J75" s="63">
        <f t="shared" si="74"/>
        <v>2.2831050228310446E-2</v>
      </c>
      <c r="K75" s="28">
        <f t="shared" ref="K75:K82" si="90">H75*I75</f>
        <v>3424.6575342465753</v>
      </c>
      <c r="L75" s="8"/>
      <c r="W75" s="5">
        <f t="shared" si="76"/>
        <v>1</v>
      </c>
      <c r="X75" s="5">
        <f t="shared" si="77"/>
        <v>0</v>
      </c>
      <c r="Y75" s="5">
        <f t="shared" si="72"/>
        <v>0</v>
      </c>
    </row>
    <row r="76" spans="1:25" x14ac:dyDescent="0.3">
      <c r="A76" s="7"/>
      <c r="B76" s="23">
        <f t="shared" si="84"/>
        <v>71</v>
      </c>
      <c r="C76" s="24">
        <v>43266</v>
      </c>
      <c r="D76" s="43" t="s">
        <v>19</v>
      </c>
      <c r="E76" s="43" t="s">
        <v>248</v>
      </c>
      <c r="F76" s="43">
        <v>146</v>
      </c>
      <c r="G76" s="26">
        <v>147</v>
      </c>
      <c r="H76" s="25">
        <f t="shared" si="88"/>
        <v>1</v>
      </c>
      <c r="I76" s="27">
        <f t="shared" si="89"/>
        <v>1027.3972602739725</v>
      </c>
      <c r="J76" s="63">
        <f t="shared" si="74"/>
        <v>6.8493150684931781E-3</v>
      </c>
      <c r="K76" s="28">
        <f t="shared" si="90"/>
        <v>1027.3972602739725</v>
      </c>
      <c r="L76" s="8"/>
      <c r="W76" s="5">
        <f t="shared" si="76"/>
        <v>1</v>
      </c>
      <c r="X76" s="5">
        <f t="shared" si="77"/>
        <v>0</v>
      </c>
      <c r="Y76" s="5">
        <f t="shared" si="72"/>
        <v>0</v>
      </c>
    </row>
    <row r="77" spans="1:25" x14ac:dyDescent="0.3">
      <c r="A77" s="7"/>
      <c r="B77" s="23">
        <f t="shared" si="84"/>
        <v>72</v>
      </c>
      <c r="C77" s="24">
        <v>43269</v>
      </c>
      <c r="D77" s="43" t="s">
        <v>19</v>
      </c>
      <c r="E77" s="43" t="s">
        <v>249</v>
      </c>
      <c r="F77" s="43">
        <v>299</v>
      </c>
      <c r="G77" s="26">
        <v>302</v>
      </c>
      <c r="H77" s="25">
        <f t="shared" si="88"/>
        <v>3</v>
      </c>
      <c r="I77" s="27">
        <f t="shared" si="89"/>
        <v>501.67224080267556</v>
      </c>
      <c r="J77" s="63">
        <f t="shared" si="74"/>
        <v>1.0033444816053505E-2</v>
      </c>
      <c r="K77" s="28">
        <f t="shared" si="90"/>
        <v>1505.0167224080267</v>
      </c>
      <c r="L77" s="8"/>
      <c r="W77" s="5">
        <f t="shared" si="76"/>
        <v>1</v>
      </c>
      <c r="X77" s="5">
        <f t="shared" si="77"/>
        <v>0</v>
      </c>
      <c r="Y77" s="5">
        <f t="shared" si="72"/>
        <v>0</v>
      </c>
    </row>
    <row r="78" spans="1:25" x14ac:dyDescent="0.3">
      <c r="A78" s="7"/>
      <c r="B78" s="23">
        <f t="shared" si="84"/>
        <v>73</v>
      </c>
      <c r="C78" s="24">
        <v>43269</v>
      </c>
      <c r="D78" s="43" t="s">
        <v>19</v>
      </c>
      <c r="E78" s="43" t="s">
        <v>250</v>
      </c>
      <c r="F78" s="43">
        <v>278</v>
      </c>
      <c r="G78" s="26">
        <v>289</v>
      </c>
      <c r="H78" s="25">
        <f t="shared" si="88"/>
        <v>11</v>
      </c>
      <c r="I78" s="27">
        <f t="shared" si="89"/>
        <v>539.56834532374103</v>
      </c>
      <c r="J78" s="63">
        <f t="shared" si="74"/>
        <v>3.9568345323740983E-2</v>
      </c>
      <c r="K78" s="28">
        <f t="shared" si="90"/>
        <v>5935.2517985611512</v>
      </c>
      <c r="L78" s="8"/>
      <c r="W78" s="5">
        <f t="shared" si="76"/>
        <v>1</v>
      </c>
      <c r="X78" s="5">
        <f t="shared" si="77"/>
        <v>0</v>
      </c>
      <c r="Y78" s="5">
        <f t="shared" si="72"/>
        <v>0</v>
      </c>
    </row>
    <row r="79" spans="1:25" x14ac:dyDescent="0.3">
      <c r="A79" s="7"/>
      <c r="B79" s="23">
        <f t="shared" si="84"/>
        <v>74</v>
      </c>
      <c r="C79" s="24">
        <v>43269</v>
      </c>
      <c r="D79" s="43" t="s">
        <v>19</v>
      </c>
      <c r="E79" s="43" t="s">
        <v>251</v>
      </c>
      <c r="F79" s="43">
        <v>658</v>
      </c>
      <c r="G79" s="26">
        <v>669</v>
      </c>
      <c r="H79" s="25">
        <f t="shared" si="88"/>
        <v>11</v>
      </c>
      <c r="I79" s="27">
        <f t="shared" si="89"/>
        <v>227.96352583586625</v>
      </c>
      <c r="J79" s="63">
        <f t="shared" si="74"/>
        <v>1.6717325227963542E-2</v>
      </c>
      <c r="K79" s="28">
        <f t="shared" si="90"/>
        <v>2507.5987841945289</v>
      </c>
      <c r="L79" s="8"/>
      <c r="W79" s="5">
        <f t="shared" si="76"/>
        <v>1</v>
      </c>
      <c r="X79" s="5">
        <f t="shared" si="77"/>
        <v>0</v>
      </c>
      <c r="Y79" s="5">
        <f t="shared" si="72"/>
        <v>0</v>
      </c>
    </row>
    <row r="80" spans="1:25" x14ac:dyDescent="0.3">
      <c r="A80" s="7"/>
      <c r="B80" s="23">
        <f t="shared" si="84"/>
        <v>75</v>
      </c>
      <c r="C80" s="24">
        <v>43269</v>
      </c>
      <c r="D80" s="43" t="s">
        <v>19</v>
      </c>
      <c r="E80" s="43" t="s">
        <v>252</v>
      </c>
      <c r="F80" s="43">
        <v>1010</v>
      </c>
      <c r="G80" s="26">
        <v>1029</v>
      </c>
      <c r="H80" s="25">
        <f t="shared" si="88"/>
        <v>19</v>
      </c>
      <c r="I80" s="27">
        <f t="shared" si="89"/>
        <v>148.51485148514851</v>
      </c>
      <c r="J80" s="63">
        <f t="shared" si="74"/>
        <v>1.8811881188118829E-2</v>
      </c>
      <c r="K80" s="28">
        <f t="shared" si="90"/>
        <v>2821.7821782178216</v>
      </c>
      <c r="L80" s="8"/>
      <c r="W80" s="5">
        <f t="shared" si="76"/>
        <v>1</v>
      </c>
      <c r="X80" s="5">
        <f t="shared" si="77"/>
        <v>0</v>
      </c>
      <c r="Y80" s="5">
        <f t="shared" si="72"/>
        <v>0</v>
      </c>
    </row>
    <row r="81" spans="1:25" x14ac:dyDescent="0.3">
      <c r="A81" s="7"/>
      <c r="B81" s="23">
        <f t="shared" si="84"/>
        <v>76</v>
      </c>
      <c r="C81" s="24">
        <v>43269</v>
      </c>
      <c r="D81" s="43" t="s">
        <v>19</v>
      </c>
      <c r="E81" s="43" t="s">
        <v>109</v>
      </c>
      <c r="F81" s="43">
        <v>214</v>
      </c>
      <c r="G81" s="26">
        <v>216.2</v>
      </c>
      <c r="H81" s="25">
        <f t="shared" si="88"/>
        <v>2.1999999999999886</v>
      </c>
      <c r="I81" s="27">
        <f t="shared" si="89"/>
        <v>700.93457943925239</v>
      </c>
      <c r="J81" s="63">
        <f t="shared" si="74"/>
        <v>1.0280373831775602E-2</v>
      </c>
      <c r="K81" s="28">
        <f t="shared" si="90"/>
        <v>1542.0560747663474</v>
      </c>
      <c r="L81" s="8"/>
      <c r="W81" s="5">
        <f t="shared" si="76"/>
        <v>1</v>
      </c>
      <c r="X81" s="5">
        <f t="shared" si="77"/>
        <v>0</v>
      </c>
      <c r="Y81" s="5">
        <f t="shared" si="72"/>
        <v>0</v>
      </c>
    </row>
    <row r="82" spans="1:25" x14ac:dyDescent="0.3">
      <c r="A82" s="7"/>
      <c r="B82" s="23">
        <f t="shared" si="84"/>
        <v>77</v>
      </c>
      <c r="C82" s="24">
        <v>43269</v>
      </c>
      <c r="D82" s="43" t="s">
        <v>19</v>
      </c>
      <c r="E82" s="43" t="s">
        <v>217</v>
      </c>
      <c r="F82" s="43">
        <v>184</v>
      </c>
      <c r="G82" s="26">
        <v>212</v>
      </c>
      <c r="H82" s="25">
        <f t="shared" si="88"/>
        <v>28</v>
      </c>
      <c r="I82" s="27">
        <f t="shared" si="89"/>
        <v>815.21739130434787</v>
      </c>
      <c r="J82" s="63">
        <f t="shared" si="74"/>
        <v>0.15217391304347827</v>
      </c>
      <c r="K82" s="28">
        <f t="shared" si="90"/>
        <v>22826.08695652174</v>
      </c>
      <c r="L82" s="8"/>
      <c r="W82" s="5">
        <f t="shared" si="76"/>
        <v>1</v>
      </c>
      <c r="X82" s="5">
        <f t="shared" si="77"/>
        <v>0</v>
      </c>
      <c r="Y82" s="5">
        <f t="shared" si="72"/>
        <v>0</v>
      </c>
    </row>
    <row r="83" spans="1:25" x14ac:dyDescent="0.3">
      <c r="A83" s="7"/>
      <c r="B83" s="23">
        <f t="shared" si="84"/>
        <v>78</v>
      </c>
      <c r="C83" s="24">
        <v>43269</v>
      </c>
      <c r="D83" s="43" t="s">
        <v>19</v>
      </c>
      <c r="E83" s="43" t="s">
        <v>60</v>
      </c>
      <c r="F83" s="43">
        <v>117</v>
      </c>
      <c r="G83" s="26">
        <v>110</v>
      </c>
      <c r="H83" s="26">
        <f t="shared" si="88"/>
        <v>-7</v>
      </c>
      <c r="I83" s="27">
        <f t="shared" ref="I83" si="91">150000/F83</f>
        <v>1282.051282051282</v>
      </c>
      <c r="J83" s="63">
        <f t="shared" si="74"/>
        <v>-5.9829059829059839E-2</v>
      </c>
      <c r="K83" s="28">
        <f t="shared" ref="K83" si="92">H83*I83</f>
        <v>-8974.3589743589746</v>
      </c>
      <c r="L83" s="8"/>
      <c r="W83" s="5">
        <f t="shared" si="76"/>
        <v>0</v>
      </c>
      <c r="X83" s="5">
        <f t="shared" si="77"/>
        <v>1</v>
      </c>
      <c r="Y83" s="5">
        <f t="shared" si="72"/>
        <v>0</v>
      </c>
    </row>
    <row r="84" spans="1:25" x14ac:dyDescent="0.3">
      <c r="A84" s="7"/>
      <c r="B84" s="23">
        <f t="shared" si="84"/>
        <v>79</v>
      </c>
      <c r="C84" s="24">
        <v>43269</v>
      </c>
      <c r="D84" s="43" t="s">
        <v>19</v>
      </c>
      <c r="E84" s="43" t="s">
        <v>253</v>
      </c>
      <c r="F84" s="43">
        <v>41</v>
      </c>
      <c r="G84" s="26">
        <v>45.4</v>
      </c>
      <c r="H84" s="25">
        <f t="shared" ref="H84" si="93">G84-F84</f>
        <v>4.3999999999999986</v>
      </c>
      <c r="I84" s="27">
        <f t="shared" ref="I84" si="94">150000/F84</f>
        <v>3658.5365853658536</v>
      </c>
      <c r="J84" s="63">
        <f t="shared" si="74"/>
        <v>0.10731707317073158</v>
      </c>
      <c r="K84" s="28">
        <f t="shared" ref="K84" si="95">H84*I84</f>
        <v>16097.560975609751</v>
      </c>
      <c r="L84" s="8"/>
      <c r="W84" s="5">
        <f t="shared" si="76"/>
        <v>1</v>
      </c>
      <c r="X84" s="5">
        <f t="shared" si="77"/>
        <v>0</v>
      </c>
      <c r="Y84" s="5">
        <f t="shared" si="72"/>
        <v>0</v>
      </c>
    </row>
    <row r="85" spans="1:25" x14ac:dyDescent="0.3">
      <c r="A85" s="7"/>
      <c r="B85" s="23">
        <f t="shared" si="84"/>
        <v>80</v>
      </c>
      <c r="C85" s="24">
        <v>43269</v>
      </c>
      <c r="D85" s="43" t="s">
        <v>19</v>
      </c>
      <c r="E85" s="43" t="s">
        <v>254</v>
      </c>
      <c r="F85" s="43">
        <v>231</v>
      </c>
      <c r="G85" s="26">
        <v>233</v>
      </c>
      <c r="H85" s="25">
        <f t="shared" ref="H85:H91" si="96">G85-F85</f>
        <v>2</v>
      </c>
      <c r="I85" s="27">
        <f t="shared" ref="I85:I90" si="97">150000/F85</f>
        <v>649.35064935064941</v>
      </c>
      <c r="J85" s="63">
        <f t="shared" si="74"/>
        <v>8.6580086580085869E-3</v>
      </c>
      <c r="K85" s="28">
        <f t="shared" ref="K85:K90" si="98">H85*I85</f>
        <v>1298.7012987012988</v>
      </c>
      <c r="L85" s="8"/>
      <c r="W85" s="5">
        <f t="shared" si="76"/>
        <v>1</v>
      </c>
      <c r="X85" s="5">
        <f t="shared" si="77"/>
        <v>0</v>
      </c>
      <c r="Y85" s="5">
        <f t="shared" si="72"/>
        <v>0</v>
      </c>
    </row>
    <row r="86" spans="1:25" x14ac:dyDescent="0.3">
      <c r="A86" s="7"/>
      <c r="B86" s="23">
        <f t="shared" si="84"/>
        <v>81</v>
      </c>
      <c r="C86" s="24">
        <v>43269</v>
      </c>
      <c r="D86" s="43" t="s">
        <v>19</v>
      </c>
      <c r="E86" s="43" t="s">
        <v>255</v>
      </c>
      <c r="F86" s="43">
        <v>327</v>
      </c>
      <c r="G86" s="26">
        <v>336</v>
      </c>
      <c r="H86" s="25">
        <f t="shared" si="96"/>
        <v>9</v>
      </c>
      <c r="I86" s="27">
        <f t="shared" si="97"/>
        <v>458.71559633027522</v>
      </c>
      <c r="J86" s="63">
        <f t="shared" si="74"/>
        <v>2.7522935779816571E-2</v>
      </c>
      <c r="K86" s="28">
        <f t="shared" si="98"/>
        <v>4128.440366972477</v>
      </c>
      <c r="L86" s="8"/>
      <c r="W86" s="5">
        <f t="shared" si="76"/>
        <v>1</v>
      </c>
      <c r="X86" s="5">
        <f t="shared" si="77"/>
        <v>0</v>
      </c>
      <c r="Y86" s="5">
        <f t="shared" si="72"/>
        <v>0</v>
      </c>
    </row>
    <row r="87" spans="1:25" x14ac:dyDescent="0.3">
      <c r="A87" s="7"/>
      <c r="B87" s="23">
        <f t="shared" si="84"/>
        <v>82</v>
      </c>
      <c r="C87" s="24">
        <v>43269</v>
      </c>
      <c r="D87" s="43" t="s">
        <v>19</v>
      </c>
      <c r="E87" s="43" t="s">
        <v>256</v>
      </c>
      <c r="F87" s="43">
        <v>730</v>
      </c>
      <c r="G87" s="26">
        <v>736</v>
      </c>
      <c r="H87" s="25">
        <f t="shared" si="96"/>
        <v>6</v>
      </c>
      <c r="I87" s="27">
        <f t="shared" si="97"/>
        <v>205.47945205479451</v>
      </c>
      <c r="J87" s="63">
        <f t="shared" si="74"/>
        <v>8.2191780821918581E-3</v>
      </c>
      <c r="K87" s="28">
        <f t="shared" si="98"/>
        <v>1232.8767123287671</v>
      </c>
      <c r="L87" s="8"/>
      <c r="W87" s="5">
        <f t="shared" si="76"/>
        <v>1</v>
      </c>
      <c r="X87" s="5">
        <f t="shared" si="77"/>
        <v>0</v>
      </c>
      <c r="Y87" s="5">
        <f t="shared" si="72"/>
        <v>0</v>
      </c>
    </row>
    <row r="88" spans="1:25" x14ac:dyDescent="0.3">
      <c r="A88" s="7"/>
      <c r="B88" s="23">
        <f t="shared" si="84"/>
        <v>83</v>
      </c>
      <c r="C88" s="24">
        <v>43270</v>
      </c>
      <c r="D88" s="43" t="s">
        <v>19</v>
      </c>
      <c r="E88" s="43" t="s">
        <v>257</v>
      </c>
      <c r="F88" s="43">
        <v>396</v>
      </c>
      <c r="G88" s="26">
        <v>403</v>
      </c>
      <c r="H88" s="25">
        <f t="shared" si="96"/>
        <v>7</v>
      </c>
      <c r="I88" s="27">
        <f t="shared" si="97"/>
        <v>378.78787878787881</v>
      </c>
      <c r="J88" s="63">
        <f t="shared" si="74"/>
        <v>1.7676767676767735E-2</v>
      </c>
      <c r="K88" s="28">
        <f t="shared" si="98"/>
        <v>2651.5151515151515</v>
      </c>
      <c r="L88" s="8"/>
      <c r="W88" s="5">
        <f t="shared" si="76"/>
        <v>1</v>
      </c>
      <c r="X88" s="5">
        <f t="shared" si="77"/>
        <v>0</v>
      </c>
      <c r="Y88" s="5">
        <f t="shared" si="72"/>
        <v>0</v>
      </c>
    </row>
    <row r="89" spans="1:25" x14ac:dyDescent="0.3">
      <c r="A89" s="7"/>
      <c r="B89" s="23">
        <f t="shared" si="84"/>
        <v>84</v>
      </c>
      <c r="C89" s="44">
        <v>43270</v>
      </c>
      <c r="D89" s="43" t="s">
        <v>19</v>
      </c>
      <c r="E89" s="43" t="s">
        <v>258</v>
      </c>
      <c r="F89" s="43">
        <v>69</v>
      </c>
      <c r="G89" s="26">
        <v>70</v>
      </c>
      <c r="H89" s="25">
        <f t="shared" si="96"/>
        <v>1</v>
      </c>
      <c r="I89" s="27">
        <f t="shared" si="97"/>
        <v>2173.913043478261</v>
      </c>
      <c r="J89" s="63">
        <f t="shared" si="74"/>
        <v>1.449275362318847E-2</v>
      </c>
      <c r="K89" s="28">
        <f t="shared" si="98"/>
        <v>2173.913043478261</v>
      </c>
      <c r="L89" s="8"/>
      <c r="W89" s="5">
        <f t="shared" si="76"/>
        <v>1</v>
      </c>
      <c r="X89" s="5">
        <f t="shared" si="77"/>
        <v>0</v>
      </c>
      <c r="Y89" s="5">
        <f t="shared" si="72"/>
        <v>0</v>
      </c>
    </row>
    <row r="90" spans="1:25" x14ac:dyDescent="0.3">
      <c r="A90" s="7"/>
      <c r="B90" s="23">
        <f t="shared" si="84"/>
        <v>85</v>
      </c>
      <c r="C90" s="44">
        <v>43270</v>
      </c>
      <c r="D90" s="43" t="s">
        <v>19</v>
      </c>
      <c r="E90" s="43" t="s">
        <v>259</v>
      </c>
      <c r="F90" s="43">
        <v>185</v>
      </c>
      <c r="G90" s="26">
        <v>190</v>
      </c>
      <c r="H90" s="25">
        <f t="shared" si="96"/>
        <v>5</v>
      </c>
      <c r="I90" s="27">
        <f t="shared" si="97"/>
        <v>810.81081081081084</v>
      </c>
      <c r="J90" s="63">
        <f t="shared" si="74"/>
        <v>2.7027027027026973E-2</v>
      </c>
      <c r="K90" s="28">
        <f t="shared" si="98"/>
        <v>4054.0540540540542</v>
      </c>
      <c r="L90" s="8"/>
      <c r="W90" s="5">
        <f t="shared" si="76"/>
        <v>1</v>
      </c>
      <c r="X90" s="5">
        <f t="shared" si="77"/>
        <v>0</v>
      </c>
      <c r="Y90" s="5">
        <f t="shared" si="72"/>
        <v>0</v>
      </c>
    </row>
    <row r="91" spans="1:25" x14ac:dyDescent="0.3">
      <c r="A91" s="7"/>
      <c r="B91" s="23">
        <f t="shared" si="84"/>
        <v>86</v>
      </c>
      <c r="C91" s="44">
        <v>43270</v>
      </c>
      <c r="D91" s="43" t="s">
        <v>19</v>
      </c>
      <c r="E91" s="43" t="s">
        <v>260</v>
      </c>
      <c r="F91" s="43">
        <v>734</v>
      </c>
      <c r="G91" s="26">
        <v>723</v>
      </c>
      <c r="H91" s="26">
        <f t="shared" si="96"/>
        <v>-11</v>
      </c>
      <c r="I91" s="27">
        <f t="shared" ref="I91" si="99">150000/F91</f>
        <v>204.35967302452315</v>
      </c>
      <c r="J91" s="63">
        <f t="shared" si="74"/>
        <v>-1.498637602179842E-2</v>
      </c>
      <c r="K91" s="28">
        <f t="shared" ref="K91" si="100">H91*I91</f>
        <v>-2247.9564032697544</v>
      </c>
      <c r="L91" s="8"/>
      <c r="W91" s="5">
        <f t="shared" si="76"/>
        <v>0</v>
      </c>
      <c r="X91" s="5">
        <f t="shared" si="77"/>
        <v>1</v>
      </c>
      <c r="Y91" s="5">
        <f t="shared" si="72"/>
        <v>0</v>
      </c>
    </row>
    <row r="92" spans="1:25" x14ac:dyDescent="0.3">
      <c r="A92" s="7"/>
      <c r="B92" s="23">
        <f t="shared" si="84"/>
        <v>87</v>
      </c>
      <c r="C92" s="44">
        <v>43270</v>
      </c>
      <c r="D92" s="43" t="s">
        <v>19</v>
      </c>
      <c r="E92" s="43" t="s">
        <v>261</v>
      </c>
      <c r="F92" s="43">
        <v>278</v>
      </c>
      <c r="G92" s="26">
        <v>281.8</v>
      </c>
      <c r="H92" s="25">
        <f t="shared" ref="H92" si="101">G92-F92</f>
        <v>3.8000000000000114</v>
      </c>
      <c r="I92" s="27">
        <f t="shared" ref="I92" si="102">150000/F92</f>
        <v>539.56834532374103</v>
      </c>
      <c r="J92" s="63">
        <f t="shared" si="74"/>
        <v>1.3669064748201398E-2</v>
      </c>
      <c r="K92" s="28">
        <f t="shared" ref="K92" si="103">H92*I92</f>
        <v>2050.3597122302222</v>
      </c>
      <c r="L92" s="8"/>
      <c r="W92" s="5">
        <f t="shared" si="76"/>
        <v>1</v>
      </c>
      <c r="X92" s="5">
        <f t="shared" si="77"/>
        <v>0</v>
      </c>
      <c r="Y92" s="5">
        <f t="shared" si="72"/>
        <v>0</v>
      </c>
    </row>
    <row r="93" spans="1:25" x14ac:dyDescent="0.3">
      <c r="A93" s="7"/>
      <c r="B93" s="23">
        <f t="shared" si="84"/>
        <v>88</v>
      </c>
      <c r="C93" s="44">
        <v>43270</v>
      </c>
      <c r="D93" s="43" t="s">
        <v>19</v>
      </c>
      <c r="E93" s="43" t="s">
        <v>152</v>
      </c>
      <c r="F93" s="43">
        <v>18.350000000000001</v>
      </c>
      <c r="G93" s="26">
        <v>19.2</v>
      </c>
      <c r="H93" s="25">
        <f t="shared" ref="H93:H94" si="104">G93-F93</f>
        <v>0.84999999999999787</v>
      </c>
      <c r="I93" s="27">
        <f t="shared" ref="I93" si="105">150000/F93</f>
        <v>8174.3869209809254</v>
      </c>
      <c r="J93" s="63">
        <f t="shared" si="74"/>
        <v>4.632152588555849E-2</v>
      </c>
      <c r="K93" s="28">
        <f t="shared" ref="K93" si="106">H93*I93</f>
        <v>6948.2288828337696</v>
      </c>
      <c r="L93" s="8"/>
      <c r="W93" s="5">
        <f t="shared" si="76"/>
        <v>1</v>
      </c>
      <c r="X93" s="5">
        <f t="shared" si="77"/>
        <v>0</v>
      </c>
      <c r="Y93" s="5">
        <f t="shared" si="72"/>
        <v>0</v>
      </c>
    </row>
    <row r="94" spans="1:25" x14ac:dyDescent="0.3">
      <c r="A94" s="7"/>
      <c r="B94" s="23">
        <f t="shared" si="84"/>
        <v>89</v>
      </c>
      <c r="C94" s="44">
        <v>43270</v>
      </c>
      <c r="D94" s="43" t="s">
        <v>19</v>
      </c>
      <c r="E94" s="43" t="s">
        <v>262</v>
      </c>
      <c r="F94" s="43">
        <v>403</v>
      </c>
      <c r="G94" s="26">
        <v>399</v>
      </c>
      <c r="H94" s="26">
        <f t="shared" si="104"/>
        <v>-4</v>
      </c>
      <c r="I94" s="27">
        <f t="shared" ref="I94" si="107">150000/F94</f>
        <v>372.20843672456573</v>
      </c>
      <c r="J94" s="63">
        <f t="shared" si="74"/>
        <v>-9.9255583126550695E-3</v>
      </c>
      <c r="K94" s="28">
        <f t="shared" ref="K94" si="108">H94*I94</f>
        <v>-1488.8337468982629</v>
      </c>
      <c r="L94" s="8"/>
      <c r="W94" s="5">
        <f t="shared" si="76"/>
        <v>0</v>
      </c>
      <c r="X94" s="5">
        <f t="shared" si="77"/>
        <v>1</v>
      </c>
      <c r="Y94" s="5">
        <f t="shared" si="72"/>
        <v>0</v>
      </c>
    </row>
    <row r="95" spans="1:25" x14ac:dyDescent="0.3">
      <c r="A95" s="7"/>
      <c r="B95" s="23">
        <f t="shared" si="84"/>
        <v>90</v>
      </c>
      <c r="C95" s="44">
        <v>43270</v>
      </c>
      <c r="D95" s="43" t="s">
        <v>19</v>
      </c>
      <c r="E95" s="43" t="s">
        <v>263</v>
      </c>
      <c r="F95" s="43">
        <v>148</v>
      </c>
      <c r="G95" s="26">
        <v>155</v>
      </c>
      <c r="H95" s="25">
        <f t="shared" ref="H95:H98" si="109">G95-F95</f>
        <v>7</v>
      </c>
      <c r="I95" s="27">
        <f t="shared" ref="I95:I97" si="110">150000/F95</f>
        <v>1013.5135135135135</v>
      </c>
      <c r="J95" s="63">
        <f t="shared" si="74"/>
        <v>4.7297297297297369E-2</v>
      </c>
      <c r="K95" s="28">
        <f t="shared" ref="K95:K97" si="111">H95*I95</f>
        <v>7094.594594594595</v>
      </c>
      <c r="L95" s="8"/>
      <c r="W95" s="5">
        <f t="shared" si="76"/>
        <v>1</v>
      </c>
      <c r="X95" s="5">
        <f t="shared" si="77"/>
        <v>0</v>
      </c>
      <c r="Y95" s="5">
        <f t="shared" si="72"/>
        <v>0</v>
      </c>
    </row>
    <row r="96" spans="1:25" x14ac:dyDescent="0.3">
      <c r="A96" s="7"/>
      <c r="B96" s="23">
        <f t="shared" si="84"/>
        <v>91</v>
      </c>
      <c r="C96" s="44">
        <v>43270</v>
      </c>
      <c r="D96" s="43" t="s">
        <v>19</v>
      </c>
      <c r="E96" s="43" t="s">
        <v>264</v>
      </c>
      <c r="F96" s="43">
        <v>441</v>
      </c>
      <c r="G96" s="26">
        <v>445</v>
      </c>
      <c r="H96" s="25">
        <f t="shared" si="109"/>
        <v>4</v>
      </c>
      <c r="I96" s="27">
        <f t="shared" si="110"/>
        <v>340.13605442176873</v>
      </c>
      <c r="J96" s="63">
        <f t="shared" si="74"/>
        <v>9.0702947845804349E-3</v>
      </c>
      <c r="K96" s="28">
        <f t="shared" si="111"/>
        <v>1360.5442176870749</v>
      </c>
      <c r="L96" s="8"/>
      <c r="N96" s="5" t="s">
        <v>20</v>
      </c>
      <c r="W96" s="5">
        <f t="shared" si="76"/>
        <v>1</v>
      </c>
      <c r="X96" s="5">
        <f t="shared" si="77"/>
        <v>0</v>
      </c>
      <c r="Y96" s="5">
        <f t="shared" si="72"/>
        <v>0</v>
      </c>
    </row>
    <row r="97" spans="1:25" x14ac:dyDescent="0.3">
      <c r="A97" s="7"/>
      <c r="B97" s="23">
        <f t="shared" si="84"/>
        <v>92</v>
      </c>
      <c r="C97" s="44">
        <v>43271</v>
      </c>
      <c r="D97" s="43" t="s">
        <v>19</v>
      </c>
      <c r="E97" s="43" t="s">
        <v>265</v>
      </c>
      <c r="F97" s="43">
        <v>828</v>
      </c>
      <c r="G97" s="26">
        <v>842</v>
      </c>
      <c r="H97" s="25">
        <f t="shared" si="109"/>
        <v>14</v>
      </c>
      <c r="I97" s="27">
        <f t="shared" si="110"/>
        <v>181.15942028985506</v>
      </c>
      <c r="J97" s="63">
        <f t="shared" si="74"/>
        <v>1.6908212560386549E-2</v>
      </c>
      <c r="K97" s="28">
        <f t="shared" si="111"/>
        <v>2536.231884057971</v>
      </c>
      <c r="L97" s="8"/>
      <c r="W97" s="5">
        <f t="shared" si="76"/>
        <v>1</v>
      </c>
      <c r="X97" s="5">
        <f t="shared" si="77"/>
        <v>0</v>
      </c>
      <c r="Y97" s="5">
        <f t="shared" si="72"/>
        <v>0</v>
      </c>
    </row>
    <row r="98" spans="1:25" x14ac:dyDescent="0.3">
      <c r="A98" s="7"/>
      <c r="B98" s="23">
        <f t="shared" si="84"/>
        <v>93</v>
      </c>
      <c r="C98" s="44">
        <v>43272</v>
      </c>
      <c r="D98" s="43" t="s">
        <v>19</v>
      </c>
      <c r="E98" s="43" t="s">
        <v>266</v>
      </c>
      <c r="F98" s="43">
        <v>995</v>
      </c>
      <c r="G98" s="26">
        <v>960</v>
      </c>
      <c r="H98" s="26">
        <f t="shared" si="109"/>
        <v>-35</v>
      </c>
      <c r="I98" s="27">
        <f t="shared" ref="I98" si="112">150000/F98</f>
        <v>150.7537688442211</v>
      </c>
      <c r="J98" s="63">
        <f t="shared" si="74"/>
        <v>-3.5175879396984966E-2</v>
      </c>
      <c r="K98" s="28">
        <f t="shared" ref="K98" si="113">H98*I98</f>
        <v>-5276.3819095477384</v>
      </c>
      <c r="L98" s="8"/>
      <c r="W98" s="5">
        <f t="shared" si="76"/>
        <v>0</v>
      </c>
      <c r="X98" s="5">
        <f t="shared" si="77"/>
        <v>1</v>
      </c>
      <c r="Y98" s="5">
        <f t="shared" si="72"/>
        <v>0</v>
      </c>
    </row>
    <row r="99" spans="1:25" x14ac:dyDescent="0.3">
      <c r="A99" s="7"/>
      <c r="B99" s="23">
        <f t="shared" si="84"/>
        <v>94</v>
      </c>
      <c r="C99" s="44">
        <v>43272</v>
      </c>
      <c r="D99" s="43" t="s">
        <v>19</v>
      </c>
      <c r="E99" s="43" t="s">
        <v>254</v>
      </c>
      <c r="F99" s="43">
        <v>229.5</v>
      </c>
      <c r="G99" s="26">
        <v>235.5</v>
      </c>
      <c r="H99" s="25">
        <f t="shared" ref="H99:H111" si="114">G99-F99</f>
        <v>6</v>
      </c>
      <c r="I99" s="27">
        <f t="shared" ref="I99:I110" si="115">150000/F99</f>
        <v>653.59477124183002</v>
      </c>
      <c r="J99" s="63">
        <f t="shared" si="74"/>
        <v>2.614379084967311E-2</v>
      </c>
      <c r="K99" s="28">
        <f t="shared" ref="K99:K110" si="116">H99*I99</f>
        <v>3921.5686274509799</v>
      </c>
      <c r="L99" s="8"/>
      <c r="W99" s="5">
        <f t="shared" si="76"/>
        <v>1</v>
      </c>
      <c r="X99" s="5">
        <f t="shared" si="77"/>
        <v>0</v>
      </c>
      <c r="Y99" s="5">
        <f t="shared" si="72"/>
        <v>0</v>
      </c>
    </row>
    <row r="100" spans="1:25" x14ac:dyDescent="0.3">
      <c r="A100" s="7"/>
      <c r="B100" s="23">
        <f t="shared" si="84"/>
        <v>95</v>
      </c>
      <c r="C100" s="44">
        <v>43272</v>
      </c>
      <c r="D100" s="43" t="s">
        <v>19</v>
      </c>
      <c r="E100" s="43" t="s">
        <v>136</v>
      </c>
      <c r="F100" s="43">
        <v>298</v>
      </c>
      <c r="G100" s="26">
        <v>300.5</v>
      </c>
      <c r="H100" s="25">
        <f t="shared" si="114"/>
        <v>2.5</v>
      </c>
      <c r="I100" s="27">
        <f t="shared" si="115"/>
        <v>503.3557046979866</v>
      </c>
      <c r="J100" s="63">
        <f t="shared" si="74"/>
        <v>8.3892617449663476E-3</v>
      </c>
      <c r="K100" s="28">
        <f t="shared" si="116"/>
        <v>1258.3892617449665</v>
      </c>
      <c r="L100" s="8"/>
      <c r="W100" s="5">
        <f t="shared" si="76"/>
        <v>1</v>
      </c>
      <c r="X100" s="5">
        <f t="shared" si="77"/>
        <v>0</v>
      </c>
      <c r="Y100" s="5">
        <f t="shared" si="72"/>
        <v>0</v>
      </c>
    </row>
    <row r="101" spans="1:25" x14ac:dyDescent="0.3">
      <c r="A101" s="7"/>
      <c r="B101" s="23">
        <f t="shared" si="84"/>
        <v>96</v>
      </c>
      <c r="C101" s="44">
        <v>43273</v>
      </c>
      <c r="D101" s="43" t="s">
        <v>19</v>
      </c>
      <c r="E101" s="43" t="s">
        <v>267</v>
      </c>
      <c r="F101" s="43">
        <v>873</v>
      </c>
      <c r="G101" s="26">
        <v>885</v>
      </c>
      <c r="H101" s="25">
        <f t="shared" si="114"/>
        <v>12</v>
      </c>
      <c r="I101" s="27">
        <f t="shared" si="115"/>
        <v>171.82130584192439</v>
      </c>
      <c r="J101" s="63">
        <f t="shared" si="74"/>
        <v>1.3745704467353903E-2</v>
      </c>
      <c r="K101" s="28">
        <f t="shared" si="116"/>
        <v>2061.8556701030925</v>
      </c>
      <c r="L101" s="8"/>
      <c r="W101" s="5">
        <f t="shared" si="76"/>
        <v>1</v>
      </c>
      <c r="X101" s="5">
        <f t="shared" si="77"/>
        <v>0</v>
      </c>
      <c r="Y101" s="5">
        <f t="shared" si="72"/>
        <v>0</v>
      </c>
    </row>
    <row r="102" spans="1:25" x14ac:dyDescent="0.3">
      <c r="A102" s="7"/>
      <c r="B102" s="23">
        <f t="shared" si="84"/>
        <v>97</v>
      </c>
      <c r="C102" s="44">
        <v>43273</v>
      </c>
      <c r="D102" s="43" t="s">
        <v>19</v>
      </c>
      <c r="E102" s="43" t="s">
        <v>268</v>
      </c>
      <c r="F102" s="43">
        <v>1109</v>
      </c>
      <c r="G102" s="26">
        <v>1119</v>
      </c>
      <c r="H102" s="25">
        <f t="shared" si="114"/>
        <v>10</v>
      </c>
      <c r="I102" s="27">
        <f t="shared" si="115"/>
        <v>135.25698827772769</v>
      </c>
      <c r="J102" s="63">
        <f t="shared" si="74"/>
        <v>9.0171325518484391E-3</v>
      </c>
      <c r="K102" s="28">
        <f t="shared" si="116"/>
        <v>1352.5698827772769</v>
      </c>
      <c r="L102" s="8"/>
      <c r="W102" s="5">
        <f t="shared" si="76"/>
        <v>1</v>
      </c>
      <c r="X102" s="5">
        <f t="shared" si="77"/>
        <v>0</v>
      </c>
      <c r="Y102" s="5">
        <f t="shared" si="72"/>
        <v>0</v>
      </c>
    </row>
    <row r="103" spans="1:25" x14ac:dyDescent="0.3">
      <c r="A103" s="7"/>
      <c r="B103" s="23">
        <f t="shared" si="84"/>
        <v>98</v>
      </c>
      <c r="C103" s="44">
        <v>43273</v>
      </c>
      <c r="D103" s="43" t="s">
        <v>19</v>
      </c>
      <c r="E103" s="43" t="s">
        <v>269</v>
      </c>
      <c r="F103" s="43">
        <v>377.8</v>
      </c>
      <c r="G103" s="26">
        <v>380.9</v>
      </c>
      <c r="H103" s="25">
        <f t="shared" si="114"/>
        <v>3.0999999999999659</v>
      </c>
      <c r="I103" s="27">
        <f t="shared" si="115"/>
        <v>397.03546850185285</v>
      </c>
      <c r="J103" s="63">
        <f t="shared" si="74"/>
        <v>8.2053996823714392E-3</v>
      </c>
      <c r="K103" s="28">
        <f t="shared" si="116"/>
        <v>1230.8099523557303</v>
      </c>
      <c r="L103" s="8"/>
      <c r="W103" s="5">
        <f t="shared" si="76"/>
        <v>1</v>
      </c>
      <c r="X103" s="5">
        <f t="shared" si="77"/>
        <v>0</v>
      </c>
      <c r="Y103" s="5">
        <f t="shared" si="72"/>
        <v>0</v>
      </c>
    </row>
    <row r="104" spans="1:25" x14ac:dyDescent="0.3">
      <c r="A104" s="7"/>
      <c r="B104" s="23">
        <f t="shared" si="84"/>
        <v>99</v>
      </c>
      <c r="C104" s="44">
        <v>43273</v>
      </c>
      <c r="D104" s="43" t="s">
        <v>19</v>
      </c>
      <c r="E104" s="43" t="s">
        <v>270</v>
      </c>
      <c r="F104" s="43">
        <v>48.15</v>
      </c>
      <c r="G104" s="26">
        <v>50</v>
      </c>
      <c r="H104" s="25">
        <f t="shared" si="114"/>
        <v>1.8500000000000014</v>
      </c>
      <c r="I104" s="27">
        <f t="shared" si="115"/>
        <v>3115.2647975077884</v>
      </c>
      <c r="J104" s="63">
        <f t="shared" si="74"/>
        <v>3.8421599169262688E-2</v>
      </c>
      <c r="K104" s="28">
        <f t="shared" si="116"/>
        <v>5763.2398753894131</v>
      </c>
      <c r="L104" s="8"/>
      <c r="W104" s="5">
        <f t="shared" si="76"/>
        <v>1</v>
      </c>
      <c r="X104" s="5">
        <f t="shared" si="77"/>
        <v>0</v>
      </c>
      <c r="Y104" s="5">
        <f t="shared" si="72"/>
        <v>0</v>
      </c>
    </row>
    <row r="105" spans="1:25" x14ac:dyDescent="0.3">
      <c r="A105" s="7"/>
      <c r="B105" s="23">
        <f t="shared" si="84"/>
        <v>100</v>
      </c>
      <c r="C105" s="44">
        <v>43273</v>
      </c>
      <c r="D105" s="43" t="s">
        <v>19</v>
      </c>
      <c r="E105" s="43" t="s">
        <v>234</v>
      </c>
      <c r="F105" s="43">
        <v>344</v>
      </c>
      <c r="G105" s="26">
        <v>347</v>
      </c>
      <c r="H105" s="25">
        <f t="shared" si="114"/>
        <v>3</v>
      </c>
      <c r="I105" s="27">
        <f t="shared" si="115"/>
        <v>436.04651162790697</v>
      </c>
      <c r="J105" s="63">
        <f t="shared" si="74"/>
        <v>8.720930232558155E-3</v>
      </c>
      <c r="K105" s="28">
        <f t="shared" si="116"/>
        <v>1308.1395348837209</v>
      </c>
      <c r="L105" s="8"/>
      <c r="W105" s="5">
        <f t="shared" si="76"/>
        <v>1</v>
      </c>
      <c r="X105" s="5">
        <f t="shared" si="77"/>
        <v>0</v>
      </c>
      <c r="Y105" s="5">
        <f t="shared" si="72"/>
        <v>0</v>
      </c>
    </row>
    <row r="106" spans="1:25" x14ac:dyDescent="0.3">
      <c r="A106" s="7"/>
      <c r="B106" s="23">
        <f t="shared" si="84"/>
        <v>101</v>
      </c>
      <c r="C106" s="44">
        <v>43273</v>
      </c>
      <c r="D106" s="43" t="s">
        <v>19</v>
      </c>
      <c r="E106" s="43" t="s">
        <v>271</v>
      </c>
      <c r="F106" s="43">
        <v>15.2</v>
      </c>
      <c r="G106" s="26">
        <v>16.600000000000001</v>
      </c>
      <c r="H106" s="25">
        <f t="shared" si="114"/>
        <v>1.4000000000000021</v>
      </c>
      <c r="I106" s="27">
        <f t="shared" si="115"/>
        <v>9868.4210526315801</v>
      </c>
      <c r="J106" s="63">
        <f t="shared" si="74"/>
        <v>9.2105263157894912E-2</v>
      </c>
      <c r="K106" s="28">
        <f t="shared" si="116"/>
        <v>13815.789473684234</v>
      </c>
      <c r="L106" s="8"/>
      <c r="W106" s="5">
        <f t="shared" si="76"/>
        <v>1</v>
      </c>
      <c r="X106" s="5">
        <f t="shared" si="77"/>
        <v>0</v>
      </c>
      <c r="Y106" s="5">
        <f t="shared" si="72"/>
        <v>0</v>
      </c>
    </row>
    <row r="107" spans="1:25" x14ac:dyDescent="0.3">
      <c r="A107" s="7"/>
      <c r="B107" s="23">
        <f t="shared" si="84"/>
        <v>102</v>
      </c>
      <c r="C107" s="44">
        <v>43273</v>
      </c>
      <c r="D107" s="43" t="s">
        <v>19</v>
      </c>
      <c r="E107" s="43" t="s">
        <v>272</v>
      </c>
      <c r="F107" s="43">
        <v>390</v>
      </c>
      <c r="G107" s="26">
        <v>405.5</v>
      </c>
      <c r="H107" s="25">
        <f t="shared" si="114"/>
        <v>15.5</v>
      </c>
      <c r="I107" s="27">
        <f t="shared" si="115"/>
        <v>384.61538461538464</v>
      </c>
      <c r="J107" s="63">
        <f t="shared" si="74"/>
        <v>3.9743589743589824E-2</v>
      </c>
      <c r="K107" s="28">
        <f t="shared" si="116"/>
        <v>5961.5384615384619</v>
      </c>
      <c r="L107" s="8"/>
      <c r="W107" s="5">
        <f t="shared" si="76"/>
        <v>1</v>
      </c>
      <c r="X107" s="5">
        <f t="shared" si="77"/>
        <v>0</v>
      </c>
      <c r="Y107" s="5">
        <f t="shared" si="72"/>
        <v>0</v>
      </c>
    </row>
    <row r="108" spans="1:25" x14ac:dyDescent="0.3">
      <c r="A108" s="7"/>
      <c r="B108" s="23">
        <f t="shared" si="84"/>
        <v>103</v>
      </c>
      <c r="C108" s="44">
        <v>43273</v>
      </c>
      <c r="D108" s="43" t="s">
        <v>19</v>
      </c>
      <c r="E108" s="43" t="s">
        <v>273</v>
      </c>
      <c r="F108" s="43">
        <v>70</v>
      </c>
      <c r="G108" s="26">
        <v>72</v>
      </c>
      <c r="H108" s="25">
        <f t="shared" si="114"/>
        <v>2</v>
      </c>
      <c r="I108" s="27">
        <f t="shared" si="115"/>
        <v>2142.8571428571427</v>
      </c>
      <c r="J108" s="63">
        <f t="shared" si="74"/>
        <v>2.857142857142847E-2</v>
      </c>
      <c r="K108" s="28">
        <f t="shared" si="116"/>
        <v>4285.7142857142853</v>
      </c>
      <c r="L108" s="8"/>
      <c r="W108" s="5">
        <f t="shared" si="76"/>
        <v>1</v>
      </c>
      <c r="X108" s="5">
        <f t="shared" si="77"/>
        <v>0</v>
      </c>
      <c r="Y108" s="5">
        <f t="shared" si="72"/>
        <v>0</v>
      </c>
    </row>
    <row r="109" spans="1:25" x14ac:dyDescent="0.3">
      <c r="A109" s="7"/>
      <c r="B109" s="23">
        <f t="shared" si="84"/>
        <v>104</v>
      </c>
      <c r="C109" s="44">
        <v>43273</v>
      </c>
      <c r="D109" s="43" t="s">
        <v>19</v>
      </c>
      <c r="E109" s="43" t="s">
        <v>274</v>
      </c>
      <c r="F109" s="43">
        <v>2376</v>
      </c>
      <c r="G109" s="26">
        <v>2420</v>
      </c>
      <c r="H109" s="25">
        <f t="shared" si="114"/>
        <v>44</v>
      </c>
      <c r="I109" s="27">
        <f t="shared" si="115"/>
        <v>63.131313131313128</v>
      </c>
      <c r="J109" s="63">
        <f t="shared" si="74"/>
        <v>1.8518518518518601E-2</v>
      </c>
      <c r="K109" s="28">
        <f t="shared" si="116"/>
        <v>2777.7777777777778</v>
      </c>
      <c r="L109" s="8"/>
      <c r="W109" s="5">
        <f t="shared" si="76"/>
        <v>1</v>
      </c>
      <c r="X109" s="5">
        <f t="shared" si="77"/>
        <v>0</v>
      </c>
      <c r="Y109" s="5">
        <f t="shared" si="72"/>
        <v>0</v>
      </c>
    </row>
    <row r="110" spans="1:25" x14ac:dyDescent="0.3">
      <c r="A110" s="7"/>
      <c r="B110" s="23">
        <f t="shared" si="84"/>
        <v>105</v>
      </c>
      <c r="C110" s="44">
        <v>43273</v>
      </c>
      <c r="D110" s="43" t="s">
        <v>19</v>
      </c>
      <c r="E110" s="43" t="s">
        <v>275</v>
      </c>
      <c r="F110" s="43">
        <v>101</v>
      </c>
      <c r="G110" s="26">
        <v>102</v>
      </c>
      <c r="H110" s="25">
        <f t="shared" si="114"/>
        <v>1</v>
      </c>
      <c r="I110" s="27">
        <f t="shared" si="115"/>
        <v>1485.1485148514851</v>
      </c>
      <c r="J110" s="63">
        <f t="shared" si="74"/>
        <v>9.9009900990099098E-3</v>
      </c>
      <c r="K110" s="28">
        <f t="shared" si="116"/>
        <v>1485.1485148514851</v>
      </c>
      <c r="L110" s="8"/>
      <c r="W110" s="5">
        <f t="shared" si="76"/>
        <v>1</v>
      </c>
      <c r="X110" s="5">
        <f t="shared" si="77"/>
        <v>0</v>
      </c>
      <c r="Y110" s="5">
        <f t="shared" si="72"/>
        <v>0</v>
      </c>
    </row>
    <row r="111" spans="1:25" x14ac:dyDescent="0.3">
      <c r="A111" s="7"/>
      <c r="B111" s="23">
        <f t="shared" si="84"/>
        <v>106</v>
      </c>
      <c r="C111" s="44">
        <v>43273</v>
      </c>
      <c r="D111" s="43" t="s">
        <v>19</v>
      </c>
      <c r="E111" s="43" t="s">
        <v>276</v>
      </c>
      <c r="F111" s="43">
        <v>243</v>
      </c>
      <c r="G111" s="26">
        <v>239</v>
      </c>
      <c r="H111" s="26">
        <f t="shared" si="114"/>
        <v>-4</v>
      </c>
      <c r="I111" s="27">
        <f t="shared" ref="I111" si="117">150000/F111</f>
        <v>617.28395061728395</v>
      </c>
      <c r="J111" s="63">
        <f t="shared" si="74"/>
        <v>-1.6460905349794275E-2</v>
      </c>
      <c r="K111" s="28">
        <f t="shared" ref="K111" si="118">H111*I111</f>
        <v>-2469.1358024691358</v>
      </c>
      <c r="L111" s="8"/>
      <c r="W111" s="5">
        <f t="shared" si="76"/>
        <v>0</v>
      </c>
      <c r="X111" s="5">
        <f t="shared" si="77"/>
        <v>1</v>
      </c>
      <c r="Y111" s="5">
        <f t="shared" si="72"/>
        <v>0</v>
      </c>
    </row>
    <row r="112" spans="1:25" x14ac:dyDescent="0.3">
      <c r="A112" s="7"/>
      <c r="B112" s="23">
        <f t="shared" si="84"/>
        <v>107</v>
      </c>
      <c r="C112" s="44">
        <v>43273</v>
      </c>
      <c r="D112" s="43" t="s">
        <v>19</v>
      </c>
      <c r="E112" s="43" t="s">
        <v>277</v>
      </c>
      <c r="F112" s="43">
        <v>33</v>
      </c>
      <c r="G112" s="26">
        <v>38</v>
      </c>
      <c r="H112" s="25">
        <f t="shared" ref="H112:H114" si="119">G112-F112</f>
        <v>5</v>
      </c>
      <c r="I112" s="27">
        <f t="shared" ref="I112" si="120">150000/F112</f>
        <v>4545.454545454545</v>
      </c>
      <c r="J112" s="63">
        <f t="shared" si="74"/>
        <v>0.1515151515151516</v>
      </c>
      <c r="K112" s="28">
        <f t="shared" ref="K112" si="121">H112*I112</f>
        <v>22727.272727272724</v>
      </c>
      <c r="L112" s="8"/>
      <c r="W112" s="5">
        <f t="shared" si="76"/>
        <v>1</v>
      </c>
      <c r="X112" s="5">
        <f t="shared" si="77"/>
        <v>0</v>
      </c>
      <c r="Y112" s="5">
        <f t="shared" si="72"/>
        <v>0</v>
      </c>
    </row>
    <row r="113" spans="1:25" x14ac:dyDescent="0.3">
      <c r="A113" s="7"/>
      <c r="B113" s="23">
        <f t="shared" si="84"/>
        <v>108</v>
      </c>
      <c r="C113" s="44">
        <v>43273</v>
      </c>
      <c r="D113" s="43" t="s">
        <v>19</v>
      </c>
      <c r="E113" s="43" t="s">
        <v>278</v>
      </c>
      <c r="F113" s="43">
        <v>174</v>
      </c>
      <c r="G113" s="26">
        <v>172</v>
      </c>
      <c r="H113" s="26">
        <f t="shared" si="119"/>
        <v>-2</v>
      </c>
      <c r="I113" s="27">
        <f t="shared" ref="I113" si="122">150000/F113</f>
        <v>862.06896551724139</v>
      </c>
      <c r="J113" s="63">
        <f t="shared" si="74"/>
        <v>-1.1494252873563204E-2</v>
      </c>
      <c r="K113" s="28">
        <f t="shared" ref="K113" si="123">H113*I113</f>
        <v>-1724.1379310344828</v>
      </c>
      <c r="L113" s="8"/>
      <c r="W113" s="5">
        <f t="shared" si="76"/>
        <v>0</v>
      </c>
      <c r="X113" s="5">
        <f t="shared" si="77"/>
        <v>1</v>
      </c>
      <c r="Y113" s="5">
        <f t="shared" si="72"/>
        <v>0</v>
      </c>
    </row>
    <row r="114" spans="1:25" x14ac:dyDescent="0.3">
      <c r="A114" s="7"/>
      <c r="B114" s="23">
        <f t="shared" si="84"/>
        <v>109</v>
      </c>
      <c r="C114" s="44">
        <v>43273</v>
      </c>
      <c r="D114" s="43" t="s">
        <v>19</v>
      </c>
      <c r="E114" s="43" t="s">
        <v>279</v>
      </c>
      <c r="F114" s="43">
        <v>22</v>
      </c>
      <c r="G114" s="26">
        <v>21.8</v>
      </c>
      <c r="H114" s="26">
        <f t="shared" si="119"/>
        <v>-0.19999999999999929</v>
      </c>
      <c r="I114" s="27">
        <f t="shared" ref="I114" si="124">150000/F114</f>
        <v>6818.181818181818</v>
      </c>
      <c r="J114" s="63">
        <f t="shared" si="74"/>
        <v>-9.0909090909090384E-3</v>
      </c>
      <c r="K114" s="28">
        <f t="shared" ref="K114" si="125">H114*I114</f>
        <v>-1363.6363636363587</v>
      </c>
      <c r="L114" s="8"/>
      <c r="W114" s="5">
        <f t="shared" si="76"/>
        <v>0</v>
      </c>
      <c r="X114" s="5">
        <f t="shared" si="77"/>
        <v>1</v>
      </c>
      <c r="Y114" s="5">
        <f t="shared" si="72"/>
        <v>0</v>
      </c>
    </row>
    <row r="115" spans="1:25" x14ac:dyDescent="0.3">
      <c r="A115" s="7"/>
      <c r="B115" s="23">
        <f t="shared" si="84"/>
        <v>110</v>
      </c>
      <c r="C115" s="44">
        <v>43276</v>
      </c>
      <c r="D115" s="43" t="s">
        <v>19</v>
      </c>
      <c r="E115" s="43" t="s">
        <v>280</v>
      </c>
      <c r="F115" s="43">
        <v>325</v>
      </c>
      <c r="G115" s="26">
        <v>333</v>
      </c>
      <c r="H115" s="25">
        <f t="shared" ref="H115" si="126">G115-F115</f>
        <v>8</v>
      </c>
      <c r="I115" s="27">
        <f t="shared" ref="I115" si="127">150000/F115</f>
        <v>461.53846153846155</v>
      </c>
      <c r="J115" s="63">
        <f t="shared" si="74"/>
        <v>2.4615384615384706E-2</v>
      </c>
      <c r="K115" s="28">
        <f t="shared" ref="K115" si="128">H115*I115</f>
        <v>3692.3076923076924</v>
      </c>
      <c r="L115" s="8"/>
      <c r="O115" s="5" t="s">
        <v>20</v>
      </c>
      <c r="W115" s="5">
        <f t="shared" si="76"/>
        <v>1</v>
      </c>
      <c r="X115" s="5">
        <f t="shared" si="77"/>
        <v>0</v>
      </c>
      <c r="Y115" s="5">
        <f t="shared" si="72"/>
        <v>0</v>
      </c>
    </row>
    <row r="116" spans="1:25" x14ac:dyDescent="0.3">
      <c r="A116" s="7"/>
      <c r="B116" s="23">
        <f t="shared" si="84"/>
        <v>111</v>
      </c>
      <c r="C116" s="44"/>
      <c r="D116" s="43"/>
      <c r="E116" s="43"/>
      <c r="F116" s="43"/>
      <c r="G116" s="26" t="s">
        <v>20</v>
      </c>
      <c r="H116" s="26"/>
      <c r="I116" s="27"/>
      <c r="J116" s="27"/>
      <c r="K116" s="28"/>
      <c r="L116" s="8"/>
      <c r="W116" s="5">
        <f t="shared" ref="W116:W172" si="129">IF($K116&gt;0,1,0)</f>
        <v>0</v>
      </c>
      <c r="X116" s="5">
        <f t="shared" ref="X116:X172" si="130">IF($K116&lt;0,1,0)</f>
        <v>0</v>
      </c>
      <c r="Y116" s="5">
        <f t="shared" ref="Y116:Y133" si="131">IF($G116=0,1,0)</f>
        <v>0</v>
      </c>
    </row>
    <row r="117" spans="1:25" hidden="1" x14ac:dyDescent="0.3">
      <c r="A117" s="7"/>
      <c r="B117" s="23">
        <f t="shared" si="84"/>
        <v>112</v>
      </c>
      <c r="C117" s="44"/>
      <c r="D117" s="43"/>
      <c r="E117" s="43"/>
      <c r="F117" s="43"/>
      <c r="G117" s="26" t="s">
        <v>20</v>
      </c>
      <c r="H117" s="26"/>
      <c r="I117" s="27"/>
      <c r="J117" s="27"/>
      <c r="K117" s="28"/>
      <c r="L117" s="8"/>
      <c r="W117" s="5">
        <f t="shared" si="129"/>
        <v>0</v>
      </c>
      <c r="X117" s="5">
        <f t="shared" si="130"/>
        <v>0</v>
      </c>
      <c r="Y117" s="5">
        <f t="shared" si="131"/>
        <v>0</v>
      </c>
    </row>
    <row r="118" spans="1:25" hidden="1" x14ac:dyDescent="0.3">
      <c r="A118" s="7"/>
      <c r="B118" s="23">
        <f>B117+1</f>
        <v>113</v>
      </c>
      <c r="C118" s="44"/>
      <c r="D118" s="43"/>
      <c r="E118" s="43"/>
      <c r="F118" s="43"/>
      <c r="G118" s="26" t="s">
        <v>20</v>
      </c>
      <c r="H118" s="26"/>
      <c r="I118" s="27"/>
      <c r="J118" s="27"/>
      <c r="K118" s="28"/>
      <c r="L118" s="8"/>
      <c r="W118" s="5">
        <f t="shared" si="129"/>
        <v>0</v>
      </c>
      <c r="X118" s="5">
        <f t="shared" si="130"/>
        <v>0</v>
      </c>
      <c r="Y118" s="5">
        <f t="shared" si="131"/>
        <v>0</v>
      </c>
    </row>
    <row r="119" spans="1:25" hidden="1" x14ac:dyDescent="0.3">
      <c r="A119" s="7"/>
      <c r="B119" s="23">
        <f t="shared" si="84"/>
        <v>114</v>
      </c>
      <c r="C119" s="44"/>
      <c r="D119" s="43"/>
      <c r="E119" s="43"/>
      <c r="F119" s="43"/>
      <c r="G119" s="26" t="s">
        <v>20</v>
      </c>
      <c r="H119" s="26"/>
      <c r="I119" s="27"/>
      <c r="J119" s="27"/>
      <c r="K119" s="28"/>
      <c r="L119" s="8"/>
      <c r="W119" s="5">
        <f t="shared" si="129"/>
        <v>0</v>
      </c>
      <c r="X119" s="5">
        <f t="shared" si="130"/>
        <v>0</v>
      </c>
      <c r="Y119" s="5">
        <f t="shared" si="131"/>
        <v>0</v>
      </c>
    </row>
    <row r="120" spans="1:25" hidden="1" x14ac:dyDescent="0.3">
      <c r="A120" s="7"/>
      <c r="B120" s="23">
        <f t="shared" si="84"/>
        <v>115</v>
      </c>
      <c r="C120" s="44"/>
      <c r="D120" s="43"/>
      <c r="E120" s="43"/>
      <c r="F120" s="43"/>
      <c r="G120" s="26" t="s">
        <v>20</v>
      </c>
      <c r="H120" s="26"/>
      <c r="I120" s="27"/>
      <c r="J120" s="27"/>
      <c r="K120" s="28"/>
      <c r="L120" s="8"/>
      <c r="W120" s="5">
        <f t="shared" si="129"/>
        <v>0</v>
      </c>
      <c r="X120" s="5">
        <f t="shared" si="130"/>
        <v>0</v>
      </c>
      <c r="Y120" s="5">
        <f t="shared" si="131"/>
        <v>0</v>
      </c>
    </row>
    <row r="121" spans="1:25" hidden="1" x14ac:dyDescent="0.3">
      <c r="A121" s="7"/>
      <c r="B121" s="23">
        <f t="shared" si="84"/>
        <v>116</v>
      </c>
      <c r="C121" s="44"/>
      <c r="D121" s="43"/>
      <c r="E121" s="43"/>
      <c r="F121" s="43"/>
      <c r="G121" s="26" t="s">
        <v>20</v>
      </c>
      <c r="H121" s="26"/>
      <c r="I121" s="27"/>
      <c r="J121" s="27"/>
      <c r="K121" s="28"/>
      <c r="L121" s="8"/>
      <c r="W121" s="5">
        <f t="shared" si="129"/>
        <v>0</v>
      </c>
      <c r="X121" s="5">
        <f t="shared" si="130"/>
        <v>0</v>
      </c>
      <c r="Y121" s="5">
        <f t="shared" si="131"/>
        <v>0</v>
      </c>
    </row>
    <row r="122" spans="1:25" hidden="1" x14ac:dyDescent="0.3">
      <c r="A122" s="7"/>
      <c r="B122" s="23">
        <f t="shared" si="84"/>
        <v>117</v>
      </c>
      <c r="C122" s="44"/>
      <c r="D122" s="43"/>
      <c r="E122" s="43"/>
      <c r="F122" s="43"/>
      <c r="G122" s="26" t="s">
        <v>20</v>
      </c>
      <c r="H122" s="26"/>
      <c r="I122" s="27"/>
      <c r="J122" s="27"/>
      <c r="K122" s="28"/>
      <c r="L122" s="8"/>
      <c r="W122" s="5">
        <f t="shared" si="129"/>
        <v>0</v>
      </c>
      <c r="X122" s="5">
        <f t="shared" si="130"/>
        <v>0</v>
      </c>
      <c r="Y122" s="5">
        <f t="shared" si="131"/>
        <v>0</v>
      </c>
    </row>
    <row r="123" spans="1:25" hidden="1" x14ac:dyDescent="0.3">
      <c r="A123" s="7"/>
      <c r="B123" s="23">
        <f t="shared" si="84"/>
        <v>118</v>
      </c>
      <c r="C123" s="44"/>
      <c r="D123" s="43"/>
      <c r="E123" s="43"/>
      <c r="F123" s="43"/>
      <c r="G123" s="26" t="s">
        <v>20</v>
      </c>
      <c r="H123" s="26"/>
      <c r="I123" s="27"/>
      <c r="J123" s="27"/>
      <c r="K123" s="28"/>
      <c r="L123" s="8"/>
      <c r="W123" s="5">
        <f t="shared" si="129"/>
        <v>0</v>
      </c>
      <c r="X123" s="5">
        <f t="shared" si="130"/>
        <v>0</v>
      </c>
      <c r="Y123" s="5">
        <f t="shared" si="131"/>
        <v>0</v>
      </c>
    </row>
    <row r="124" spans="1:25" hidden="1" x14ac:dyDescent="0.3">
      <c r="A124" s="7"/>
      <c r="B124" s="23">
        <f t="shared" si="84"/>
        <v>119</v>
      </c>
      <c r="C124" s="44"/>
      <c r="D124" s="43"/>
      <c r="E124" s="43"/>
      <c r="F124" s="43"/>
      <c r="G124" s="26" t="s">
        <v>20</v>
      </c>
      <c r="H124" s="26"/>
      <c r="I124" s="27"/>
      <c r="J124" s="27"/>
      <c r="K124" s="28"/>
      <c r="L124" s="8"/>
      <c r="W124" s="5">
        <f t="shared" si="129"/>
        <v>0</v>
      </c>
      <c r="X124" s="5">
        <f t="shared" si="130"/>
        <v>0</v>
      </c>
      <c r="Y124" s="5">
        <f t="shared" si="131"/>
        <v>0</v>
      </c>
    </row>
    <row r="125" spans="1:25" hidden="1" x14ac:dyDescent="0.3">
      <c r="A125" s="7"/>
      <c r="B125" s="23">
        <f t="shared" si="84"/>
        <v>120</v>
      </c>
      <c r="C125" s="44"/>
      <c r="D125" s="43"/>
      <c r="E125" s="43"/>
      <c r="F125" s="43"/>
      <c r="G125" s="26" t="s">
        <v>20</v>
      </c>
      <c r="H125" s="26"/>
      <c r="I125" s="27"/>
      <c r="J125" s="27"/>
      <c r="K125" s="28"/>
      <c r="L125" s="8"/>
      <c r="W125" s="5">
        <f t="shared" si="129"/>
        <v>0</v>
      </c>
      <c r="X125" s="5">
        <f t="shared" si="130"/>
        <v>0</v>
      </c>
      <c r="Y125" s="5">
        <f t="shared" si="131"/>
        <v>0</v>
      </c>
    </row>
    <row r="126" spans="1:25" hidden="1" x14ac:dyDescent="0.3">
      <c r="A126" s="7"/>
      <c r="B126" s="23">
        <f t="shared" si="84"/>
        <v>121</v>
      </c>
      <c r="C126" s="44"/>
      <c r="D126" s="43"/>
      <c r="E126" s="43"/>
      <c r="F126" s="43"/>
      <c r="G126" s="26" t="s">
        <v>20</v>
      </c>
      <c r="H126" s="26"/>
      <c r="I126" s="27"/>
      <c r="J126" s="27"/>
      <c r="K126" s="28"/>
      <c r="L126" s="8"/>
      <c r="W126" s="5">
        <f t="shared" si="129"/>
        <v>0</v>
      </c>
      <c r="X126" s="5">
        <f t="shared" si="130"/>
        <v>0</v>
      </c>
      <c r="Y126" s="5">
        <f t="shared" si="131"/>
        <v>0</v>
      </c>
    </row>
    <row r="127" spans="1:25" hidden="1" x14ac:dyDescent="0.3">
      <c r="A127" s="7"/>
      <c r="B127" s="23">
        <f t="shared" si="84"/>
        <v>122</v>
      </c>
      <c r="C127" s="44"/>
      <c r="D127" s="43"/>
      <c r="E127" s="43"/>
      <c r="F127" s="43"/>
      <c r="G127" s="26" t="s">
        <v>20</v>
      </c>
      <c r="H127" s="26"/>
      <c r="I127" s="27"/>
      <c r="J127" s="27"/>
      <c r="K127" s="28"/>
      <c r="L127" s="8"/>
      <c r="W127" s="5">
        <f t="shared" si="129"/>
        <v>0</v>
      </c>
      <c r="X127" s="5">
        <f t="shared" si="130"/>
        <v>0</v>
      </c>
      <c r="Y127" s="5">
        <f t="shared" si="131"/>
        <v>0</v>
      </c>
    </row>
    <row r="128" spans="1:25" hidden="1" x14ac:dyDescent="0.3">
      <c r="A128" s="7"/>
      <c r="B128" s="23">
        <f t="shared" si="84"/>
        <v>123</v>
      </c>
      <c r="C128" s="44"/>
      <c r="D128" s="43"/>
      <c r="E128" s="43"/>
      <c r="F128" s="43"/>
      <c r="G128" s="26" t="s">
        <v>20</v>
      </c>
      <c r="H128" s="26"/>
      <c r="I128" s="27"/>
      <c r="J128" s="27"/>
      <c r="K128" s="28"/>
      <c r="L128" s="8"/>
      <c r="W128" s="5">
        <f t="shared" si="129"/>
        <v>0</v>
      </c>
      <c r="X128" s="5">
        <f t="shared" si="130"/>
        <v>0</v>
      </c>
      <c r="Y128" s="5">
        <f t="shared" si="131"/>
        <v>0</v>
      </c>
    </row>
    <row r="129" spans="1:25" hidden="1" x14ac:dyDescent="0.3">
      <c r="A129" s="7"/>
      <c r="B129" s="23">
        <f t="shared" si="84"/>
        <v>124</v>
      </c>
      <c r="C129" s="44"/>
      <c r="D129" s="43"/>
      <c r="E129" s="43"/>
      <c r="F129" s="43"/>
      <c r="G129" s="26" t="s">
        <v>20</v>
      </c>
      <c r="H129" s="26"/>
      <c r="I129" s="27"/>
      <c r="J129" s="27"/>
      <c r="K129" s="28"/>
      <c r="L129" s="8"/>
      <c r="W129" s="5">
        <f t="shared" si="129"/>
        <v>0</v>
      </c>
      <c r="X129" s="5">
        <f t="shared" si="130"/>
        <v>0</v>
      </c>
      <c r="Y129" s="5">
        <f t="shared" si="131"/>
        <v>0</v>
      </c>
    </row>
    <row r="130" spans="1:25" hidden="1" x14ac:dyDescent="0.3">
      <c r="A130" s="7"/>
      <c r="B130" s="23">
        <f t="shared" si="84"/>
        <v>125</v>
      </c>
      <c r="C130" s="44"/>
      <c r="D130" s="43"/>
      <c r="E130" s="43"/>
      <c r="F130" s="43"/>
      <c r="G130" s="26" t="s">
        <v>20</v>
      </c>
      <c r="H130" s="26"/>
      <c r="I130" s="27"/>
      <c r="J130" s="27"/>
      <c r="K130" s="28"/>
      <c r="L130" s="8"/>
      <c r="W130" s="5">
        <f t="shared" si="129"/>
        <v>0</v>
      </c>
      <c r="X130" s="5">
        <f t="shared" si="130"/>
        <v>0</v>
      </c>
      <c r="Y130" s="5">
        <f t="shared" si="131"/>
        <v>0</v>
      </c>
    </row>
    <row r="131" spans="1:25" hidden="1" x14ac:dyDescent="0.3">
      <c r="A131" s="7"/>
      <c r="B131" s="23">
        <f t="shared" si="84"/>
        <v>126</v>
      </c>
      <c r="C131" s="44"/>
      <c r="D131" s="43"/>
      <c r="E131" s="43"/>
      <c r="F131" s="43"/>
      <c r="G131" s="26" t="s">
        <v>20</v>
      </c>
      <c r="H131" s="26"/>
      <c r="I131" s="27"/>
      <c r="J131" s="27"/>
      <c r="K131" s="28"/>
      <c r="L131" s="8"/>
      <c r="W131" s="5">
        <f t="shared" si="129"/>
        <v>0</v>
      </c>
      <c r="X131" s="5">
        <f t="shared" si="130"/>
        <v>0</v>
      </c>
      <c r="Y131" s="5">
        <f t="shared" si="131"/>
        <v>0</v>
      </c>
    </row>
    <row r="132" spans="1:25" hidden="1" x14ac:dyDescent="0.3">
      <c r="A132" s="7"/>
      <c r="B132" s="23">
        <f t="shared" si="84"/>
        <v>127</v>
      </c>
      <c r="C132" s="44"/>
      <c r="D132" s="43"/>
      <c r="E132" s="43"/>
      <c r="F132" s="43"/>
      <c r="G132" s="26" t="s">
        <v>20</v>
      </c>
      <c r="H132" s="26"/>
      <c r="I132" s="27"/>
      <c r="J132" s="27"/>
      <c r="K132" s="28"/>
      <c r="L132" s="8"/>
      <c r="W132" s="5">
        <f t="shared" si="129"/>
        <v>0</v>
      </c>
      <c r="X132" s="5">
        <f t="shared" si="130"/>
        <v>0</v>
      </c>
      <c r="Y132" s="5">
        <f t="shared" si="131"/>
        <v>0</v>
      </c>
    </row>
    <row r="133" spans="1:25" hidden="1" x14ac:dyDescent="0.3">
      <c r="A133" s="7"/>
      <c r="B133" s="23">
        <f t="shared" si="84"/>
        <v>128</v>
      </c>
      <c r="C133" s="44"/>
      <c r="D133" s="43"/>
      <c r="E133" s="43"/>
      <c r="F133" s="43"/>
      <c r="G133" s="26" t="s">
        <v>20</v>
      </c>
      <c r="H133" s="26"/>
      <c r="I133" s="27"/>
      <c r="J133" s="27"/>
      <c r="K133" s="28"/>
      <c r="L133" s="8"/>
      <c r="W133" s="5">
        <f t="shared" si="129"/>
        <v>0</v>
      </c>
      <c r="X133" s="5">
        <f t="shared" si="130"/>
        <v>0</v>
      </c>
      <c r="Y133" s="5">
        <f t="shared" si="131"/>
        <v>0</v>
      </c>
    </row>
    <row r="134" spans="1:25" hidden="1" x14ac:dyDescent="0.3">
      <c r="A134" s="7"/>
      <c r="B134" s="23">
        <f t="shared" si="84"/>
        <v>129</v>
      </c>
      <c r="C134" s="44"/>
      <c r="D134" s="43"/>
      <c r="E134" s="43"/>
      <c r="F134" s="43"/>
      <c r="G134" s="26" t="s">
        <v>20</v>
      </c>
      <c r="H134" s="26"/>
      <c r="I134" s="27"/>
      <c r="J134" s="27"/>
      <c r="K134" s="28"/>
      <c r="L134" s="8"/>
      <c r="W134" s="5">
        <f t="shared" si="129"/>
        <v>0</v>
      </c>
      <c r="X134" s="5">
        <f t="shared" si="130"/>
        <v>0</v>
      </c>
      <c r="Y134" s="5">
        <f t="shared" ref="Y134:Y185" si="132">IF($G134=0,1,0)</f>
        <v>0</v>
      </c>
    </row>
    <row r="135" spans="1:25" hidden="1" x14ac:dyDescent="0.3">
      <c r="A135" s="7"/>
      <c r="B135" s="23">
        <f t="shared" si="84"/>
        <v>130</v>
      </c>
      <c r="C135" s="44"/>
      <c r="D135" s="43"/>
      <c r="E135" s="43"/>
      <c r="F135" s="43"/>
      <c r="G135" s="26" t="s">
        <v>20</v>
      </c>
      <c r="H135" s="26"/>
      <c r="I135" s="27"/>
      <c r="J135" s="27"/>
      <c r="K135" s="28"/>
      <c r="L135" s="8"/>
      <c r="W135" s="5">
        <f t="shared" si="129"/>
        <v>0</v>
      </c>
      <c r="X135" s="5">
        <f t="shared" si="130"/>
        <v>0</v>
      </c>
      <c r="Y135" s="5">
        <f t="shared" si="132"/>
        <v>0</v>
      </c>
    </row>
    <row r="136" spans="1:25" hidden="1" x14ac:dyDescent="0.3">
      <c r="A136" s="7"/>
      <c r="B136" s="23">
        <f t="shared" ref="B136:B185" si="133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27"/>
      <c r="K136" s="28"/>
      <c r="L136" s="8"/>
      <c r="W136" s="5">
        <f t="shared" si="129"/>
        <v>0</v>
      </c>
      <c r="X136" s="5">
        <f t="shared" si="130"/>
        <v>0</v>
      </c>
      <c r="Y136" s="5">
        <f t="shared" si="132"/>
        <v>0</v>
      </c>
    </row>
    <row r="137" spans="1:25" hidden="1" x14ac:dyDescent="0.3">
      <c r="A137" s="7"/>
      <c r="B137" s="23">
        <f t="shared" si="133"/>
        <v>132</v>
      </c>
      <c r="C137" s="44"/>
      <c r="D137" s="43"/>
      <c r="E137" s="43"/>
      <c r="F137" s="43"/>
      <c r="G137" s="26" t="s">
        <v>20</v>
      </c>
      <c r="H137" s="26"/>
      <c r="I137" s="27"/>
      <c r="J137" s="27"/>
      <c r="K137" s="28"/>
      <c r="L137" s="8"/>
      <c r="W137" s="5">
        <f t="shared" si="129"/>
        <v>0</v>
      </c>
      <c r="X137" s="5">
        <f t="shared" si="130"/>
        <v>0</v>
      </c>
      <c r="Y137" s="5">
        <f t="shared" si="132"/>
        <v>0</v>
      </c>
    </row>
    <row r="138" spans="1:25" hidden="1" x14ac:dyDescent="0.3">
      <c r="A138" s="7"/>
      <c r="B138" s="23">
        <f t="shared" si="133"/>
        <v>133</v>
      </c>
      <c r="C138" s="44"/>
      <c r="D138" s="43"/>
      <c r="E138" s="43"/>
      <c r="F138" s="43"/>
      <c r="G138" s="26" t="s">
        <v>20</v>
      </c>
      <c r="H138" s="26"/>
      <c r="I138" s="27"/>
      <c r="J138" s="27"/>
      <c r="K138" s="28"/>
      <c r="L138" s="8"/>
      <c r="W138" s="5">
        <f t="shared" si="129"/>
        <v>0</v>
      </c>
      <c r="X138" s="5">
        <f t="shared" si="130"/>
        <v>0</v>
      </c>
      <c r="Y138" s="5">
        <f t="shared" si="132"/>
        <v>0</v>
      </c>
    </row>
    <row r="139" spans="1:25" hidden="1" x14ac:dyDescent="0.3">
      <c r="A139" s="7"/>
      <c r="B139" s="23">
        <f t="shared" si="133"/>
        <v>134</v>
      </c>
      <c r="C139" s="44"/>
      <c r="D139" s="43"/>
      <c r="E139" s="43"/>
      <c r="F139" s="43"/>
      <c r="G139" s="26" t="s">
        <v>20</v>
      </c>
      <c r="H139" s="26"/>
      <c r="I139" s="27"/>
      <c r="J139" s="27"/>
      <c r="K139" s="28"/>
      <c r="L139" s="8"/>
      <c r="W139" s="5">
        <f t="shared" si="129"/>
        <v>0</v>
      </c>
      <c r="X139" s="5">
        <f t="shared" si="130"/>
        <v>0</v>
      </c>
      <c r="Y139" s="5">
        <f t="shared" si="132"/>
        <v>0</v>
      </c>
    </row>
    <row r="140" spans="1:25" hidden="1" x14ac:dyDescent="0.3">
      <c r="A140" s="7"/>
      <c r="B140" s="23">
        <f t="shared" si="133"/>
        <v>135</v>
      </c>
      <c r="C140" s="44"/>
      <c r="D140" s="43"/>
      <c r="E140" s="43"/>
      <c r="F140" s="43"/>
      <c r="G140" s="26" t="s">
        <v>20</v>
      </c>
      <c r="H140" s="26"/>
      <c r="I140" s="27"/>
      <c r="J140" s="27"/>
      <c r="K140" s="28"/>
      <c r="L140" s="8"/>
      <c r="W140" s="5">
        <f t="shared" si="129"/>
        <v>0</v>
      </c>
      <c r="X140" s="5">
        <f t="shared" si="130"/>
        <v>0</v>
      </c>
      <c r="Y140" s="5">
        <f t="shared" si="132"/>
        <v>0</v>
      </c>
    </row>
    <row r="141" spans="1:25" hidden="1" x14ac:dyDescent="0.3">
      <c r="A141" s="7"/>
      <c r="B141" s="23">
        <f t="shared" si="133"/>
        <v>136</v>
      </c>
      <c r="C141" s="44"/>
      <c r="D141" s="43"/>
      <c r="E141" s="43"/>
      <c r="F141" s="43"/>
      <c r="G141" s="26" t="s">
        <v>20</v>
      </c>
      <c r="H141" s="26"/>
      <c r="I141" s="27"/>
      <c r="J141" s="27"/>
      <c r="K141" s="28"/>
      <c r="L141" s="8"/>
      <c r="W141" s="5">
        <f t="shared" si="129"/>
        <v>0</v>
      </c>
      <c r="X141" s="5">
        <f t="shared" si="130"/>
        <v>0</v>
      </c>
      <c r="Y141" s="5">
        <f t="shared" si="132"/>
        <v>0</v>
      </c>
    </row>
    <row r="142" spans="1:25" hidden="1" x14ac:dyDescent="0.3">
      <c r="A142" s="7"/>
      <c r="B142" s="23">
        <f t="shared" si="133"/>
        <v>137</v>
      </c>
      <c r="C142" s="44"/>
      <c r="D142" s="43"/>
      <c r="E142" s="43"/>
      <c r="F142" s="43"/>
      <c r="G142" s="26" t="s">
        <v>20</v>
      </c>
      <c r="H142" s="26"/>
      <c r="I142" s="27"/>
      <c r="J142" s="27"/>
      <c r="K142" s="28"/>
      <c r="L142" s="8"/>
      <c r="W142" s="5">
        <f t="shared" si="129"/>
        <v>0</v>
      </c>
      <c r="X142" s="5">
        <f t="shared" si="130"/>
        <v>0</v>
      </c>
      <c r="Y142" s="5">
        <f t="shared" si="132"/>
        <v>0</v>
      </c>
    </row>
    <row r="143" spans="1:25" hidden="1" x14ac:dyDescent="0.3">
      <c r="A143" s="7"/>
      <c r="B143" s="23">
        <f t="shared" si="133"/>
        <v>138</v>
      </c>
      <c r="C143" s="44"/>
      <c r="D143" s="43"/>
      <c r="E143" s="43"/>
      <c r="F143" s="43"/>
      <c r="G143" s="26" t="s">
        <v>20</v>
      </c>
      <c r="H143" s="26"/>
      <c r="I143" s="27"/>
      <c r="J143" s="27"/>
      <c r="K143" s="28"/>
      <c r="L143" s="8"/>
      <c r="W143" s="5">
        <f t="shared" si="129"/>
        <v>0</v>
      </c>
      <c r="X143" s="5">
        <f t="shared" si="130"/>
        <v>0</v>
      </c>
      <c r="Y143" s="5">
        <f t="shared" si="132"/>
        <v>0</v>
      </c>
    </row>
    <row r="144" spans="1:25" hidden="1" x14ac:dyDescent="0.3">
      <c r="A144" s="7"/>
      <c r="B144" s="23">
        <f t="shared" si="133"/>
        <v>139</v>
      </c>
      <c r="C144" s="44"/>
      <c r="D144" s="43"/>
      <c r="E144" s="43"/>
      <c r="F144" s="43"/>
      <c r="G144" s="26" t="s">
        <v>20</v>
      </c>
      <c r="H144" s="26"/>
      <c r="I144" s="27"/>
      <c r="J144" s="27"/>
      <c r="K144" s="28"/>
      <c r="L144" s="8"/>
      <c r="W144" s="5">
        <f t="shared" si="129"/>
        <v>0</v>
      </c>
      <c r="X144" s="5">
        <f t="shared" si="130"/>
        <v>0</v>
      </c>
      <c r="Y144" s="5">
        <f t="shared" si="132"/>
        <v>0</v>
      </c>
    </row>
    <row r="145" spans="1:25" hidden="1" x14ac:dyDescent="0.3">
      <c r="A145" s="7"/>
      <c r="B145" s="23">
        <f t="shared" si="133"/>
        <v>140</v>
      </c>
      <c r="C145" s="44"/>
      <c r="D145" s="43"/>
      <c r="E145" s="43"/>
      <c r="F145" s="43"/>
      <c r="G145" s="26" t="s">
        <v>20</v>
      </c>
      <c r="H145" s="26"/>
      <c r="I145" s="27"/>
      <c r="J145" s="27"/>
      <c r="K145" s="28"/>
      <c r="L145" s="8"/>
      <c r="W145" s="5">
        <f t="shared" si="129"/>
        <v>0</v>
      </c>
      <c r="X145" s="5">
        <f t="shared" si="130"/>
        <v>0</v>
      </c>
      <c r="Y145" s="5">
        <f t="shared" si="132"/>
        <v>0</v>
      </c>
    </row>
    <row r="146" spans="1:25" hidden="1" x14ac:dyDescent="0.3">
      <c r="A146" s="7"/>
      <c r="B146" s="23">
        <f t="shared" si="133"/>
        <v>141</v>
      </c>
      <c r="C146" s="44"/>
      <c r="D146" s="43"/>
      <c r="E146" s="43"/>
      <c r="F146" s="43"/>
      <c r="G146" s="26" t="s">
        <v>20</v>
      </c>
      <c r="H146" s="26"/>
      <c r="I146" s="27"/>
      <c r="J146" s="27"/>
      <c r="K146" s="28"/>
      <c r="L146" s="8"/>
      <c r="W146" s="5">
        <f t="shared" si="129"/>
        <v>0</v>
      </c>
      <c r="X146" s="5">
        <f t="shared" si="130"/>
        <v>0</v>
      </c>
      <c r="Y146" s="5">
        <f t="shared" si="132"/>
        <v>0</v>
      </c>
    </row>
    <row r="147" spans="1:25" hidden="1" x14ac:dyDescent="0.3">
      <c r="A147" s="7"/>
      <c r="B147" s="23">
        <f t="shared" si="133"/>
        <v>142</v>
      </c>
      <c r="C147" s="44"/>
      <c r="D147" s="43"/>
      <c r="E147" s="43"/>
      <c r="F147" s="43"/>
      <c r="G147" s="26" t="s">
        <v>20</v>
      </c>
      <c r="H147" s="26"/>
      <c r="I147" s="27"/>
      <c r="J147" s="27"/>
      <c r="K147" s="28"/>
      <c r="L147" s="8"/>
      <c r="W147" s="5">
        <f t="shared" si="129"/>
        <v>0</v>
      </c>
      <c r="X147" s="5">
        <f t="shared" si="130"/>
        <v>0</v>
      </c>
      <c r="Y147" s="5">
        <f t="shared" si="132"/>
        <v>0</v>
      </c>
    </row>
    <row r="148" spans="1:25" hidden="1" x14ac:dyDescent="0.3">
      <c r="A148" s="7"/>
      <c r="B148" s="23">
        <f t="shared" si="133"/>
        <v>143</v>
      </c>
      <c r="C148" s="44"/>
      <c r="D148" s="43"/>
      <c r="E148" s="43"/>
      <c r="F148" s="43"/>
      <c r="G148" s="26" t="s">
        <v>20</v>
      </c>
      <c r="H148" s="26"/>
      <c r="I148" s="27"/>
      <c r="J148" s="27"/>
      <c r="K148" s="28"/>
      <c r="L148" s="8"/>
      <c r="W148" s="5">
        <f t="shared" si="129"/>
        <v>0</v>
      </c>
      <c r="X148" s="5">
        <f t="shared" si="130"/>
        <v>0</v>
      </c>
      <c r="Y148" s="5">
        <f t="shared" si="132"/>
        <v>0</v>
      </c>
    </row>
    <row r="149" spans="1:25" hidden="1" x14ac:dyDescent="0.3">
      <c r="A149" s="7"/>
      <c r="B149" s="23">
        <f t="shared" si="133"/>
        <v>144</v>
      </c>
      <c r="C149" s="44"/>
      <c r="D149" s="43"/>
      <c r="E149" s="43"/>
      <c r="F149" s="43"/>
      <c r="G149" s="26" t="s">
        <v>20</v>
      </c>
      <c r="H149" s="26"/>
      <c r="I149" s="27"/>
      <c r="J149" s="27"/>
      <c r="K149" s="28"/>
      <c r="L149" s="8"/>
      <c r="W149" s="5">
        <f t="shared" si="129"/>
        <v>0</v>
      </c>
      <c r="X149" s="5">
        <f t="shared" si="130"/>
        <v>0</v>
      </c>
      <c r="Y149" s="5">
        <f t="shared" si="132"/>
        <v>0</v>
      </c>
    </row>
    <row r="150" spans="1:25" hidden="1" x14ac:dyDescent="0.3">
      <c r="A150" s="7"/>
      <c r="B150" s="23">
        <f t="shared" si="133"/>
        <v>145</v>
      </c>
      <c r="C150" s="44"/>
      <c r="D150" s="43"/>
      <c r="E150" s="43"/>
      <c r="F150" s="43"/>
      <c r="G150" s="26" t="s">
        <v>20</v>
      </c>
      <c r="H150" s="26"/>
      <c r="I150" s="27"/>
      <c r="J150" s="27"/>
      <c r="K150" s="28"/>
      <c r="L150" s="8"/>
      <c r="W150" s="5">
        <f t="shared" si="129"/>
        <v>0</v>
      </c>
      <c r="X150" s="5">
        <f t="shared" si="130"/>
        <v>0</v>
      </c>
      <c r="Y150" s="5">
        <f t="shared" si="132"/>
        <v>0</v>
      </c>
    </row>
    <row r="151" spans="1:25" hidden="1" x14ac:dyDescent="0.3">
      <c r="A151" s="7"/>
      <c r="B151" s="23">
        <f t="shared" si="133"/>
        <v>146</v>
      </c>
      <c r="C151" s="44"/>
      <c r="D151" s="43"/>
      <c r="E151" s="43"/>
      <c r="F151" s="43"/>
      <c r="G151" s="26" t="s">
        <v>20</v>
      </c>
      <c r="H151" s="26"/>
      <c r="I151" s="27"/>
      <c r="J151" s="27"/>
      <c r="K151" s="28"/>
      <c r="L151" s="8"/>
      <c r="W151" s="5">
        <f t="shared" si="129"/>
        <v>0</v>
      </c>
      <c r="X151" s="5">
        <f t="shared" si="130"/>
        <v>0</v>
      </c>
      <c r="Y151" s="5">
        <f t="shared" si="132"/>
        <v>0</v>
      </c>
    </row>
    <row r="152" spans="1:25" hidden="1" x14ac:dyDescent="0.3">
      <c r="A152" s="7"/>
      <c r="B152" s="23">
        <f t="shared" si="133"/>
        <v>147</v>
      </c>
      <c r="C152" s="44"/>
      <c r="D152" s="43"/>
      <c r="E152" s="43"/>
      <c r="F152" s="43"/>
      <c r="G152" s="26" t="s">
        <v>20</v>
      </c>
      <c r="H152" s="26"/>
      <c r="I152" s="27"/>
      <c r="J152" s="27"/>
      <c r="K152" s="28"/>
      <c r="L152" s="8"/>
      <c r="W152" s="5">
        <f t="shared" si="129"/>
        <v>0</v>
      </c>
      <c r="X152" s="5">
        <f t="shared" si="130"/>
        <v>0</v>
      </c>
      <c r="Y152" s="5">
        <f t="shared" si="132"/>
        <v>0</v>
      </c>
    </row>
    <row r="153" spans="1:25" hidden="1" x14ac:dyDescent="0.3">
      <c r="A153" s="7"/>
      <c r="B153" s="23">
        <f t="shared" si="133"/>
        <v>148</v>
      </c>
      <c r="C153" s="44"/>
      <c r="D153" s="43"/>
      <c r="E153" s="43"/>
      <c r="F153" s="43"/>
      <c r="G153" s="26" t="s">
        <v>20</v>
      </c>
      <c r="H153" s="26"/>
      <c r="I153" s="27"/>
      <c r="J153" s="27"/>
      <c r="K153" s="28"/>
      <c r="L153" s="8"/>
      <c r="W153" s="5">
        <f t="shared" si="129"/>
        <v>0</v>
      </c>
      <c r="X153" s="5">
        <f t="shared" si="130"/>
        <v>0</v>
      </c>
      <c r="Y153" s="5">
        <f t="shared" si="132"/>
        <v>0</v>
      </c>
    </row>
    <row r="154" spans="1:25" hidden="1" x14ac:dyDescent="0.3">
      <c r="A154" s="7"/>
      <c r="B154" s="23">
        <f t="shared" si="133"/>
        <v>149</v>
      </c>
      <c r="C154" s="44"/>
      <c r="D154" s="43"/>
      <c r="E154" s="43"/>
      <c r="F154" s="43"/>
      <c r="G154" s="26" t="s">
        <v>20</v>
      </c>
      <c r="H154" s="26"/>
      <c r="I154" s="27"/>
      <c r="J154" s="27"/>
      <c r="K154" s="28"/>
      <c r="L154" s="8"/>
      <c r="W154" s="5">
        <f t="shared" si="129"/>
        <v>0</v>
      </c>
      <c r="X154" s="5">
        <f t="shared" si="130"/>
        <v>0</v>
      </c>
      <c r="Y154" s="5">
        <f t="shared" si="132"/>
        <v>0</v>
      </c>
    </row>
    <row r="155" spans="1:25" hidden="1" x14ac:dyDescent="0.3">
      <c r="A155" s="7"/>
      <c r="B155" s="23">
        <f t="shared" si="133"/>
        <v>150</v>
      </c>
      <c r="C155" s="44"/>
      <c r="D155" s="43"/>
      <c r="E155" s="43"/>
      <c r="F155" s="43"/>
      <c r="G155" s="26" t="s">
        <v>20</v>
      </c>
      <c r="H155" s="26"/>
      <c r="I155" s="27"/>
      <c r="J155" s="27"/>
      <c r="K155" s="28"/>
      <c r="L155" s="8"/>
      <c r="W155" s="5">
        <f t="shared" si="129"/>
        <v>0</v>
      </c>
      <c r="X155" s="5">
        <f t="shared" si="130"/>
        <v>0</v>
      </c>
      <c r="Y155" s="5">
        <f t="shared" si="132"/>
        <v>0</v>
      </c>
    </row>
    <row r="156" spans="1:25" hidden="1" x14ac:dyDescent="0.3">
      <c r="A156" s="7"/>
      <c r="B156" s="23">
        <f t="shared" si="133"/>
        <v>151</v>
      </c>
      <c r="C156" s="44"/>
      <c r="D156" s="43"/>
      <c r="E156" s="43"/>
      <c r="F156" s="43"/>
      <c r="G156" s="26" t="s">
        <v>20</v>
      </c>
      <c r="H156" s="26"/>
      <c r="I156" s="27"/>
      <c r="J156" s="27"/>
      <c r="K156" s="28"/>
      <c r="L156" s="8"/>
      <c r="W156" s="5">
        <f t="shared" si="129"/>
        <v>0</v>
      </c>
      <c r="X156" s="5">
        <f t="shared" si="130"/>
        <v>0</v>
      </c>
      <c r="Y156" s="5">
        <f t="shared" si="132"/>
        <v>0</v>
      </c>
    </row>
    <row r="157" spans="1:25" hidden="1" x14ac:dyDescent="0.3">
      <c r="A157" s="7"/>
      <c r="B157" s="23">
        <f t="shared" si="133"/>
        <v>152</v>
      </c>
      <c r="C157" s="44"/>
      <c r="D157" s="43"/>
      <c r="E157" s="43"/>
      <c r="F157" s="43"/>
      <c r="G157" s="26" t="s">
        <v>20</v>
      </c>
      <c r="H157" s="26"/>
      <c r="I157" s="27"/>
      <c r="J157" s="27"/>
      <c r="K157" s="28"/>
      <c r="L157" s="8"/>
      <c r="W157" s="5">
        <f t="shared" si="129"/>
        <v>0</v>
      </c>
      <c r="X157" s="5">
        <f t="shared" si="130"/>
        <v>0</v>
      </c>
      <c r="Y157" s="5">
        <f t="shared" si="132"/>
        <v>0</v>
      </c>
    </row>
    <row r="158" spans="1:25" hidden="1" x14ac:dyDescent="0.3">
      <c r="A158" s="7"/>
      <c r="B158" s="23">
        <f t="shared" si="133"/>
        <v>153</v>
      </c>
      <c r="C158" s="44"/>
      <c r="D158" s="43"/>
      <c r="E158" s="43"/>
      <c r="F158" s="43"/>
      <c r="G158" s="26" t="s">
        <v>20</v>
      </c>
      <c r="H158" s="26"/>
      <c r="I158" s="27"/>
      <c r="J158" s="27"/>
      <c r="K158" s="28"/>
      <c r="L158" s="8"/>
      <c r="W158" s="5">
        <f t="shared" si="129"/>
        <v>0</v>
      </c>
      <c r="X158" s="5">
        <f t="shared" si="130"/>
        <v>0</v>
      </c>
      <c r="Y158" s="5">
        <f t="shared" si="132"/>
        <v>0</v>
      </c>
    </row>
    <row r="159" spans="1:25" hidden="1" x14ac:dyDescent="0.3">
      <c r="A159" s="7"/>
      <c r="B159" s="23">
        <f t="shared" si="133"/>
        <v>154</v>
      </c>
      <c r="C159" s="44"/>
      <c r="D159" s="43"/>
      <c r="E159" s="43"/>
      <c r="F159" s="43"/>
      <c r="G159" s="26" t="s">
        <v>20</v>
      </c>
      <c r="H159" s="26"/>
      <c r="I159" s="27"/>
      <c r="J159" s="27"/>
      <c r="K159" s="28"/>
      <c r="L159" s="8"/>
      <c r="W159" s="5">
        <f t="shared" si="129"/>
        <v>0</v>
      </c>
      <c r="X159" s="5">
        <f t="shared" si="130"/>
        <v>0</v>
      </c>
      <c r="Y159" s="5">
        <f t="shared" si="132"/>
        <v>0</v>
      </c>
    </row>
    <row r="160" spans="1:25" hidden="1" x14ac:dyDescent="0.3">
      <c r="A160" s="7"/>
      <c r="B160" s="23">
        <f t="shared" si="133"/>
        <v>155</v>
      </c>
      <c r="C160" s="44"/>
      <c r="D160" s="43"/>
      <c r="E160" s="43"/>
      <c r="F160" s="43"/>
      <c r="G160" s="26" t="s">
        <v>20</v>
      </c>
      <c r="H160" s="26"/>
      <c r="I160" s="27"/>
      <c r="J160" s="27"/>
      <c r="K160" s="28"/>
      <c r="L160" s="8"/>
      <c r="W160" s="5">
        <f t="shared" si="129"/>
        <v>0</v>
      </c>
      <c r="X160" s="5">
        <f t="shared" si="130"/>
        <v>0</v>
      </c>
      <c r="Y160" s="5">
        <f t="shared" si="132"/>
        <v>0</v>
      </c>
    </row>
    <row r="161" spans="1:25" hidden="1" x14ac:dyDescent="0.3">
      <c r="A161" s="7"/>
      <c r="B161" s="23">
        <f t="shared" si="133"/>
        <v>156</v>
      </c>
      <c r="C161" s="44"/>
      <c r="D161" s="43"/>
      <c r="E161" s="43"/>
      <c r="F161" s="43"/>
      <c r="G161" s="26" t="s">
        <v>20</v>
      </c>
      <c r="H161" s="26"/>
      <c r="I161" s="27"/>
      <c r="J161" s="27"/>
      <c r="K161" s="28"/>
      <c r="L161" s="8"/>
      <c r="W161" s="5">
        <f t="shared" si="129"/>
        <v>0</v>
      </c>
      <c r="X161" s="5">
        <f t="shared" si="130"/>
        <v>0</v>
      </c>
      <c r="Y161" s="5">
        <f t="shared" si="132"/>
        <v>0</v>
      </c>
    </row>
    <row r="162" spans="1:25" hidden="1" x14ac:dyDescent="0.3">
      <c r="A162" s="7"/>
      <c r="B162" s="23">
        <f t="shared" si="133"/>
        <v>157</v>
      </c>
      <c r="C162" s="44"/>
      <c r="D162" s="43"/>
      <c r="E162" s="43"/>
      <c r="F162" s="43"/>
      <c r="G162" s="26" t="s">
        <v>20</v>
      </c>
      <c r="H162" s="26"/>
      <c r="I162" s="27"/>
      <c r="J162" s="27"/>
      <c r="K162" s="28"/>
      <c r="L162" s="8"/>
      <c r="W162" s="5">
        <f t="shared" si="129"/>
        <v>0</v>
      </c>
      <c r="X162" s="5">
        <f t="shared" si="130"/>
        <v>0</v>
      </c>
      <c r="Y162" s="5">
        <f t="shared" si="132"/>
        <v>0</v>
      </c>
    </row>
    <row r="163" spans="1:25" hidden="1" x14ac:dyDescent="0.3">
      <c r="A163" s="7"/>
      <c r="B163" s="23">
        <f t="shared" si="133"/>
        <v>158</v>
      </c>
      <c r="C163" s="44"/>
      <c r="D163" s="43"/>
      <c r="E163" s="43"/>
      <c r="F163" s="43"/>
      <c r="G163" s="26" t="s">
        <v>20</v>
      </c>
      <c r="H163" s="26"/>
      <c r="I163" s="27"/>
      <c r="J163" s="27"/>
      <c r="K163" s="28"/>
      <c r="L163" s="8"/>
      <c r="W163" s="5">
        <f t="shared" si="129"/>
        <v>0</v>
      </c>
      <c r="X163" s="5">
        <f t="shared" si="130"/>
        <v>0</v>
      </c>
      <c r="Y163" s="5">
        <f t="shared" si="132"/>
        <v>0</v>
      </c>
    </row>
    <row r="164" spans="1:25" hidden="1" x14ac:dyDescent="0.3">
      <c r="A164" s="7"/>
      <c r="B164" s="23">
        <f t="shared" si="133"/>
        <v>159</v>
      </c>
      <c r="C164" s="44"/>
      <c r="D164" s="43"/>
      <c r="E164" s="43"/>
      <c r="F164" s="43"/>
      <c r="G164" s="26" t="s">
        <v>20</v>
      </c>
      <c r="H164" s="26"/>
      <c r="I164" s="27"/>
      <c r="J164" s="27"/>
      <c r="K164" s="28"/>
      <c r="L164" s="8"/>
      <c r="W164" s="5">
        <f t="shared" si="129"/>
        <v>0</v>
      </c>
      <c r="X164" s="5">
        <f t="shared" si="130"/>
        <v>0</v>
      </c>
      <c r="Y164" s="5">
        <f t="shared" si="132"/>
        <v>0</v>
      </c>
    </row>
    <row r="165" spans="1:25" hidden="1" x14ac:dyDescent="0.3">
      <c r="A165" s="7"/>
      <c r="B165" s="23">
        <f t="shared" si="133"/>
        <v>160</v>
      </c>
      <c r="C165" s="44"/>
      <c r="D165" s="43"/>
      <c r="E165" s="43"/>
      <c r="F165" s="43"/>
      <c r="G165" s="26" t="s">
        <v>20</v>
      </c>
      <c r="H165" s="26"/>
      <c r="I165" s="27"/>
      <c r="J165" s="27"/>
      <c r="K165" s="28"/>
      <c r="L165" s="8"/>
      <c r="W165" s="5">
        <f t="shared" si="129"/>
        <v>0</v>
      </c>
      <c r="X165" s="5">
        <f t="shared" si="130"/>
        <v>0</v>
      </c>
      <c r="Y165" s="5">
        <f t="shared" si="132"/>
        <v>0</v>
      </c>
    </row>
    <row r="166" spans="1:25" hidden="1" x14ac:dyDescent="0.3">
      <c r="A166" s="7"/>
      <c r="B166" s="23">
        <f t="shared" si="133"/>
        <v>161</v>
      </c>
      <c r="C166" s="44"/>
      <c r="D166" s="43"/>
      <c r="E166" s="43"/>
      <c r="F166" s="43"/>
      <c r="G166" s="26" t="s">
        <v>20</v>
      </c>
      <c r="H166" s="26"/>
      <c r="I166" s="27"/>
      <c r="J166" s="27"/>
      <c r="K166" s="28"/>
      <c r="L166" s="8"/>
      <c r="W166" s="5">
        <f t="shared" si="129"/>
        <v>0</v>
      </c>
      <c r="X166" s="5">
        <f t="shared" si="130"/>
        <v>0</v>
      </c>
      <c r="Y166" s="5">
        <f t="shared" si="132"/>
        <v>0</v>
      </c>
    </row>
    <row r="167" spans="1:25" hidden="1" x14ac:dyDescent="0.3">
      <c r="A167" s="7"/>
      <c r="B167" s="23">
        <f t="shared" si="133"/>
        <v>162</v>
      </c>
      <c r="C167" s="44"/>
      <c r="D167" s="43"/>
      <c r="E167" s="43"/>
      <c r="F167" s="43"/>
      <c r="G167" s="26" t="s">
        <v>20</v>
      </c>
      <c r="H167" s="26"/>
      <c r="I167" s="27"/>
      <c r="J167" s="27"/>
      <c r="K167" s="28"/>
      <c r="L167" s="8"/>
      <c r="W167" s="5">
        <f t="shared" si="129"/>
        <v>0</v>
      </c>
      <c r="X167" s="5">
        <f t="shared" si="130"/>
        <v>0</v>
      </c>
      <c r="Y167" s="5">
        <f t="shared" si="132"/>
        <v>0</v>
      </c>
    </row>
    <row r="168" spans="1:25" hidden="1" x14ac:dyDescent="0.3">
      <c r="A168" s="7"/>
      <c r="B168" s="23">
        <f t="shared" si="133"/>
        <v>163</v>
      </c>
      <c r="C168" s="44"/>
      <c r="D168" s="43"/>
      <c r="E168" s="43"/>
      <c r="F168" s="43"/>
      <c r="G168" s="26" t="s">
        <v>20</v>
      </c>
      <c r="H168" s="26"/>
      <c r="I168" s="27"/>
      <c r="J168" s="27"/>
      <c r="K168" s="28"/>
      <c r="L168" s="8"/>
      <c r="W168" s="5">
        <f t="shared" si="129"/>
        <v>0</v>
      </c>
      <c r="X168" s="5">
        <f t="shared" si="130"/>
        <v>0</v>
      </c>
      <c r="Y168" s="5">
        <f t="shared" si="132"/>
        <v>0</v>
      </c>
    </row>
    <row r="169" spans="1:25" hidden="1" x14ac:dyDescent="0.3">
      <c r="A169" s="7"/>
      <c r="B169" s="23">
        <f t="shared" si="133"/>
        <v>164</v>
      </c>
      <c r="C169" s="44"/>
      <c r="D169" s="43"/>
      <c r="E169" s="43"/>
      <c r="F169" s="43"/>
      <c r="G169" s="26" t="s">
        <v>20</v>
      </c>
      <c r="H169" s="26"/>
      <c r="I169" s="27"/>
      <c r="J169" s="27"/>
      <c r="K169" s="28"/>
      <c r="L169" s="8"/>
      <c r="W169" s="5">
        <f t="shared" si="129"/>
        <v>0</v>
      </c>
      <c r="X169" s="5">
        <f t="shared" si="130"/>
        <v>0</v>
      </c>
      <c r="Y169" s="5">
        <f t="shared" si="132"/>
        <v>0</v>
      </c>
    </row>
    <row r="170" spans="1:25" hidden="1" x14ac:dyDescent="0.3">
      <c r="A170" s="7"/>
      <c r="B170" s="23">
        <f t="shared" si="133"/>
        <v>165</v>
      </c>
      <c r="C170" s="44"/>
      <c r="D170" s="43"/>
      <c r="E170" s="43"/>
      <c r="F170" s="43"/>
      <c r="G170" s="26" t="s">
        <v>20</v>
      </c>
      <c r="H170" s="26"/>
      <c r="I170" s="27"/>
      <c r="J170" s="27"/>
      <c r="K170" s="28"/>
      <c r="L170" s="8"/>
      <c r="W170" s="5">
        <f t="shared" si="129"/>
        <v>0</v>
      </c>
      <c r="X170" s="5">
        <f t="shared" si="130"/>
        <v>0</v>
      </c>
      <c r="Y170" s="5">
        <f t="shared" si="132"/>
        <v>0</v>
      </c>
    </row>
    <row r="171" spans="1:25" hidden="1" x14ac:dyDescent="0.3">
      <c r="A171" s="7"/>
      <c r="B171" s="23">
        <f t="shared" si="133"/>
        <v>166</v>
      </c>
      <c r="C171" s="44"/>
      <c r="D171" s="43"/>
      <c r="E171" s="43"/>
      <c r="F171" s="43"/>
      <c r="G171" s="26" t="s">
        <v>20</v>
      </c>
      <c r="H171" s="26"/>
      <c r="I171" s="27"/>
      <c r="J171" s="27"/>
      <c r="K171" s="28"/>
      <c r="L171" s="8"/>
      <c r="W171" s="5">
        <f t="shared" si="129"/>
        <v>0</v>
      </c>
      <c r="X171" s="5">
        <f t="shared" si="130"/>
        <v>0</v>
      </c>
      <c r="Y171" s="5">
        <f t="shared" si="132"/>
        <v>0</v>
      </c>
    </row>
    <row r="172" spans="1:25" hidden="1" x14ac:dyDescent="0.3">
      <c r="A172" s="7"/>
      <c r="B172" s="23">
        <f t="shared" si="133"/>
        <v>167</v>
      </c>
      <c r="C172" s="44"/>
      <c r="D172" s="43"/>
      <c r="E172" s="43"/>
      <c r="F172" s="43"/>
      <c r="G172" s="26" t="s">
        <v>20</v>
      </c>
      <c r="H172" s="26"/>
      <c r="I172" s="27"/>
      <c r="J172" s="27"/>
      <c r="K172" s="28"/>
      <c r="L172" s="8"/>
      <c r="W172" s="5">
        <f t="shared" si="129"/>
        <v>0</v>
      </c>
      <c r="X172" s="5">
        <f t="shared" si="130"/>
        <v>0</v>
      </c>
      <c r="Y172" s="5">
        <f t="shared" si="132"/>
        <v>0</v>
      </c>
    </row>
    <row r="173" spans="1:25" hidden="1" x14ac:dyDescent="0.3">
      <c r="A173" s="7"/>
      <c r="B173" s="23">
        <f t="shared" si="133"/>
        <v>168</v>
      </c>
      <c r="C173" s="44"/>
      <c r="D173" s="43"/>
      <c r="E173" s="43"/>
      <c r="F173" s="43"/>
      <c r="G173" s="26" t="s">
        <v>20</v>
      </c>
      <c r="H173" s="26"/>
      <c r="I173" s="27"/>
      <c r="J173" s="27"/>
      <c r="K173" s="28"/>
      <c r="L173" s="8"/>
      <c r="W173" s="5">
        <f t="shared" ref="W173:W185" si="134">IF($K173&gt;0,1,0)</f>
        <v>0</v>
      </c>
      <c r="X173" s="5">
        <f t="shared" ref="X173:X185" si="135">IF($K173&lt;0,1,0)</f>
        <v>0</v>
      </c>
      <c r="Y173" s="5">
        <f t="shared" si="132"/>
        <v>0</v>
      </c>
    </row>
    <row r="174" spans="1:25" hidden="1" x14ac:dyDescent="0.3">
      <c r="A174" s="7"/>
      <c r="B174" s="23">
        <f t="shared" si="133"/>
        <v>169</v>
      </c>
      <c r="C174" s="44"/>
      <c r="D174" s="43"/>
      <c r="E174" s="43"/>
      <c r="F174" s="43"/>
      <c r="G174" s="26" t="s">
        <v>20</v>
      </c>
      <c r="H174" s="26"/>
      <c r="I174" s="27"/>
      <c r="J174" s="27"/>
      <c r="K174" s="28"/>
      <c r="L174" s="8"/>
      <c r="W174" s="5">
        <f t="shared" si="134"/>
        <v>0</v>
      </c>
      <c r="X174" s="5">
        <f t="shared" si="135"/>
        <v>0</v>
      </c>
      <c r="Y174" s="5">
        <f t="shared" si="132"/>
        <v>0</v>
      </c>
    </row>
    <row r="175" spans="1:25" hidden="1" x14ac:dyDescent="0.3">
      <c r="A175" s="7"/>
      <c r="B175" s="23">
        <f t="shared" si="133"/>
        <v>170</v>
      </c>
      <c r="C175" s="44"/>
      <c r="D175" s="43"/>
      <c r="E175" s="43"/>
      <c r="F175" s="43"/>
      <c r="G175" s="26" t="s">
        <v>20</v>
      </c>
      <c r="H175" s="26"/>
      <c r="I175" s="27"/>
      <c r="J175" s="27"/>
      <c r="K175" s="28"/>
      <c r="L175" s="8"/>
      <c r="W175" s="5">
        <f t="shared" si="134"/>
        <v>0</v>
      </c>
      <c r="X175" s="5">
        <f t="shared" si="135"/>
        <v>0</v>
      </c>
      <c r="Y175" s="5">
        <f t="shared" si="132"/>
        <v>0</v>
      </c>
    </row>
    <row r="176" spans="1:25" hidden="1" x14ac:dyDescent="0.3">
      <c r="A176" s="7"/>
      <c r="B176" s="23">
        <f t="shared" si="133"/>
        <v>171</v>
      </c>
      <c r="C176" s="44"/>
      <c r="D176" s="43"/>
      <c r="E176" s="43"/>
      <c r="F176" s="43"/>
      <c r="G176" s="26" t="s">
        <v>20</v>
      </c>
      <c r="H176" s="26"/>
      <c r="I176" s="27"/>
      <c r="J176" s="27"/>
      <c r="K176" s="28"/>
      <c r="L176" s="8"/>
      <c r="W176" s="5">
        <f t="shared" si="134"/>
        <v>0</v>
      </c>
      <c r="X176" s="5">
        <f t="shared" si="135"/>
        <v>0</v>
      </c>
      <c r="Y176" s="5">
        <f t="shared" si="132"/>
        <v>0</v>
      </c>
    </row>
    <row r="177" spans="1:25" hidden="1" x14ac:dyDescent="0.3">
      <c r="A177" s="7"/>
      <c r="B177" s="23">
        <f t="shared" si="133"/>
        <v>172</v>
      </c>
      <c r="C177" s="44"/>
      <c r="D177" s="43"/>
      <c r="E177" s="43"/>
      <c r="F177" s="43"/>
      <c r="G177" s="26" t="s">
        <v>20</v>
      </c>
      <c r="H177" s="26"/>
      <c r="I177" s="27"/>
      <c r="J177" s="27"/>
      <c r="K177" s="28"/>
      <c r="L177" s="8"/>
      <c r="W177" s="5">
        <f t="shared" si="134"/>
        <v>0</v>
      </c>
      <c r="X177" s="5">
        <f t="shared" si="135"/>
        <v>0</v>
      </c>
      <c r="Y177" s="5">
        <f t="shared" si="132"/>
        <v>0</v>
      </c>
    </row>
    <row r="178" spans="1:25" hidden="1" x14ac:dyDescent="0.3">
      <c r="A178" s="7"/>
      <c r="B178" s="23">
        <f t="shared" si="133"/>
        <v>173</v>
      </c>
      <c r="C178" s="44"/>
      <c r="D178" s="43"/>
      <c r="E178" s="43"/>
      <c r="F178" s="43"/>
      <c r="G178" s="26" t="s">
        <v>20</v>
      </c>
      <c r="H178" s="26"/>
      <c r="I178" s="27"/>
      <c r="J178" s="27"/>
      <c r="K178" s="28"/>
      <c r="L178" s="8"/>
      <c r="W178" s="5">
        <f t="shared" si="134"/>
        <v>0</v>
      </c>
      <c r="X178" s="5">
        <f t="shared" si="135"/>
        <v>0</v>
      </c>
      <c r="Y178" s="5">
        <f t="shared" si="132"/>
        <v>0</v>
      </c>
    </row>
    <row r="179" spans="1:25" hidden="1" x14ac:dyDescent="0.3">
      <c r="A179" s="7"/>
      <c r="B179" s="23">
        <f t="shared" si="133"/>
        <v>174</v>
      </c>
      <c r="C179" s="44"/>
      <c r="D179" s="43"/>
      <c r="E179" s="43"/>
      <c r="F179" s="43"/>
      <c r="G179" s="26" t="s">
        <v>20</v>
      </c>
      <c r="H179" s="26"/>
      <c r="I179" s="27"/>
      <c r="J179" s="27"/>
      <c r="K179" s="28"/>
      <c r="L179" s="8"/>
      <c r="W179" s="5">
        <f t="shared" si="134"/>
        <v>0</v>
      </c>
      <c r="X179" s="5">
        <f t="shared" si="135"/>
        <v>0</v>
      </c>
      <c r="Y179" s="5">
        <f t="shared" si="132"/>
        <v>0</v>
      </c>
    </row>
    <row r="180" spans="1:25" hidden="1" x14ac:dyDescent="0.3">
      <c r="A180" s="7"/>
      <c r="B180" s="23">
        <f t="shared" si="133"/>
        <v>175</v>
      </c>
      <c r="C180" s="44"/>
      <c r="D180" s="43"/>
      <c r="E180" s="43"/>
      <c r="F180" s="43"/>
      <c r="G180" s="26" t="s">
        <v>20</v>
      </c>
      <c r="H180" s="26"/>
      <c r="I180" s="27"/>
      <c r="J180" s="27"/>
      <c r="K180" s="28"/>
      <c r="L180" s="8"/>
      <c r="W180" s="5">
        <f t="shared" si="134"/>
        <v>0</v>
      </c>
      <c r="X180" s="5">
        <f t="shared" si="135"/>
        <v>0</v>
      </c>
      <c r="Y180" s="5">
        <f t="shared" si="132"/>
        <v>0</v>
      </c>
    </row>
    <row r="181" spans="1:25" hidden="1" x14ac:dyDescent="0.3">
      <c r="A181" s="7"/>
      <c r="B181" s="23">
        <f t="shared" si="133"/>
        <v>176</v>
      </c>
      <c r="C181" s="44"/>
      <c r="D181" s="43"/>
      <c r="E181" s="43"/>
      <c r="F181" s="43"/>
      <c r="G181" s="26" t="s">
        <v>20</v>
      </c>
      <c r="H181" s="26"/>
      <c r="I181" s="27"/>
      <c r="J181" s="27"/>
      <c r="K181" s="28"/>
      <c r="L181" s="8"/>
      <c r="W181" s="5">
        <f t="shared" si="134"/>
        <v>0</v>
      </c>
      <c r="X181" s="5">
        <f t="shared" si="135"/>
        <v>0</v>
      </c>
      <c r="Y181" s="5">
        <f t="shared" si="132"/>
        <v>0</v>
      </c>
    </row>
    <row r="182" spans="1:25" hidden="1" x14ac:dyDescent="0.3">
      <c r="A182" s="7"/>
      <c r="B182" s="23">
        <f t="shared" si="133"/>
        <v>177</v>
      </c>
      <c r="C182" s="44"/>
      <c r="D182" s="43"/>
      <c r="E182" s="43"/>
      <c r="F182" s="43"/>
      <c r="G182" s="26" t="s">
        <v>20</v>
      </c>
      <c r="H182" s="26"/>
      <c r="I182" s="27"/>
      <c r="J182" s="27"/>
      <c r="K182" s="28"/>
      <c r="L182" s="8"/>
      <c r="W182" s="5">
        <f t="shared" si="134"/>
        <v>0</v>
      </c>
      <c r="X182" s="5">
        <f t="shared" si="135"/>
        <v>0</v>
      </c>
      <c r="Y182" s="5">
        <f t="shared" si="132"/>
        <v>0</v>
      </c>
    </row>
    <row r="183" spans="1:25" hidden="1" x14ac:dyDescent="0.3">
      <c r="A183" s="7"/>
      <c r="B183" s="23">
        <f t="shared" si="133"/>
        <v>178</v>
      </c>
      <c r="C183" s="44"/>
      <c r="D183" s="43"/>
      <c r="E183" s="43"/>
      <c r="F183" s="43"/>
      <c r="G183" s="26" t="s">
        <v>20</v>
      </c>
      <c r="H183" s="26"/>
      <c r="I183" s="27"/>
      <c r="J183" s="27"/>
      <c r="K183" s="28"/>
      <c r="L183" s="8"/>
      <c r="W183" s="5">
        <f t="shared" si="134"/>
        <v>0</v>
      </c>
      <c r="X183" s="5">
        <f t="shared" si="135"/>
        <v>0</v>
      </c>
      <c r="Y183" s="5">
        <f t="shared" si="132"/>
        <v>0</v>
      </c>
    </row>
    <row r="184" spans="1:25" hidden="1" x14ac:dyDescent="0.3">
      <c r="A184" s="7"/>
      <c r="B184" s="23">
        <f t="shared" si="133"/>
        <v>179</v>
      </c>
      <c r="C184" s="44"/>
      <c r="D184" s="43"/>
      <c r="E184" s="43"/>
      <c r="F184" s="43"/>
      <c r="G184" s="26" t="s">
        <v>20</v>
      </c>
      <c r="H184" s="26"/>
      <c r="I184" s="27"/>
      <c r="J184" s="27"/>
      <c r="K184" s="28"/>
      <c r="L184" s="8"/>
      <c r="W184" s="5">
        <f t="shared" si="134"/>
        <v>0</v>
      </c>
      <c r="X184" s="5">
        <f t="shared" si="135"/>
        <v>0</v>
      </c>
      <c r="Y184" s="5">
        <f t="shared" si="132"/>
        <v>0</v>
      </c>
    </row>
    <row r="185" spans="1:25" ht="15" thickBot="1" x14ac:dyDescent="0.35">
      <c r="A185" s="7"/>
      <c r="B185" s="30">
        <f t="shared" si="133"/>
        <v>180</v>
      </c>
      <c r="C185" s="31"/>
      <c r="D185" s="47"/>
      <c r="E185" s="47"/>
      <c r="F185" s="47"/>
      <c r="G185" s="48" t="s">
        <v>20</v>
      </c>
      <c r="H185" s="48"/>
      <c r="I185" s="33"/>
      <c r="J185" s="33"/>
      <c r="K185" s="34"/>
      <c r="L185" s="8"/>
      <c r="W185" s="5">
        <f t="shared" si="134"/>
        <v>0</v>
      </c>
      <c r="X185" s="5">
        <f t="shared" si="135"/>
        <v>0</v>
      </c>
      <c r="Y185" s="5">
        <f t="shared" si="132"/>
        <v>0</v>
      </c>
    </row>
    <row r="186" spans="1:25" ht="24" thickBot="1" x14ac:dyDescent="0.5">
      <c r="A186" s="7"/>
      <c r="B186" s="141" t="s">
        <v>22</v>
      </c>
      <c r="C186" s="146"/>
      <c r="D186" s="146"/>
      <c r="E186" s="146"/>
      <c r="F186" s="146"/>
      <c r="G186" s="146"/>
      <c r="H186" s="146"/>
      <c r="I186" s="147"/>
      <c r="J186" s="35" t="s">
        <v>23</v>
      </c>
      <c r="K186" s="36">
        <f>SUM(K6:K185)</f>
        <v>538759.45682061976</v>
      </c>
      <c r="L186" s="8"/>
      <c r="W186" s="5">
        <f>SUM(W6:W185)</f>
        <v>89</v>
      </c>
      <c r="X186" s="5">
        <f>SUM(X6:X185)</f>
        <v>20</v>
      </c>
      <c r="Y186" s="5">
        <f>SUM(Y6:Y185)</f>
        <v>0</v>
      </c>
    </row>
    <row r="187" spans="1:25" ht="30" customHeight="1" thickBot="1" x14ac:dyDescent="0.35">
      <c r="A187" s="37"/>
      <c r="B187" s="38"/>
      <c r="C187" s="38"/>
      <c r="D187" s="38"/>
      <c r="E187" s="38"/>
      <c r="F187" s="38"/>
      <c r="G187" s="38"/>
      <c r="H187" s="39"/>
      <c r="I187" s="38"/>
      <c r="J187" s="38"/>
      <c r="K187" s="39"/>
      <c r="L187" s="40"/>
    </row>
  </sheetData>
  <mergeCells count="18">
    <mergeCell ref="B2:K2"/>
    <mergeCell ref="B3:K3"/>
    <mergeCell ref="B4:K4"/>
    <mergeCell ref="N9:N10"/>
    <mergeCell ref="O9:O10"/>
    <mergeCell ref="B186:I186"/>
    <mergeCell ref="N13:P15"/>
    <mergeCell ref="Q13:S15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85">
    <cfRule type="containsBlanks" dxfId="69" priority="1">
      <formula>LEN(TRIM(G6))=0</formula>
    </cfRule>
  </conditionalFormatting>
  <hyperlinks>
    <hyperlink ref="B186" r:id="rId1" xr:uid="{00000000-0004-0000-0200-000000000000}"/>
    <hyperlink ref="N1" location="'MASTER '!A1" display="Back" xr:uid="{00000000-0004-0000-0200-000001000000}"/>
    <hyperlink ref="N11:N12" location="'APRIL-2018'!A1" display="CASH" xr:uid="{00000000-0004-0000-0200-000002000000}"/>
  </hyperlinks>
  <pageMargins left="0.7" right="0.7" top="0.75" bottom="0.75" header="0.3" footer="0.3"/>
  <pageSetup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A193"/>
  <sheetViews>
    <sheetView topLeftCell="G1" workbookViewId="0">
      <selection activeCell="Q13" sqref="Q13:Q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1126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44075</v>
      </c>
      <c r="D6" s="19" t="s">
        <v>19</v>
      </c>
      <c r="E6" s="19" t="s">
        <v>453</v>
      </c>
      <c r="F6" s="21">
        <v>1850</v>
      </c>
      <c r="G6" s="79">
        <v>1878</v>
      </c>
      <c r="H6" s="79">
        <v>1837</v>
      </c>
      <c r="I6" s="26">
        <v>1878</v>
      </c>
      <c r="J6" s="25">
        <f t="shared" ref="J6:J7" si="0">I6-F6</f>
        <v>28</v>
      </c>
      <c r="K6" s="27">
        <f t="shared" ref="K6:K7" si="1">150000/F6</f>
        <v>81.081081081081081</v>
      </c>
      <c r="L6" s="63">
        <f t="shared" ref="L6:L71" si="2">(I6*1/F6)-100%</f>
        <v>1.5135135135135203E-2</v>
      </c>
      <c r="M6" s="25">
        <f>J6*K6</f>
        <v>2270.2702702702704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44075</v>
      </c>
      <c r="D7" s="25" t="s">
        <v>19</v>
      </c>
      <c r="E7" s="25" t="s">
        <v>78</v>
      </c>
      <c r="F7" s="26">
        <v>173</v>
      </c>
      <c r="G7" s="26">
        <v>177</v>
      </c>
      <c r="H7" s="26">
        <v>168</v>
      </c>
      <c r="I7" s="26">
        <v>179</v>
      </c>
      <c r="J7" s="25">
        <f t="shared" si="0"/>
        <v>6</v>
      </c>
      <c r="K7" s="27">
        <f t="shared" si="1"/>
        <v>867.05202312138726</v>
      </c>
      <c r="L7" s="63">
        <f t="shared" si="2"/>
        <v>3.4682080924855585E-2</v>
      </c>
      <c r="M7" s="83">
        <f>J7*K7</f>
        <v>5202.3121387283236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44075</v>
      </c>
      <c r="D8" s="25" t="s">
        <v>19</v>
      </c>
      <c r="E8" s="25" t="s">
        <v>821</v>
      </c>
      <c r="F8" s="26">
        <v>99</v>
      </c>
      <c r="G8" s="26">
        <v>101.7</v>
      </c>
      <c r="H8" s="26">
        <v>98</v>
      </c>
      <c r="I8" s="26">
        <v>101</v>
      </c>
      <c r="J8" s="25">
        <f t="shared" ref="J8:J40" si="7">I8-F8</f>
        <v>2</v>
      </c>
      <c r="K8" s="27">
        <f t="shared" ref="K8:K40" si="8">150000/F8</f>
        <v>1515.1515151515152</v>
      </c>
      <c r="L8" s="63">
        <f t="shared" si="2"/>
        <v>2.020202020202011E-2</v>
      </c>
      <c r="M8" s="28">
        <f t="shared" ref="M8:M71" si="9">J8*K8</f>
        <v>3030.3030303030305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44075</v>
      </c>
      <c r="D9" s="25" t="s">
        <v>19</v>
      </c>
      <c r="E9" s="25" t="s">
        <v>769</v>
      </c>
      <c r="F9" s="26">
        <v>230</v>
      </c>
      <c r="G9" s="26">
        <v>251</v>
      </c>
      <c r="H9" s="26">
        <v>222</v>
      </c>
      <c r="I9" s="26">
        <v>254</v>
      </c>
      <c r="J9" s="25">
        <f t="shared" si="7"/>
        <v>24</v>
      </c>
      <c r="K9" s="27">
        <f t="shared" si="8"/>
        <v>652.17391304347825</v>
      </c>
      <c r="L9" s="63">
        <f t="shared" si="2"/>
        <v>0.10434782608695659</v>
      </c>
      <c r="M9" s="28">
        <f t="shared" si="9"/>
        <v>15652.173913043478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44075</v>
      </c>
      <c r="D10" s="25" t="s">
        <v>19</v>
      </c>
      <c r="E10" s="25" t="s">
        <v>595</v>
      </c>
      <c r="F10" s="26">
        <v>579</v>
      </c>
      <c r="G10" s="26">
        <v>590</v>
      </c>
      <c r="H10" s="26">
        <v>574</v>
      </c>
      <c r="I10" s="26">
        <v>590</v>
      </c>
      <c r="J10" s="25">
        <f t="shared" si="7"/>
        <v>11</v>
      </c>
      <c r="K10" s="27">
        <f t="shared" si="8"/>
        <v>259.06735751295338</v>
      </c>
      <c r="L10" s="63">
        <f t="shared" si="2"/>
        <v>1.899827288428324E-2</v>
      </c>
      <c r="M10" s="28">
        <f t="shared" si="9"/>
        <v>2849.7409326424872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44075</v>
      </c>
      <c r="D11" s="25" t="s">
        <v>19</v>
      </c>
      <c r="E11" s="25" t="s">
        <v>1127</v>
      </c>
      <c r="F11" s="26">
        <v>1400</v>
      </c>
      <c r="G11" s="26">
        <v>1800</v>
      </c>
      <c r="H11" s="26">
        <v>1300</v>
      </c>
      <c r="I11" s="26">
        <v>1436</v>
      </c>
      <c r="J11" s="25">
        <f t="shared" si="7"/>
        <v>36</v>
      </c>
      <c r="K11" s="27">
        <f t="shared" si="8"/>
        <v>107.14285714285714</v>
      </c>
      <c r="L11" s="63">
        <f t="shared" si="2"/>
        <v>2.5714285714285801E-2</v>
      </c>
      <c r="M11" s="28">
        <f t="shared" si="9"/>
        <v>3857.1428571428569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44075</v>
      </c>
      <c r="D12" s="25" t="s">
        <v>19</v>
      </c>
      <c r="E12" s="25" t="s">
        <v>1128</v>
      </c>
      <c r="F12" s="26">
        <v>8.5</v>
      </c>
      <c r="G12" s="26">
        <v>16</v>
      </c>
      <c r="H12" s="26">
        <v>6.3</v>
      </c>
      <c r="I12" s="26">
        <v>13.45</v>
      </c>
      <c r="J12" s="25">
        <f t="shared" si="7"/>
        <v>4.9499999999999993</v>
      </c>
      <c r="K12" s="27">
        <f t="shared" si="8"/>
        <v>17647.058823529413</v>
      </c>
      <c r="L12" s="63">
        <f t="shared" si="2"/>
        <v>0.58235294117647052</v>
      </c>
      <c r="M12" s="28">
        <f t="shared" si="9"/>
        <v>87352.941176470573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44076</v>
      </c>
      <c r="D13" s="25" t="s">
        <v>19</v>
      </c>
      <c r="E13" s="25" t="s">
        <v>1129</v>
      </c>
      <c r="F13" s="26">
        <v>905</v>
      </c>
      <c r="G13" s="26">
        <v>1025</v>
      </c>
      <c r="H13" s="26">
        <v>870</v>
      </c>
      <c r="I13" s="26">
        <v>929</v>
      </c>
      <c r="J13" s="25">
        <f t="shared" si="7"/>
        <v>24</v>
      </c>
      <c r="K13" s="27">
        <f t="shared" si="8"/>
        <v>165.74585635359117</v>
      </c>
      <c r="L13" s="63">
        <f t="shared" si="2"/>
        <v>2.6519337016574607E-2</v>
      </c>
      <c r="M13" s="28">
        <f t="shared" si="9"/>
        <v>3977.9005524861877</v>
      </c>
      <c r="N13" s="8"/>
      <c r="P13" s="148" t="s">
        <v>10</v>
      </c>
      <c r="Q13" s="150">
        <f>COUNT(C6:C191)</f>
        <v>42</v>
      </c>
      <c r="R13" s="152">
        <v>41</v>
      </c>
      <c r="S13" s="152">
        <f>Z192</f>
        <v>1</v>
      </c>
      <c r="T13" s="152">
        <v>0</v>
      </c>
      <c r="U13" s="154">
        <f>R13/(Q13-T13)</f>
        <v>0.97619047619047616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44076</v>
      </c>
      <c r="D14" s="25" t="s">
        <v>19</v>
      </c>
      <c r="E14" s="25" t="s">
        <v>1130</v>
      </c>
      <c r="F14" s="26">
        <v>36.549999999999997</v>
      </c>
      <c r="G14" s="26">
        <v>39</v>
      </c>
      <c r="H14" s="26">
        <v>35</v>
      </c>
      <c r="I14" s="26">
        <v>39.950000000000003</v>
      </c>
      <c r="J14" s="25">
        <f t="shared" si="7"/>
        <v>3.4000000000000057</v>
      </c>
      <c r="K14" s="27">
        <f t="shared" si="8"/>
        <v>4103.967168262654</v>
      </c>
      <c r="L14" s="63">
        <f t="shared" si="2"/>
        <v>9.3023255813953654E-2</v>
      </c>
      <c r="M14" s="28">
        <f t="shared" si="9"/>
        <v>13953.488372093047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44076</v>
      </c>
      <c r="D15" s="25" t="s">
        <v>19</v>
      </c>
      <c r="E15" s="25" t="s">
        <v>1131</v>
      </c>
      <c r="F15" s="26">
        <v>912</v>
      </c>
      <c r="G15" s="26">
        <v>932</v>
      </c>
      <c r="H15" s="26">
        <v>908</v>
      </c>
      <c r="I15" s="26">
        <v>932</v>
      </c>
      <c r="J15" s="25">
        <f t="shared" si="7"/>
        <v>20</v>
      </c>
      <c r="K15" s="27">
        <f t="shared" si="8"/>
        <v>164.47368421052633</v>
      </c>
      <c r="L15" s="63">
        <f t="shared" si="2"/>
        <v>2.1929824561403466E-2</v>
      </c>
      <c r="M15" s="28">
        <f t="shared" si="9"/>
        <v>3289.4736842105267</v>
      </c>
      <c r="N15" s="8"/>
      <c r="O15" s="29"/>
      <c r="P15" s="97" t="s">
        <v>21</v>
      </c>
      <c r="Q15" s="98"/>
      <c r="R15" s="99"/>
      <c r="S15" s="106">
        <f>U13</f>
        <v>0.97619047619047616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44076</v>
      </c>
      <c r="D16" s="25" t="s">
        <v>19</v>
      </c>
      <c r="E16" s="25" t="s">
        <v>813</v>
      </c>
      <c r="F16" s="26">
        <v>924</v>
      </c>
      <c r="G16" s="26">
        <v>941</v>
      </c>
      <c r="H16" s="26">
        <v>911</v>
      </c>
      <c r="I16" s="26">
        <v>941</v>
      </c>
      <c r="J16" s="25">
        <f t="shared" si="7"/>
        <v>17</v>
      </c>
      <c r="K16" s="27">
        <f t="shared" si="8"/>
        <v>162.33766233766235</v>
      </c>
      <c r="L16" s="63">
        <f t="shared" si="2"/>
        <v>1.8398268398268414E-2</v>
      </c>
      <c r="M16" s="28">
        <f t="shared" si="9"/>
        <v>2759.7402597402602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44076</v>
      </c>
      <c r="D17" s="25" t="s">
        <v>19</v>
      </c>
      <c r="E17" s="25" t="s">
        <v>1132</v>
      </c>
      <c r="F17" s="26">
        <v>257</v>
      </c>
      <c r="G17" s="26">
        <v>266</v>
      </c>
      <c r="H17" s="26">
        <v>254</v>
      </c>
      <c r="I17" s="26">
        <v>262.25</v>
      </c>
      <c r="J17" s="25">
        <f t="shared" si="7"/>
        <v>5.25</v>
      </c>
      <c r="K17" s="27">
        <f t="shared" si="8"/>
        <v>583.65758754863816</v>
      </c>
      <c r="L17" s="63">
        <f t="shared" si="2"/>
        <v>2.0428015564202262E-2</v>
      </c>
      <c r="M17" s="28">
        <f t="shared" si="9"/>
        <v>3064.2023346303504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44076</v>
      </c>
      <c r="D18" s="25" t="s">
        <v>19</v>
      </c>
      <c r="E18" s="25" t="s">
        <v>224</v>
      </c>
      <c r="F18" s="26">
        <v>407</v>
      </c>
      <c r="G18" s="26">
        <v>430</v>
      </c>
      <c r="H18" s="26">
        <v>400</v>
      </c>
      <c r="I18" s="26">
        <v>430</v>
      </c>
      <c r="J18" s="25">
        <f t="shared" si="7"/>
        <v>23</v>
      </c>
      <c r="K18" s="27">
        <f t="shared" si="8"/>
        <v>368.55036855036855</v>
      </c>
      <c r="L18" s="63">
        <f t="shared" si="2"/>
        <v>5.6511056511056479E-2</v>
      </c>
      <c r="M18" s="28">
        <f t="shared" si="9"/>
        <v>8476.6584766584765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44076</v>
      </c>
      <c r="D19" s="25" t="s">
        <v>19</v>
      </c>
      <c r="E19" s="25" t="s">
        <v>518</v>
      </c>
      <c r="F19" s="26">
        <v>34</v>
      </c>
      <c r="G19" s="26">
        <v>33.700000000000003</v>
      </c>
      <c r="H19" s="26">
        <v>35.799999999999997</v>
      </c>
      <c r="I19" s="26">
        <v>35</v>
      </c>
      <c r="J19" s="25">
        <f t="shared" si="7"/>
        <v>1</v>
      </c>
      <c r="K19" s="27">
        <f t="shared" si="8"/>
        <v>4411.7647058823532</v>
      </c>
      <c r="L19" s="63">
        <f t="shared" si="2"/>
        <v>2.9411764705882248E-2</v>
      </c>
      <c r="M19" s="28">
        <f t="shared" si="9"/>
        <v>4411.7647058823532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44077</v>
      </c>
      <c r="D20" s="25" t="s">
        <v>19</v>
      </c>
      <c r="E20" s="25" t="s">
        <v>88</v>
      </c>
      <c r="F20" s="26">
        <v>943</v>
      </c>
      <c r="G20" s="26">
        <v>986</v>
      </c>
      <c r="H20" s="26">
        <v>932</v>
      </c>
      <c r="I20" s="26">
        <v>984</v>
      </c>
      <c r="J20" s="25">
        <f t="shared" si="7"/>
        <v>41</v>
      </c>
      <c r="K20" s="27">
        <f t="shared" si="8"/>
        <v>159.06680805938495</v>
      </c>
      <c r="L20" s="63">
        <f t="shared" si="2"/>
        <v>4.3478260869565188E-2</v>
      </c>
      <c r="M20" s="28">
        <f t="shared" si="9"/>
        <v>6521.739130434783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44078</v>
      </c>
      <c r="D21" s="25" t="s">
        <v>19</v>
      </c>
      <c r="E21" s="25" t="s">
        <v>350</v>
      </c>
      <c r="F21" s="26">
        <v>304</v>
      </c>
      <c r="G21" s="26">
        <v>322</v>
      </c>
      <c r="H21" s="26">
        <v>298</v>
      </c>
      <c r="I21" s="26">
        <v>307.7</v>
      </c>
      <c r="J21" s="25">
        <f t="shared" si="7"/>
        <v>3.6999999999999886</v>
      </c>
      <c r="K21" s="27">
        <f t="shared" si="8"/>
        <v>493.42105263157896</v>
      </c>
      <c r="L21" s="63">
        <f t="shared" si="2"/>
        <v>1.2171052631578805E-2</v>
      </c>
      <c r="M21" s="28">
        <f t="shared" si="9"/>
        <v>1825.6578947368366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44081</v>
      </c>
      <c r="D22" s="25" t="s">
        <v>19</v>
      </c>
      <c r="E22" s="25" t="s">
        <v>918</v>
      </c>
      <c r="F22" s="26">
        <v>462</v>
      </c>
      <c r="G22" s="26">
        <v>473</v>
      </c>
      <c r="H22" s="26">
        <v>459</v>
      </c>
      <c r="I22" s="26">
        <v>466</v>
      </c>
      <c r="J22" s="25">
        <f t="shared" si="7"/>
        <v>4</v>
      </c>
      <c r="K22" s="27">
        <f t="shared" si="8"/>
        <v>324.6753246753247</v>
      </c>
      <c r="L22" s="63">
        <f t="shared" si="2"/>
        <v>8.6580086580085869E-3</v>
      </c>
      <c r="M22" s="28">
        <f t="shared" si="9"/>
        <v>1298.7012987012988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44081</v>
      </c>
      <c r="D23" s="25" t="s">
        <v>19</v>
      </c>
      <c r="E23" s="25" t="s">
        <v>1133</v>
      </c>
      <c r="F23" s="26">
        <v>31.5</v>
      </c>
      <c r="G23" s="26">
        <v>40</v>
      </c>
      <c r="H23" s="26">
        <v>30</v>
      </c>
      <c r="I23" s="26">
        <v>32.25</v>
      </c>
      <c r="J23" s="25">
        <f t="shared" si="7"/>
        <v>0.75</v>
      </c>
      <c r="K23" s="27">
        <f t="shared" si="8"/>
        <v>4761.9047619047615</v>
      </c>
      <c r="L23" s="63">
        <f t="shared" si="2"/>
        <v>2.3809523809523725E-2</v>
      </c>
      <c r="M23" s="28">
        <f t="shared" si="9"/>
        <v>3571.4285714285711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44082</v>
      </c>
      <c r="D24" s="25" t="s">
        <v>19</v>
      </c>
      <c r="E24" s="25" t="s">
        <v>1134</v>
      </c>
      <c r="F24" s="26">
        <v>805</v>
      </c>
      <c r="G24" s="26">
        <v>870</v>
      </c>
      <c r="H24" s="26">
        <v>775</v>
      </c>
      <c r="I24" s="26">
        <v>850</v>
      </c>
      <c r="J24" s="25">
        <f t="shared" si="7"/>
        <v>45</v>
      </c>
      <c r="K24" s="27">
        <f t="shared" si="8"/>
        <v>186.33540372670808</v>
      </c>
      <c r="L24" s="63">
        <f t="shared" si="2"/>
        <v>5.5900621118012417E-2</v>
      </c>
      <c r="M24" s="28">
        <f t="shared" si="9"/>
        <v>8385.0931677018634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44083</v>
      </c>
      <c r="D25" s="25" t="s">
        <v>19</v>
      </c>
      <c r="E25" s="25" t="s">
        <v>967</v>
      </c>
      <c r="F25" s="26">
        <v>183</v>
      </c>
      <c r="G25" s="26">
        <v>500</v>
      </c>
      <c r="H25" s="26">
        <v>140</v>
      </c>
      <c r="I25" s="26">
        <v>225</v>
      </c>
      <c r="J25" s="25">
        <f t="shared" si="7"/>
        <v>42</v>
      </c>
      <c r="K25" s="27">
        <f t="shared" si="8"/>
        <v>819.67213114754099</v>
      </c>
      <c r="L25" s="63">
        <f t="shared" si="2"/>
        <v>0.22950819672131151</v>
      </c>
      <c r="M25" s="28">
        <f t="shared" si="9"/>
        <v>34426.229508196724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44084</v>
      </c>
      <c r="D26" s="25" t="s">
        <v>19</v>
      </c>
      <c r="E26" s="25" t="s">
        <v>248</v>
      </c>
      <c r="F26" s="26">
        <v>49</v>
      </c>
      <c r="G26" s="26">
        <v>52.3</v>
      </c>
      <c r="H26" s="26">
        <v>48</v>
      </c>
      <c r="I26" s="26">
        <v>52.25</v>
      </c>
      <c r="J26" s="25">
        <f t="shared" si="7"/>
        <v>3.25</v>
      </c>
      <c r="K26" s="27">
        <f t="shared" si="8"/>
        <v>3061.2244897959185</v>
      </c>
      <c r="L26" s="63">
        <f t="shared" si="2"/>
        <v>6.6326530612244916E-2</v>
      </c>
      <c r="M26" s="28">
        <f t="shared" si="9"/>
        <v>9948.9795918367345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44084</v>
      </c>
      <c r="D27" s="25" t="s">
        <v>19</v>
      </c>
      <c r="E27" s="25" t="s">
        <v>1135</v>
      </c>
      <c r="F27" s="26">
        <v>187</v>
      </c>
      <c r="G27" s="26">
        <v>193</v>
      </c>
      <c r="H27" s="26">
        <v>184</v>
      </c>
      <c r="I27" s="26">
        <v>193</v>
      </c>
      <c r="J27" s="25">
        <f t="shared" si="7"/>
        <v>6</v>
      </c>
      <c r="K27" s="27">
        <f t="shared" si="8"/>
        <v>802.13903743315507</v>
      </c>
      <c r="L27" s="63">
        <f t="shared" si="2"/>
        <v>3.2085561497326109E-2</v>
      </c>
      <c r="M27" s="28">
        <f t="shared" si="9"/>
        <v>4812.8342245989306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44085</v>
      </c>
      <c r="D28" s="25" t="s">
        <v>19</v>
      </c>
      <c r="E28" s="25" t="s">
        <v>1136</v>
      </c>
      <c r="F28" s="26">
        <v>639</v>
      </c>
      <c r="G28" s="26">
        <v>675</v>
      </c>
      <c r="H28" s="26">
        <v>630</v>
      </c>
      <c r="I28" s="26">
        <v>665</v>
      </c>
      <c r="J28" s="25">
        <f t="shared" si="7"/>
        <v>26</v>
      </c>
      <c r="K28" s="27">
        <f t="shared" si="8"/>
        <v>234.74178403755869</v>
      </c>
      <c r="L28" s="63">
        <f t="shared" si="2"/>
        <v>4.0688575899843427E-2</v>
      </c>
      <c r="M28" s="28">
        <f t="shared" si="9"/>
        <v>6103.2863849765263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44088</v>
      </c>
      <c r="D29" s="25" t="s">
        <v>19</v>
      </c>
      <c r="E29" s="25" t="s">
        <v>1137</v>
      </c>
      <c r="F29" s="26">
        <v>23.8</v>
      </c>
      <c r="G29" s="26">
        <v>50</v>
      </c>
      <c r="H29" s="26"/>
      <c r="I29" s="26">
        <v>24.5</v>
      </c>
      <c r="J29" s="25">
        <f t="shared" si="7"/>
        <v>0.69999999999999929</v>
      </c>
      <c r="K29" s="27">
        <f t="shared" si="8"/>
        <v>6302.5210084033615</v>
      </c>
      <c r="L29" s="63">
        <f t="shared" si="2"/>
        <v>2.9411764705882248E-2</v>
      </c>
      <c r="M29" s="28">
        <f t="shared" si="9"/>
        <v>4411.7647058823486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44089</v>
      </c>
      <c r="D30" s="25" t="s">
        <v>19</v>
      </c>
      <c r="E30" s="25" t="s">
        <v>1138</v>
      </c>
      <c r="F30" s="26">
        <v>66</v>
      </c>
      <c r="G30" s="26">
        <v>73.400000000000006</v>
      </c>
      <c r="H30" s="26">
        <v>64</v>
      </c>
      <c r="I30" s="26">
        <v>73.400000000000006</v>
      </c>
      <c r="J30" s="25">
        <f t="shared" si="7"/>
        <v>7.4000000000000057</v>
      </c>
      <c r="K30" s="27">
        <f t="shared" si="8"/>
        <v>2272.7272727272725</v>
      </c>
      <c r="L30" s="63">
        <f t="shared" si="2"/>
        <v>0.11212121212121229</v>
      </c>
      <c r="M30" s="28">
        <f t="shared" si="9"/>
        <v>16818.181818181831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44089</v>
      </c>
      <c r="D31" s="25" t="s">
        <v>19</v>
      </c>
      <c r="E31" s="25" t="s">
        <v>114</v>
      </c>
      <c r="F31" s="26">
        <v>476</v>
      </c>
      <c r="G31" s="26">
        <v>494</v>
      </c>
      <c r="H31" s="26">
        <v>468</v>
      </c>
      <c r="I31" s="26">
        <v>490.5</v>
      </c>
      <c r="J31" s="25">
        <f t="shared" si="7"/>
        <v>14.5</v>
      </c>
      <c r="K31" s="27">
        <f t="shared" si="8"/>
        <v>315.12605042016804</v>
      </c>
      <c r="L31" s="63">
        <f t="shared" si="2"/>
        <v>3.0462184873949472E-2</v>
      </c>
      <c r="M31" s="28">
        <f t="shared" si="9"/>
        <v>4569.3277310924368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44089</v>
      </c>
      <c r="D32" s="25" t="s">
        <v>19</v>
      </c>
      <c r="E32" s="25" t="s">
        <v>191</v>
      </c>
      <c r="F32" s="26">
        <v>178</v>
      </c>
      <c r="G32" s="26">
        <v>185</v>
      </c>
      <c r="H32" s="26">
        <v>175</v>
      </c>
      <c r="I32" s="26">
        <v>183</v>
      </c>
      <c r="J32" s="25">
        <f t="shared" si="7"/>
        <v>5</v>
      </c>
      <c r="K32" s="27">
        <f t="shared" si="8"/>
        <v>842.69662921348311</v>
      </c>
      <c r="L32" s="63">
        <f t="shared" si="2"/>
        <v>2.8089887640449396E-2</v>
      </c>
      <c r="M32" s="28">
        <f t="shared" si="9"/>
        <v>4213.4831460674159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44089</v>
      </c>
      <c r="D33" s="25" t="s">
        <v>19</v>
      </c>
      <c r="E33" s="25" t="s">
        <v>724</v>
      </c>
      <c r="F33" s="26">
        <v>419</v>
      </c>
      <c r="G33" s="26">
        <v>450</v>
      </c>
      <c r="H33" s="26">
        <v>400</v>
      </c>
      <c r="I33" s="26">
        <v>429</v>
      </c>
      <c r="J33" s="25">
        <f t="shared" si="7"/>
        <v>10</v>
      </c>
      <c r="K33" s="27">
        <f t="shared" si="8"/>
        <v>357.99522673031026</v>
      </c>
      <c r="L33" s="63">
        <f t="shared" si="2"/>
        <v>2.3866348448687402E-2</v>
      </c>
      <c r="M33" s="28">
        <f t="shared" si="9"/>
        <v>3579.9522673031024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44090</v>
      </c>
      <c r="D34" s="43" t="s">
        <v>19</v>
      </c>
      <c r="E34" s="43" t="s">
        <v>1139</v>
      </c>
      <c r="F34" s="43">
        <v>76.5</v>
      </c>
      <c r="G34" s="43">
        <v>78.5</v>
      </c>
      <c r="H34" s="43">
        <v>75.5</v>
      </c>
      <c r="I34" s="26">
        <v>78.5</v>
      </c>
      <c r="J34" s="25">
        <f t="shared" si="7"/>
        <v>2</v>
      </c>
      <c r="K34" s="27">
        <f t="shared" si="8"/>
        <v>1960.7843137254902</v>
      </c>
      <c r="L34" s="63">
        <f t="shared" si="2"/>
        <v>2.614379084967311E-2</v>
      </c>
      <c r="M34" s="28">
        <f t="shared" si="9"/>
        <v>3921.5686274509803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44090</v>
      </c>
      <c r="D35" s="25" t="s">
        <v>19</v>
      </c>
      <c r="E35" s="25" t="s">
        <v>1140</v>
      </c>
      <c r="F35" s="26">
        <v>2340</v>
      </c>
      <c r="G35" s="26">
        <v>2500</v>
      </c>
      <c r="H35" s="26">
        <v>2300</v>
      </c>
      <c r="I35" s="26">
        <v>2364</v>
      </c>
      <c r="J35" s="25">
        <f t="shared" si="7"/>
        <v>24</v>
      </c>
      <c r="K35" s="27">
        <f t="shared" si="8"/>
        <v>64.102564102564102</v>
      </c>
      <c r="L35" s="63">
        <f t="shared" si="2"/>
        <v>1.025641025641022E-2</v>
      </c>
      <c r="M35" s="28">
        <f t="shared" si="9"/>
        <v>1538.4615384615386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44091</v>
      </c>
      <c r="D36" s="25" t="s">
        <v>19</v>
      </c>
      <c r="E36" s="25" t="s">
        <v>1141</v>
      </c>
      <c r="F36" s="26">
        <v>265</v>
      </c>
      <c r="G36" s="26">
        <v>300</v>
      </c>
      <c r="H36" s="26">
        <v>260</v>
      </c>
      <c r="I36" s="26">
        <v>272</v>
      </c>
      <c r="J36" s="25">
        <f t="shared" si="7"/>
        <v>7</v>
      </c>
      <c r="K36" s="27">
        <f t="shared" si="8"/>
        <v>566.03773584905662</v>
      </c>
      <c r="L36" s="63">
        <f t="shared" si="2"/>
        <v>2.6415094339622636E-2</v>
      </c>
      <c r="M36" s="28">
        <f t="shared" si="9"/>
        <v>3962.2641509433961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44092</v>
      </c>
      <c r="D37" s="25" t="s">
        <v>19</v>
      </c>
      <c r="E37" s="25" t="s">
        <v>143</v>
      </c>
      <c r="F37" s="26">
        <v>280</v>
      </c>
      <c r="G37" s="26">
        <v>305</v>
      </c>
      <c r="H37" s="26">
        <v>270</v>
      </c>
      <c r="I37" s="26">
        <v>283.8</v>
      </c>
      <c r="J37" s="25">
        <f t="shared" si="7"/>
        <v>3.8000000000000114</v>
      </c>
      <c r="K37" s="27">
        <f t="shared" si="8"/>
        <v>535.71428571428567</v>
      </c>
      <c r="L37" s="63">
        <f t="shared" si="2"/>
        <v>1.3571428571428568E-2</v>
      </c>
      <c r="M37" s="28">
        <f t="shared" si="9"/>
        <v>2035.7142857142917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44092</v>
      </c>
      <c r="D38" s="45" t="s">
        <v>19</v>
      </c>
      <c r="E38" s="45" t="s">
        <v>543</v>
      </c>
      <c r="F38" s="46">
        <v>358</v>
      </c>
      <c r="G38" s="46">
        <v>365</v>
      </c>
      <c r="H38" s="46">
        <v>356</v>
      </c>
      <c r="I38" s="26">
        <v>356</v>
      </c>
      <c r="J38" s="25">
        <f t="shared" si="7"/>
        <v>-2</v>
      </c>
      <c r="K38" s="27">
        <f t="shared" si="8"/>
        <v>418.99441340782124</v>
      </c>
      <c r="L38" s="63">
        <f t="shared" si="2"/>
        <v>-5.5865921787709993E-3</v>
      </c>
      <c r="M38" s="28">
        <f t="shared" si="9"/>
        <v>-837.98882681564248</v>
      </c>
      <c r="N38" s="8"/>
      <c r="Y38" s="5">
        <f t="shared" si="3"/>
        <v>0</v>
      </c>
      <c r="Z38" s="5">
        <f t="shared" si="4"/>
        <v>1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44095</v>
      </c>
      <c r="D39" s="43" t="s">
        <v>19</v>
      </c>
      <c r="E39" s="43" t="s">
        <v>697</v>
      </c>
      <c r="F39" s="43">
        <v>255</v>
      </c>
      <c r="G39" s="43">
        <v>273</v>
      </c>
      <c r="H39" s="43">
        <v>253</v>
      </c>
      <c r="I39" s="26">
        <v>262.45</v>
      </c>
      <c r="J39" s="25">
        <f t="shared" si="7"/>
        <v>7.4499999999999886</v>
      </c>
      <c r="K39" s="27">
        <f t="shared" si="8"/>
        <v>588.23529411764707</v>
      </c>
      <c r="L39" s="63">
        <f t="shared" si="2"/>
        <v>2.9215686274509656E-2</v>
      </c>
      <c r="M39" s="28">
        <f t="shared" si="9"/>
        <v>4382.3529411764639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44097</v>
      </c>
      <c r="D40" s="43" t="s">
        <v>19</v>
      </c>
      <c r="E40" s="61" t="s">
        <v>1140</v>
      </c>
      <c r="F40" s="43">
        <v>2250</v>
      </c>
      <c r="G40" s="43">
        <v>2315</v>
      </c>
      <c r="H40" s="43">
        <v>2230</v>
      </c>
      <c r="I40" s="26">
        <v>2261</v>
      </c>
      <c r="J40" s="25">
        <f t="shared" si="7"/>
        <v>11</v>
      </c>
      <c r="K40" s="27">
        <f t="shared" si="8"/>
        <v>66.666666666666671</v>
      </c>
      <c r="L40" s="63">
        <f t="shared" si="2"/>
        <v>4.8888888888889426E-3</v>
      </c>
      <c r="M40" s="28">
        <f t="shared" si="9"/>
        <v>733.33333333333337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44099</v>
      </c>
      <c r="D41" s="43" t="s">
        <v>19</v>
      </c>
      <c r="E41" s="43" t="s">
        <v>549</v>
      </c>
      <c r="F41" s="43">
        <v>1180</v>
      </c>
      <c r="G41" s="43">
        <v>1220</v>
      </c>
      <c r="H41" s="43">
        <v>1160</v>
      </c>
      <c r="I41" s="26">
        <v>1220</v>
      </c>
      <c r="J41" s="25">
        <f t="shared" ref="J41:J45" si="10">I41-F41</f>
        <v>40</v>
      </c>
      <c r="K41" s="27">
        <f t="shared" ref="K41:K45" si="11">150000/F41</f>
        <v>127.11864406779661</v>
      </c>
      <c r="L41" s="63">
        <f t="shared" si="2"/>
        <v>3.3898305084745672E-2</v>
      </c>
      <c r="M41" s="28">
        <f t="shared" si="9"/>
        <v>5084.7457627118647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44099</v>
      </c>
      <c r="D42" s="43" t="s">
        <v>19</v>
      </c>
      <c r="E42" s="43" t="s">
        <v>897</v>
      </c>
      <c r="F42" s="43">
        <v>180</v>
      </c>
      <c r="G42" s="43">
        <v>188</v>
      </c>
      <c r="H42" s="43">
        <v>175</v>
      </c>
      <c r="I42" s="26">
        <v>188</v>
      </c>
      <c r="J42" s="25">
        <f t="shared" si="10"/>
        <v>8</v>
      </c>
      <c r="K42" s="27">
        <f t="shared" si="11"/>
        <v>833.33333333333337</v>
      </c>
      <c r="L42" s="63">
        <f t="shared" si="2"/>
        <v>4.4444444444444509E-2</v>
      </c>
      <c r="M42" s="28">
        <f t="shared" si="9"/>
        <v>6666.666666666667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44104</v>
      </c>
      <c r="D43" s="45" t="s">
        <v>19</v>
      </c>
      <c r="E43" s="45" t="s">
        <v>656</v>
      </c>
      <c r="F43" s="46">
        <v>1215</v>
      </c>
      <c r="G43" s="46">
        <v>1247</v>
      </c>
      <c r="H43" s="46">
        <v>1197</v>
      </c>
      <c r="I43" s="26">
        <v>1247</v>
      </c>
      <c r="J43" s="25">
        <f t="shared" si="10"/>
        <v>32</v>
      </c>
      <c r="K43" s="27">
        <f t="shared" si="11"/>
        <v>123.45679012345678</v>
      </c>
      <c r="L43" s="63">
        <f t="shared" si="2"/>
        <v>2.6337448559670795E-2</v>
      </c>
      <c r="M43" s="28">
        <f t="shared" si="9"/>
        <v>3950.6172839506171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44104</v>
      </c>
      <c r="D44" s="25" t="s">
        <v>19</v>
      </c>
      <c r="E44" s="25" t="s">
        <v>1142</v>
      </c>
      <c r="F44" s="26">
        <v>254</v>
      </c>
      <c r="G44" s="26">
        <v>263</v>
      </c>
      <c r="H44" s="26">
        <v>250</v>
      </c>
      <c r="I44" s="26">
        <v>2634</v>
      </c>
      <c r="J44" s="25">
        <f t="shared" si="10"/>
        <v>2380</v>
      </c>
      <c r="K44" s="27">
        <f t="shared" si="11"/>
        <v>590.55118110236219</v>
      </c>
      <c r="L44" s="63">
        <f t="shared" si="2"/>
        <v>9.3700787401574797</v>
      </c>
      <c r="M44" s="28">
        <f t="shared" si="9"/>
        <v>1405511.8110236221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44104</v>
      </c>
      <c r="D45" s="25" t="s">
        <v>19</v>
      </c>
      <c r="E45" s="25" t="s">
        <v>114</v>
      </c>
      <c r="F45" s="26">
        <v>437</v>
      </c>
      <c r="G45" s="26">
        <v>475</v>
      </c>
      <c r="H45" s="26">
        <v>425</v>
      </c>
      <c r="I45" s="26">
        <v>475</v>
      </c>
      <c r="J45" s="25">
        <f t="shared" si="10"/>
        <v>38</v>
      </c>
      <c r="K45" s="27">
        <f t="shared" si="11"/>
        <v>343.24942791762015</v>
      </c>
      <c r="L45" s="63">
        <f t="shared" si="2"/>
        <v>8.6956521739130377E-2</v>
      </c>
      <c r="M45" s="28">
        <f t="shared" si="9"/>
        <v>13043.478260869566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44104</v>
      </c>
      <c r="D46" s="25" t="s">
        <v>19</v>
      </c>
      <c r="E46" s="25" t="s">
        <v>83</v>
      </c>
      <c r="F46" s="26">
        <v>60</v>
      </c>
      <c r="G46" s="26">
        <v>64</v>
      </c>
      <c r="H46" s="26">
        <v>59</v>
      </c>
      <c r="I46" s="26">
        <v>64</v>
      </c>
      <c r="J46" s="25">
        <f t="shared" ref="J46" si="12">I46-F46</f>
        <v>4</v>
      </c>
      <c r="K46" s="27">
        <f t="shared" ref="K46" si="13">150000/F46</f>
        <v>2500</v>
      </c>
      <c r="L46" s="63">
        <f t="shared" si="2"/>
        <v>6.6666666666666652E-2</v>
      </c>
      <c r="M46" s="28">
        <f t="shared" si="9"/>
        <v>10000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44104</v>
      </c>
      <c r="D47" s="25" t="s">
        <v>19</v>
      </c>
      <c r="E47" s="25" t="s">
        <v>257</v>
      </c>
      <c r="F47" s="26">
        <v>409</v>
      </c>
      <c r="G47" s="26">
        <v>417</v>
      </c>
      <c r="H47" s="26">
        <v>405</v>
      </c>
      <c r="I47" s="26">
        <v>414.95</v>
      </c>
      <c r="J47" s="25">
        <f t="shared" ref="J47" si="14">I47-F47</f>
        <v>5.9499999999999886</v>
      </c>
      <c r="K47" s="27">
        <f t="shared" ref="K47" si="15">150000/F47</f>
        <v>366.74816625916873</v>
      </c>
      <c r="L47" s="63">
        <f t="shared" si="2"/>
        <v>1.4547677261613767E-2</v>
      </c>
      <c r="M47" s="28">
        <f t="shared" si="9"/>
        <v>2182.1515892420498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6">IF($M71&gt;0,1,0)</f>
        <v>0</v>
      </c>
      <c r="Z71" s="5">
        <f t="shared" ref="Z71:Z134" si="17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1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9">(I72*1/F72)-100%</f>
        <v>#VALUE!</v>
      </c>
      <c r="M72" s="28">
        <f t="shared" ref="M72:M135" si="20">J72*K72</f>
        <v>0</v>
      </c>
      <c r="N72" s="8"/>
      <c r="Y72" s="5">
        <f t="shared" si="16"/>
        <v>0</v>
      </c>
      <c r="Z72" s="5">
        <f t="shared" si="17"/>
        <v>0</v>
      </c>
      <c r="AA72" s="5">
        <f t="shared" si="5"/>
        <v>0</v>
      </c>
    </row>
    <row r="73" spans="1:27" hidden="1" x14ac:dyDescent="0.3">
      <c r="A73" s="7"/>
      <c r="B73" s="23">
        <f t="shared" si="1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9"/>
        <v>#VALUE!</v>
      </c>
      <c r="M73" s="28">
        <f t="shared" si="20"/>
        <v>0</v>
      </c>
      <c r="N73" s="8"/>
      <c r="Y73" s="5">
        <f t="shared" si="16"/>
        <v>0</v>
      </c>
      <c r="Z73" s="5">
        <f t="shared" si="17"/>
        <v>0</v>
      </c>
      <c r="AA73" s="5">
        <f t="shared" si="5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9"/>
        <v>#VALUE!</v>
      </c>
      <c r="M74" s="28">
        <f t="shared" si="20"/>
        <v>0</v>
      </c>
      <c r="N74" s="8"/>
      <c r="Y74" s="5">
        <f t="shared" si="16"/>
        <v>0</v>
      </c>
      <c r="Z74" s="5">
        <f t="shared" si="17"/>
        <v>0</v>
      </c>
      <c r="AA74" s="5">
        <f t="shared" si="5"/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9"/>
        <v>#VALUE!</v>
      </c>
      <c r="M75" s="28">
        <f t="shared" si="20"/>
        <v>0</v>
      </c>
      <c r="N75" s="8"/>
      <c r="Y75" s="5">
        <f t="shared" si="16"/>
        <v>0</v>
      </c>
      <c r="Z75" s="5">
        <f t="shared" si="17"/>
        <v>0</v>
      </c>
      <c r="AA75" s="5">
        <f t="shared" ref="AA75:AA138" si="21">IF($I75=0,1,0)</f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9"/>
        <v>#VALUE!</v>
      </c>
      <c r="M76" s="28">
        <f t="shared" si="20"/>
        <v>0</v>
      </c>
      <c r="N76" s="8"/>
      <c r="Y76" s="5">
        <f t="shared" si="16"/>
        <v>0</v>
      </c>
      <c r="Z76" s="5">
        <f t="shared" si="17"/>
        <v>0</v>
      </c>
      <c r="AA76" s="5">
        <f t="shared" si="21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9"/>
        <v>#VALUE!</v>
      </c>
      <c r="M77" s="28">
        <f t="shared" si="20"/>
        <v>0</v>
      </c>
      <c r="N77" s="8"/>
      <c r="Y77" s="5">
        <f t="shared" si="16"/>
        <v>0</v>
      </c>
      <c r="Z77" s="5">
        <f t="shared" si="17"/>
        <v>0</v>
      </c>
      <c r="AA77" s="5">
        <f t="shared" si="21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9"/>
        <v>#VALUE!</v>
      </c>
      <c r="M78" s="28">
        <f t="shared" si="20"/>
        <v>0</v>
      </c>
      <c r="N78" s="8"/>
      <c r="Y78" s="5">
        <f t="shared" si="16"/>
        <v>0</v>
      </c>
      <c r="Z78" s="5">
        <f t="shared" si="17"/>
        <v>0</v>
      </c>
      <c r="AA78" s="5">
        <f t="shared" si="21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9"/>
        <v>#VALUE!</v>
      </c>
      <c r="M79" s="28">
        <f t="shared" si="20"/>
        <v>0</v>
      </c>
      <c r="N79" s="8"/>
      <c r="Y79" s="5">
        <f t="shared" si="16"/>
        <v>0</v>
      </c>
      <c r="Z79" s="5">
        <f t="shared" si="17"/>
        <v>0</v>
      </c>
      <c r="AA79" s="5">
        <f t="shared" si="21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9"/>
        <v>#VALUE!</v>
      </c>
      <c r="M80" s="28">
        <f t="shared" si="20"/>
        <v>0</v>
      </c>
      <c r="N80" s="8"/>
      <c r="Q80" s="5" t="s">
        <v>20</v>
      </c>
      <c r="Y80" s="5">
        <f t="shared" si="16"/>
        <v>0</v>
      </c>
      <c r="Z80" s="5">
        <f t="shared" si="17"/>
        <v>0</v>
      </c>
      <c r="AA80" s="5">
        <f t="shared" si="21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9"/>
        <v>#VALUE!</v>
      </c>
      <c r="M81" s="28">
        <f t="shared" si="20"/>
        <v>0</v>
      </c>
      <c r="N81" s="8"/>
      <c r="P81" s="5" t="s">
        <v>20</v>
      </c>
      <c r="Y81" s="5">
        <f t="shared" si="16"/>
        <v>0</v>
      </c>
      <c r="Z81" s="5">
        <f t="shared" si="17"/>
        <v>0</v>
      </c>
      <c r="AA81" s="5">
        <f t="shared" si="21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9"/>
        <v>#VALUE!</v>
      </c>
      <c r="M82" s="28">
        <f t="shared" si="20"/>
        <v>0</v>
      </c>
      <c r="N82" s="8"/>
      <c r="Y82" s="5">
        <f t="shared" si="16"/>
        <v>0</v>
      </c>
      <c r="Z82" s="5">
        <f t="shared" si="17"/>
        <v>0</v>
      </c>
      <c r="AA82" s="5">
        <f t="shared" si="21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9"/>
        <v>#VALUE!</v>
      </c>
      <c r="M83" s="28">
        <f t="shared" si="20"/>
        <v>0</v>
      </c>
      <c r="N83" s="8"/>
      <c r="R83" s="5" t="s">
        <v>20</v>
      </c>
      <c r="Y83" s="5">
        <f t="shared" si="16"/>
        <v>0</v>
      </c>
      <c r="Z83" s="5">
        <f t="shared" si="17"/>
        <v>0</v>
      </c>
      <c r="AA83" s="5">
        <f t="shared" si="21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9"/>
        <v>#VALUE!</v>
      </c>
      <c r="M84" s="28">
        <f t="shared" si="20"/>
        <v>0</v>
      </c>
      <c r="N84" s="8"/>
      <c r="Y84" s="5">
        <f t="shared" si="16"/>
        <v>0</v>
      </c>
      <c r="Z84" s="5">
        <f t="shared" si="17"/>
        <v>0</v>
      </c>
      <c r="AA84" s="5">
        <f t="shared" si="21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9"/>
        <v>#VALUE!</v>
      </c>
      <c r="M85" s="28">
        <f t="shared" si="20"/>
        <v>0</v>
      </c>
      <c r="N85" s="8"/>
      <c r="Y85" s="5">
        <f t="shared" si="16"/>
        <v>0</v>
      </c>
      <c r="Z85" s="5">
        <f t="shared" si="17"/>
        <v>0</v>
      </c>
      <c r="AA85" s="5">
        <f t="shared" si="21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9"/>
        <v>#VALUE!</v>
      </c>
      <c r="M86" s="28">
        <f t="shared" si="20"/>
        <v>0</v>
      </c>
      <c r="N86" s="8"/>
      <c r="Y86" s="5">
        <f t="shared" si="16"/>
        <v>0</v>
      </c>
      <c r="Z86" s="5">
        <f t="shared" si="17"/>
        <v>0</v>
      </c>
      <c r="AA86" s="5">
        <f t="shared" si="21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9"/>
        <v>#VALUE!</v>
      </c>
      <c r="M87" s="28">
        <f t="shared" si="20"/>
        <v>0</v>
      </c>
      <c r="N87" s="8"/>
      <c r="Y87" s="5">
        <f t="shared" si="16"/>
        <v>0</v>
      </c>
      <c r="Z87" s="5">
        <f t="shared" si="17"/>
        <v>0</v>
      </c>
      <c r="AA87" s="5">
        <f t="shared" si="21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9"/>
        <v>#VALUE!</v>
      </c>
      <c r="M88" s="28">
        <f t="shared" si="20"/>
        <v>0</v>
      </c>
      <c r="N88" s="8"/>
      <c r="Y88" s="5">
        <f t="shared" si="16"/>
        <v>0</v>
      </c>
      <c r="Z88" s="5">
        <f t="shared" si="17"/>
        <v>0</v>
      </c>
      <c r="AA88" s="5">
        <f t="shared" si="21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9"/>
        <v>#VALUE!</v>
      </c>
      <c r="M89" s="28">
        <f t="shared" si="20"/>
        <v>0</v>
      </c>
      <c r="N89" s="8"/>
      <c r="Y89" s="5">
        <f t="shared" si="16"/>
        <v>0</v>
      </c>
      <c r="Z89" s="5">
        <f t="shared" si="17"/>
        <v>0</v>
      </c>
      <c r="AA89" s="5">
        <f t="shared" si="21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9"/>
        <v>#VALUE!</v>
      </c>
      <c r="M90" s="28">
        <f t="shared" si="20"/>
        <v>0</v>
      </c>
      <c r="N90" s="8"/>
      <c r="Y90" s="5">
        <f t="shared" si="16"/>
        <v>0</v>
      </c>
      <c r="Z90" s="5">
        <f t="shared" si="17"/>
        <v>0</v>
      </c>
      <c r="AA90" s="5">
        <f t="shared" si="21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9"/>
        <v>#VALUE!</v>
      </c>
      <c r="M91" s="28">
        <f t="shared" si="20"/>
        <v>0</v>
      </c>
      <c r="N91" s="8"/>
      <c r="Y91" s="5">
        <f t="shared" si="16"/>
        <v>0</v>
      </c>
      <c r="Z91" s="5">
        <f t="shared" si="17"/>
        <v>0</v>
      </c>
      <c r="AA91" s="5">
        <f t="shared" si="21"/>
        <v>0</v>
      </c>
    </row>
    <row r="92" spans="1:27" hidden="1" x14ac:dyDescent="0.3">
      <c r="A92" s="7"/>
      <c r="B92" s="23">
        <f t="shared" si="1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9"/>
        <v>#VALUE!</v>
      </c>
      <c r="M92" s="28">
        <f t="shared" si="20"/>
        <v>0</v>
      </c>
      <c r="N92" s="8"/>
      <c r="Y92" s="5">
        <f t="shared" si="16"/>
        <v>0</v>
      </c>
      <c r="Z92" s="5">
        <f t="shared" si="17"/>
        <v>0</v>
      </c>
      <c r="AA92" s="5">
        <f t="shared" si="21"/>
        <v>0</v>
      </c>
    </row>
    <row r="93" spans="1:27" hidden="1" x14ac:dyDescent="0.3">
      <c r="A93" s="7"/>
      <c r="B93" s="23">
        <f t="shared" si="1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9"/>
        <v>#VALUE!</v>
      </c>
      <c r="M93" s="28">
        <f t="shared" si="20"/>
        <v>0</v>
      </c>
      <c r="N93" s="8"/>
      <c r="Y93" s="5">
        <f t="shared" si="16"/>
        <v>0</v>
      </c>
      <c r="Z93" s="5">
        <f t="shared" si="17"/>
        <v>0</v>
      </c>
      <c r="AA93" s="5">
        <f t="shared" si="21"/>
        <v>0</v>
      </c>
    </row>
    <row r="94" spans="1:27" hidden="1" x14ac:dyDescent="0.3">
      <c r="A94" s="7"/>
      <c r="B94" s="23">
        <f t="shared" si="1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9"/>
        <v>#VALUE!</v>
      </c>
      <c r="M94" s="28">
        <f t="shared" si="20"/>
        <v>0</v>
      </c>
      <c r="N94" s="8"/>
      <c r="Y94" s="5">
        <f t="shared" si="16"/>
        <v>0</v>
      </c>
      <c r="Z94" s="5">
        <f t="shared" si="17"/>
        <v>0</v>
      </c>
      <c r="AA94" s="5">
        <f t="shared" si="21"/>
        <v>0</v>
      </c>
    </row>
    <row r="95" spans="1:27" hidden="1" x14ac:dyDescent="0.3">
      <c r="A95" s="7"/>
      <c r="B95" s="23">
        <f t="shared" si="1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9"/>
        <v>#VALUE!</v>
      </c>
      <c r="M95" s="28">
        <f t="shared" si="20"/>
        <v>0</v>
      </c>
      <c r="N95" s="8"/>
      <c r="Y95" s="5">
        <f t="shared" si="16"/>
        <v>0</v>
      </c>
      <c r="Z95" s="5">
        <f t="shared" si="17"/>
        <v>0</v>
      </c>
      <c r="AA95" s="5">
        <f t="shared" si="21"/>
        <v>0</v>
      </c>
    </row>
    <row r="96" spans="1:27" hidden="1" x14ac:dyDescent="0.3">
      <c r="A96" s="7"/>
      <c r="B96" s="23">
        <f t="shared" si="1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9"/>
        <v>#VALUE!</v>
      </c>
      <c r="M96" s="28">
        <f t="shared" si="20"/>
        <v>0</v>
      </c>
      <c r="N96" s="8"/>
      <c r="Y96" s="5">
        <f t="shared" si="16"/>
        <v>0</v>
      </c>
      <c r="Z96" s="5">
        <f t="shared" si="17"/>
        <v>0</v>
      </c>
      <c r="AA96" s="5">
        <f t="shared" si="21"/>
        <v>0</v>
      </c>
    </row>
    <row r="97" spans="1:27" hidden="1" x14ac:dyDescent="0.3">
      <c r="A97" s="7"/>
      <c r="B97" s="23">
        <f t="shared" si="1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9"/>
        <v>#VALUE!</v>
      </c>
      <c r="M97" s="28">
        <f t="shared" si="20"/>
        <v>0</v>
      </c>
      <c r="N97" s="8"/>
      <c r="Y97" s="5">
        <f t="shared" si="16"/>
        <v>0</v>
      </c>
      <c r="Z97" s="5">
        <f t="shared" si="17"/>
        <v>0</v>
      </c>
      <c r="AA97" s="5">
        <f t="shared" si="21"/>
        <v>0</v>
      </c>
    </row>
    <row r="98" spans="1:27" hidden="1" x14ac:dyDescent="0.3">
      <c r="A98" s="7"/>
      <c r="B98" s="23">
        <f t="shared" si="1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9"/>
        <v>#VALUE!</v>
      </c>
      <c r="M98" s="28">
        <f t="shared" si="20"/>
        <v>0</v>
      </c>
      <c r="N98" s="8"/>
      <c r="Y98" s="5">
        <f t="shared" si="16"/>
        <v>0</v>
      </c>
      <c r="Z98" s="5">
        <f t="shared" si="17"/>
        <v>0</v>
      </c>
      <c r="AA98" s="5">
        <f t="shared" si="21"/>
        <v>0</v>
      </c>
    </row>
    <row r="99" spans="1:27" hidden="1" x14ac:dyDescent="0.3">
      <c r="A99" s="7"/>
      <c r="B99" s="23">
        <f t="shared" si="1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9"/>
        <v>#VALUE!</v>
      </c>
      <c r="M99" s="28">
        <f t="shared" si="20"/>
        <v>0</v>
      </c>
      <c r="N99" s="8"/>
      <c r="P99" s="5" t="s">
        <v>20</v>
      </c>
      <c r="Y99" s="5">
        <f t="shared" si="16"/>
        <v>0</v>
      </c>
      <c r="Z99" s="5">
        <f t="shared" si="17"/>
        <v>0</v>
      </c>
      <c r="AA99" s="5">
        <f t="shared" si="21"/>
        <v>0</v>
      </c>
    </row>
    <row r="100" spans="1:27" hidden="1" x14ac:dyDescent="0.3">
      <c r="A100" s="7"/>
      <c r="B100" s="23">
        <f t="shared" si="1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9"/>
        <v>#VALUE!</v>
      </c>
      <c r="M100" s="28">
        <f t="shared" si="20"/>
        <v>0</v>
      </c>
      <c r="N100" s="8"/>
      <c r="Q100" s="5" t="s">
        <v>20</v>
      </c>
      <c r="Y100" s="5">
        <f t="shared" si="16"/>
        <v>0</v>
      </c>
      <c r="Z100" s="5">
        <f t="shared" si="17"/>
        <v>0</v>
      </c>
      <c r="AA100" s="5">
        <f t="shared" si="21"/>
        <v>0</v>
      </c>
    </row>
    <row r="101" spans="1:27" hidden="1" x14ac:dyDescent="0.3">
      <c r="A101" s="7"/>
      <c r="B101" s="23">
        <f t="shared" si="1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9"/>
        <v>#VALUE!</v>
      </c>
      <c r="M101" s="28">
        <f t="shared" si="20"/>
        <v>0</v>
      </c>
      <c r="N101" s="8"/>
      <c r="Q101" s="5" t="s">
        <v>20</v>
      </c>
      <c r="Y101" s="5">
        <f t="shared" si="16"/>
        <v>0</v>
      </c>
      <c r="Z101" s="5">
        <f t="shared" si="17"/>
        <v>0</v>
      </c>
      <c r="AA101" s="5">
        <f t="shared" si="21"/>
        <v>0</v>
      </c>
    </row>
    <row r="102" spans="1:27" hidden="1" x14ac:dyDescent="0.3">
      <c r="A102" s="7"/>
      <c r="B102" s="23">
        <f t="shared" si="1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9"/>
        <v>#VALUE!</v>
      </c>
      <c r="M102" s="28">
        <f t="shared" si="20"/>
        <v>0</v>
      </c>
      <c r="N102" s="8"/>
      <c r="Y102" s="5">
        <f t="shared" si="16"/>
        <v>0</v>
      </c>
      <c r="Z102" s="5">
        <f t="shared" si="17"/>
        <v>0</v>
      </c>
      <c r="AA102" s="5">
        <f t="shared" si="21"/>
        <v>0</v>
      </c>
    </row>
    <row r="103" spans="1:27" hidden="1" x14ac:dyDescent="0.3">
      <c r="A103" s="7"/>
      <c r="B103" s="23">
        <f t="shared" si="1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9"/>
        <v>#VALUE!</v>
      </c>
      <c r="M103" s="28">
        <f t="shared" si="20"/>
        <v>0</v>
      </c>
      <c r="N103" s="8"/>
      <c r="Y103" s="5">
        <f t="shared" si="16"/>
        <v>0</v>
      </c>
      <c r="Z103" s="5">
        <f t="shared" si="17"/>
        <v>0</v>
      </c>
      <c r="AA103" s="5">
        <f t="shared" si="21"/>
        <v>0</v>
      </c>
    </row>
    <row r="104" spans="1:27" hidden="1" x14ac:dyDescent="0.3">
      <c r="A104" s="7"/>
      <c r="B104" s="23">
        <f t="shared" si="1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9"/>
        <v>#VALUE!</v>
      </c>
      <c r="M104" s="25">
        <f t="shared" si="20"/>
        <v>0</v>
      </c>
      <c r="N104" s="8"/>
      <c r="Y104" s="5">
        <f t="shared" si="16"/>
        <v>0</v>
      </c>
      <c r="Z104" s="5">
        <f t="shared" si="17"/>
        <v>0</v>
      </c>
      <c r="AA104" s="5">
        <f t="shared" si="21"/>
        <v>0</v>
      </c>
    </row>
    <row r="105" spans="1:27" hidden="1" x14ac:dyDescent="0.3">
      <c r="A105" s="7"/>
      <c r="B105" s="23">
        <f t="shared" si="1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9"/>
        <v>#VALUE!</v>
      </c>
      <c r="M105" s="25">
        <f t="shared" si="20"/>
        <v>0</v>
      </c>
      <c r="N105" s="8"/>
      <c r="Y105" s="5">
        <f t="shared" si="16"/>
        <v>0</v>
      </c>
      <c r="Z105" s="5">
        <f t="shared" si="17"/>
        <v>0</v>
      </c>
      <c r="AA105" s="5">
        <f t="shared" si="21"/>
        <v>0</v>
      </c>
    </row>
    <row r="106" spans="1:27" hidden="1" x14ac:dyDescent="0.3">
      <c r="A106" s="7"/>
      <c r="B106" s="23">
        <f t="shared" si="1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9"/>
        <v>#VALUE!</v>
      </c>
      <c r="M106" s="25">
        <f t="shared" si="20"/>
        <v>0</v>
      </c>
      <c r="N106" s="8"/>
      <c r="Y106" s="5">
        <f t="shared" si="16"/>
        <v>0</v>
      </c>
      <c r="Z106" s="5">
        <f t="shared" si="17"/>
        <v>0</v>
      </c>
      <c r="AA106" s="5">
        <f t="shared" si="21"/>
        <v>0</v>
      </c>
    </row>
    <row r="107" spans="1:27" hidden="1" x14ac:dyDescent="0.3">
      <c r="A107" s="7"/>
      <c r="B107" s="23">
        <f t="shared" si="1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9"/>
        <v>#VALUE!</v>
      </c>
      <c r="M107" s="25">
        <f t="shared" si="20"/>
        <v>0</v>
      </c>
      <c r="N107" s="8"/>
      <c r="Y107" s="5">
        <f t="shared" si="16"/>
        <v>0</v>
      </c>
      <c r="Z107" s="5">
        <f t="shared" si="17"/>
        <v>0</v>
      </c>
      <c r="AA107" s="5">
        <f t="shared" si="21"/>
        <v>0</v>
      </c>
    </row>
    <row r="108" spans="1:27" hidden="1" x14ac:dyDescent="0.3">
      <c r="A108" s="7"/>
      <c r="B108" s="23">
        <f t="shared" si="1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9"/>
        <v>#VALUE!</v>
      </c>
      <c r="M108" s="25">
        <f t="shared" si="20"/>
        <v>0</v>
      </c>
      <c r="N108" s="8"/>
      <c r="Y108" s="5">
        <f t="shared" si="16"/>
        <v>0</v>
      </c>
      <c r="Z108" s="5">
        <f t="shared" si="17"/>
        <v>0</v>
      </c>
      <c r="AA108" s="5">
        <f t="shared" si="21"/>
        <v>0</v>
      </c>
    </row>
    <row r="109" spans="1:27" hidden="1" x14ac:dyDescent="0.3">
      <c r="A109" s="7"/>
      <c r="B109" s="23">
        <f t="shared" si="1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9"/>
        <v>#VALUE!</v>
      </c>
      <c r="M109" s="25">
        <f t="shared" si="20"/>
        <v>0</v>
      </c>
      <c r="N109" s="8"/>
      <c r="Y109" s="5">
        <f t="shared" si="16"/>
        <v>0</v>
      </c>
      <c r="Z109" s="5">
        <f t="shared" si="17"/>
        <v>0</v>
      </c>
      <c r="AA109" s="5">
        <f t="shared" si="21"/>
        <v>0</v>
      </c>
    </row>
    <row r="110" spans="1:27" hidden="1" x14ac:dyDescent="0.3">
      <c r="A110" s="7"/>
      <c r="B110" s="23">
        <f t="shared" si="1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9"/>
        <v>#VALUE!</v>
      </c>
      <c r="M110" s="25">
        <f t="shared" si="20"/>
        <v>0</v>
      </c>
      <c r="N110" s="8"/>
      <c r="Y110" s="5">
        <f t="shared" si="16"/>
        <v>0</v>
      </c>
      <c r="Z110" s="5">
        <f t="shared" si="17"/>
        <v>0</v>
      </c>
      <c r="AA110" s="5">
        <f t="shared" si="21"/>
        <v>0</v>
      </c>
    </row>
    <row r="111" spans="1:27" hidden="1" x14ac:dyDescent="0.3">
      <c r="A111" s="7"/>
      <c r="B111" s="23">
        <f t="shared" si="1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9"/>
        <v>#VALUE!</v>
      </c>
      <c r="M111" s="25">
        <f t="shared" si="20"/>
        <v>0</v>
      </c>
      <c r="N111" s="8"/>
      <c r="Y111" s="5">
        <f t="shared" si="16"/>
        <v>0</v>
      </c>
      <c r="Z111" s="5">
        <f t="shared" si="17"/>
        <v>0</v>
      </c>
      <c r="AA111" s="5">
        <f t="shared" si="21"/>
        <v>0</v>
      </c>
    </row>
    <row r="112" spans="1:27" hidden="1" x14ac:dyDescent="0.3">
      <c r="A112" s="7"/>
      <c r="B112" s="23">
        <f t="shared" si="1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9"/>
        <v>#VALUE!</v>
      </c>
      <c r="M112" s="25">
        <f t="shared" si="20"/>
        <v>0</v>
      </c>
      <c r="N112" s="8"/>
      <c r="Y112" s="5">
        <f t="shared" si="16"/>
        <v>0</v>
      </c>
      <c r="Z112" s="5">
        <f t="shared" si="17"/>
        <v>0</v>
      </c>
      <c r="AA112" s="5">
        <f t="shared" si="21"/>
        <v>0</v>
      </c>
    </row>
    <row r="113" spans="1:27" hidden="1" x14ac:dyDescent="0.3">
      <c r="A113" s="7"/>
      <c r="B113" s="23">
        <f t="shared" si="1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9"/>
        <v>#VALUE!</v>
      </c>
      <c r="M113" s="25">
        <f t="shared" si="20"/>
        <v>0</v>
      </c>
      <c r="N113" s="8"/>
      <c r="Y113" s="5">
        <f t="shared" si="16"/>
        <v>0</v>
      </c>
      <c r="Z113" s="5">
        <f t="shared" si="17"/>
        <v>0</v>
      </c>
      <c r="AA113" s="5">
        <f t="shared" si="21"/>
        <v>0</v>
      </c>
    </row>
    <row r="114" spans="1:27" hidden="1" x14ac:dyDescent="0.3">
      <c r="A114" s="7"/>
      <c r="B114" s="23">
        <f t="shared" si="1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9"/>
        <v>#VALUE!</v>
      </c>
      <c r="M114" s="25">
        <f t="shared" si="20"/>
        <v>0</v>
      </c>
      <c r="N114" s="8"/>
      <c r="Y114" s="5">
        <f t="shared" si="16"/>
        <v>0</v>
      </c>
      <c r="Z114" s="5">
        <f t="shared" si="17"/>
        <v>0</v>
      </c>
      <c r="AA114" s="5">
        <f t="shared" si="21"/>
        <v>0</v>
      </c>
    </row>
    <row r="115" spans="1:27" hidden="1" x14ac:dyDescent="0.3">
      <c r="A115" s="7"/>
      <c r="B115" s="23">
        <f t="shared" si="1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9"/>
        <v>#VALUE!</v>
      </c>
      <c r="M115" s="25">
        <f t="shared" si="20"/>
        <v>0</v>
      </c>
      <c r="N115" s="8"/>
      <c r="Y115" s="5">
        <f t="shared" si="16"/>
        <v>0</v>
      </c>
      <c r="Z115" s="5">
        <f t="shared" si="17"/>
        <v>0</v>
      </c>
      <c r="AA115" s="5">
        <f t="shared" si="21"/>
        <v>0</v>
      </c>
    </row>
    <row r="116" spans="1:27" hidden="1" x14ac:dyDescent="0.3">
      <c r="A116" s="7"/>
      <c r="B116" s="23">
        <f t="shared" si="1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9"/>
        <v>#VALUE!</v>
      </c>
      <c r="M116" s="25">
        <f t="shared" si="20"/>
        <v>0</v>
      </c>
      <c r="N116" s="8"/>
      <c r="Y116" s="5">
        <f t="shared" si="16"/>
        <v>0</v>
      </c>
      <c r="Z116" s="5">
        <f t="shared" si="17"/>
        <v>0</v>
      </c>
      <c r="AA116" s="5">
        <f t="shared" si="21"/>
        <v>0</v>
      </c>
    </row>
    <row r="117" spans="1:27" hidden="1" x14ac:dyDescent="0.3">
      <c r="A117" s="7"/>
      <c r="B117" s="23">
        <f t="shared" si="1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9"/>
        <v>#VALUE!</v>
      </c>
      <c r="M117" s="25">
        <f t="shared" si="20"/>
        <v>0</v>
      </c>
      <c r="N117" s="8"/>
      <c r="Y117" s="5">
        <f t="shared" si="16"/>
        <v>0</v>
      </c>
      <c r="Z117" s="5">
        <f t="shared" si="17"/>
        <v>0</v>
      </c>
      <c r="AA117" s="5">
        <f t="shared" si="21"/>
        <v>0</v>
      </c>
    </row>
    <row r="118" spans="1:27" hidden="1" x14ac:dyDescent="0.3">
      <c r="A118" s="7"/>
      <c r="B118" s="23">
        <f t="shared" si="1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9"/>
        <v>#VALUE!</v>
      </c>
      <c r="M118" s="25">
        <f t="shared" si="20"/>
        <v>0</v>
      </c>
      <c r="N118" s="8"/>
      <c r="Y118" s="5">
        <f t="shared" si="16"/>
        <v>0</v>
      </c>
      <c r="Z118" s="5">
        <f t="shared" si="17"/>
        <v>0</v>
      </c>
      <c r="AA118" s="5">
        <f t="shared" si="21"/>
        <v>0</v>
      </c>
    </row>
    <row r="119" spans="1:27" hidden="1" x14ac:dyDescent="0.3">
      <c r="A119" s="7"/>
      <c r="B119" s="23">
        <f t="shared" si="1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9"/>
        <v>#VALUE!</v>
      </c>
      <c r="M119" s="25">
        <f t="shared" si="20"/>
        <v>0</v>
      </c>
      <c r="N119" s="8"/>
      <c r="Y119" s="5">
        <f t="shared" si="16"/>
        <v>0</v>
      </c>
      <c r="Z119" s="5">
        <f t="shared" si="17"/>
        <v>0</v>
      </c>
      <c r="AA119" s="5">
        <f t="shared" si="21"/>
        <v>0</v>
      </c>
    </row>
    <row r="120" spans="1:27" hidden="1" x14ac:dyDescent="0.3">
      <c r="A120" s="7"/>
      <c r="B120" s="23">
        <f t="shared" si="1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9"/>
        <v>#VALUE!</v>
      </c>
      <c r="M120" s="25">
        <f t="shared" si="20"/>
        <v>0</v>
      </c>
      <c r="N120" s="8"/>
      <c r="Y120" s="5">
        <f t="shared" si="16"/>
        <v>0</v>
      </c>
      <c r="Z120" s="5">
        <f t="shared" si="17"/>
        <v>0</v>
      </c>
      <c r="AA120" s="5">
        <f t="shared" si="21"/>
        <v>0</v>
      </c>
    </row>
    <row r="121" spans="1:27" hidden="1" x14ac:dyDescent="0.3">
      <c r="A121" s="7"/>
      <c r="B121" s="23">
        <f t="shared" si="1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9"/>
        <v>#VALUE!</v>
      </c>
      <c r="M121" s="25">
        <f t="shared" si="20"/>
        <v>0</v>
      </c>
      <c r="N121" s="8"/>
      <c r="Y121" s="5">
        <f t="shared" si="16"/>
        <v>0</v>
      </c>
      <c r="Z121" s="5">
        <f t="shared" si="17"/>
        <v>0</v>
      </c>
      <c r="AA121" s="5">
        <f t="shared" si="21"/>
        <v>0</v>
      </c>
    </row>
    <row r="122" spans="1:27" hidden="1" x14ac:dyDescent="0.3">
      <c r="A122" s="7"/>
      <c r="B122" s="23">
        <f t="shared" si="1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9"/>
        <v>#VALUE!</v>
      </c>
      <c r="M122" s="25">
        <f t="shared" si="20"/>
        <v>0</v>
      </c>
      <c r="N122" s="8"/>
      <c r="Y122" s="5">
        <f t="shared" si="16"/>
        <v>0</v>
      </c>
      <c r="Z122" s="5">
        <f t="shared" si="17"/>
        <v>0</v>
      </c>
      <c r="AA122" s="5">
        <f t="shared" si="21"/>
        <v>0</v>
      </c>
    </row>
    <row r="123" spans="1:27" hidden="1" x14ac:dyDescent="0.3">
      <c r="A123" s="7"/>
      <c r="B123" s="23">
        <f t="shared" si="1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9"/>
        <v>#VALUE!</v>
      </c>
      <c r="M123" s="25">
        <f t="shared" si="20"/>
        <v>0</v>
      </c>
      <c r="N123" s="8"/>
      <c r="Y123" s="5">
        <f t="shared" si="16"/>
        <v>0</v>
      </c>
      <c r="Z123" s="5">
        <f t="shared" si="17"/>
        <v>0</v>
      </c>
      <c r="AA123" s="5">
        <f t="shared" si="21"/>
        <v>0</v>
      </c>
    </row>
    <row r="124" spans="1:27" hidden="1" x14ac:dyDescent="0.3">
      <c r="A124" s="7"/>
      <c r="B124" s="23">
        <f t="shared" si="1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9"/>
        <v>#VALUE!</v>
      </c>
      <c r="M124" s="25">
        <f t="shared" si="20"/>
        <v>0</v>
      </c>
      <c r="N124" s="8"/>
      <c r="Y124" s="5">
        <f t="shared" si="16"/>
        <v>0</v>
      </c>
      <c r="Z124" s="5">
        <f t="shared" si="17"/>
        <v>0</v>
      </c>
      <c r="AA124" s="5">
        <f t="shared" si="21"/>
        <v>0</v>
      </c>
    </row>
    <row r="125" spans="1:27" hidden="1" x14ac:dyDescent="0.3">
      <c r="A125" s="7"/>
      <c r="B125" s="23">
        <f t="shared" si="1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9"/>
        <v>#VALUE!</v>
      </c>
      <c r="M125" s="25">
        <f t="shared" si="20"/>
        <v>0</v>
      </c>
      <c r="N125" s="8"/>
      <c r="Y125" s="5">
        <f t="shared" si="16"/>
        <v>0</v>
      </c>
      <c r="Z125" s="5">
        <f t="shared" si="17"/>
        <v>0</v>
      </c>
      <c r="AA125" s="5">
        <f t="shared" si="21"/>
        <v>0</v>
      </c>
    </row>
    <row r="126" spans="1:27" hidden="1" x14ac:dyDescent="0.3">
      <c r="A126" s="7"/>
      <c r="B126" s="23">
        <f t="shared" si="1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9"/>
        <v>#VALUE!</v>
      </c>
      <c r="M126" s="25">
        <f t="shared" si="20"/>
        <v>0</v>
      </c>
      <c r="N126" s="8"/>
      <c r="Y126" s="5">
        <f t="shared" si="16"/>
        <v>0</v>
      </c>
      <c r="Z126" s="5">
        <f t="shared" si="17"/>
        <v>0</v>
      </c>
      <c r="AA126" s="5">
        <f t="shared" si="21"/>
        <v>0</v>
      </c>
    </row>
    <row r="127" spans="1:27" hidden="1" x14ac:dyDescent="0.3">
      <c r="A127" s="7"/>
      <c r="B127" s="23">
        <f t="shared" si="1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9"/>
        <v>#VALUE!</v>
      </c>
      <c r="M127" s="25">
        <f t="shared" si="20"/>
        <v>0</v>
      </c>
      <c r="N127" s="8"/>
      <c r="Y127" s="5">
        <f t="shared" si="16"/>
        <v>0</v>
      </c>
      <c r="Z127" s="5">
        <f t="shared" si="17"/>
        <v>0</v>
      </c>
      <c r="AA127" s="5">
        <f t="shared" si="21"/>
        <v>0</v>
      </c>
    </row>
    <row r="128" spans="1:27" hidden="1" x14ac:dyDescent="0.3">
      <c r="A128" s="7"/>
      <c r="B128" s="23">
        <f t="shared" si="1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9"/>
        <v>#VALUE!</v>
      </c>
      <c r="M128" s="25">
        <f t="shared" si="20"/>
        <v>0</v>
      </c>
      <c r="N128" s="8"/>
      <c r="Y128" s="5">
        <f t="shared" si="16"/>
        <v>0</v>
      </c>
      <c r="Z128" s="5">
        <f t="shared" si="17"/>
        <v>0</v>
      </c>
      <c r="AA128" s="5">
        <f t="shared" si="21"/>
        <v>0</v>
      </c>
    </row>
    <row r="129" spans="1:27" hidden="1" x14ac:dyDescent="0.3">
      <c r="A129" s="7"/>
      <c r="B129" s="23">
        <f t="shared" si="1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9"/>
        <v>#VALUE!</v>
      </c>
      <c r="M129" s="25">
        <f t="shared" si="20"/>
        <v>0</v>
      </c>
      <c r="N129" s="8"/>
      <c r="Y129" s="5">
        <f t="shared" si="16"/>
        <v>0</v>
      </c>
      <c r="Z129" s="5">
        <f t="shared" si="17"/>
        <v>0</v>
      </c>
      <c r="AA129" s="5">
        <f t="shared" si="21"/>
        <v>0</v>
      </c>
    </row>
    <row r="130" spans="1:27" hidden="1" x14ac:dyDescent="0.3">
      <c r="A130" s="7"/>
      <c r="B130" s="23">
        <f t="shared" si="1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9"/>
        <v>#VALUE!</v>
      </c>
      <c r="M130" s="25">
        <f t="shared" si="20"/>
        <v>0</v>
      </c>
      <c r="N130" s="8"/>
      <c r="Y130" s="5">
        <f t="shared" si="16"/>
        <v>0</v>
      </c>
      <c r="Z130" s="5">
        <f t="shared" si="17"/>
        <v>0</v>
      </c>
      <c r="AA130" s="5">
        <f t="shared" si="21"/>
        <v>0</v>
      </c>
    </row>
    <row r="131" spans="1:27" hidden="1" x14ac:dyDescent="0.3">
      <c r="A131" s="7"/>
      <c r="B131" s="23">
        <f t="shared" si="1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9"/>
        <v>#VALUE!</v>
      </c>
      <c r="M131" s="25">
        <f t="shared" si="20"/>
        <v>0</v>
      </c>
      <c r="N131" s="8"/>
      <c r="Y131" s="5">
        <f t="shared" si="16"/>
        <v>0</v>
      </c>
      <c r="Z131" s="5">
        <f t="shared" si="17"/>
        <v>0</v>
      </c>
      <c r="AA131" s="5">
        <f t="shared" si="21"/>
        <v>0</v>
      </c>
    </row>
    <row r="132" spans="1:27" hidden="1" x14ac:dyDescent="0.3">
      <c r="A132" s="7"/>
      <c r="B132" s="23">
        <f t="shared" si="1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9"/>
        <v>#VALUE!</v>
      </c>
      <c r="M132" s="25">
        <f t="shared" si="20"/>
        <v>0</v>
      </c>
      <c r="N132" s="8"/>
      <c r="Y132" s="5">
        <f t="shared" si="16"/>
        <v>0</v>
      </c>
      <c r="Z132" s="5">
        <f t="shared" si="17"/>
        <v>0</v>
      </c>
      <c r="AA132" s="5">
        <f t="shared" si="21"/>
        <v>0</v>
      </c>
    </row>
    <row r="133" spans="1:27" hidden="1" x14ac:dyDescent="0.3">
      <c r="A133" s="7"/>
      <c r="B133" s="23">
        <f t="shared" si="1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9"/>
        <v>#VALUE!</v>
      </c>
      <c r="M133" s="25">
        <f t="shared" si="20"/>
        <v>0</v>
      </c>
      <c r="N133" s="8"/>
      <c r="Y133" s="5">
        <f t="shared" si="16"/>
        <v>0</v>
      </c>
      <c r="Z133" s="5">
        <f t="shared" si="17"/>
        <v>0</v>
      </c>
      <c r="AA133" s="5">
        <f t="shared" si="21"/>
        <v>0</v>
      </c>
    </row>
    <row r="134" spans="1:27" hidden="1" x14ac:dyDescent="0.3">
      <c r="A134" s="7"/>
      <c r="B134" s="23">
        <f t="shared" si="1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9"/>
        <v>#VALUE!</v>
      </c>
      <c r="M134" s="25">
        <f t="shared" si="20"/>
        <v>0</v>
      </c>
      <c r="N134" s="8"/>
      <c r="Y134" s="5">
        <f t="shared" si="16"/>
        <v>0</v>
      </c>
      <c r="Z134" s="5">
        <f t="shared" si="17"/>
        <v>0</v>
      </c>
      <c r="AA134" s="5">
        <f t="shared" si="21"/>
        <v>0</v>
      </c>
    </row>
    <row r="135" spans="1:27" hidden="1" x14ac:dyDescent="0.3">
      <c r="A135" s="7"/>
      <c r="B135" s="23">
        <f t="shared" si="1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9"/>
        <v>#VALUE!</v>
      </c>
      <c r="M135" s="25">
        <f t="shared" si="20"/>
        <v>0</v>
      </c>
      <c r="N135" s="8"/>
      <c r="Y135" s="5">
        <f t="shared" ref="Y135:Y191" si="22">IF($M135&gt;0,1,0)</f>
        <v>0</v>
      </c>
      <c r="Z135" s="5">
        <f t="shared" ref="Z135:Z191" si="23">IF($M135&lt;0,1,0)</f>
        <v>0</v>
      </c>
      <c r="AA135" s="5">
        <f t="shared" si="21"/>
        <v>0</v>
      </c>
    </row>
    <row r="136" spans="1:27" hidden="1" x14ac:dyDescent="0.3">
      <c r="A136" s="7"/>
      <c r="B136" s="23">
        <f t="shared" ref="B136:B191" si="24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5">(I136*1/F136)-100%</f>
        <v>#VALUE!</v>
      </c>
      <c r="M136" s="25">
        <f t="shared" ref="M136:M191" si="26">J136*K136</f>
        <v>0</v>
      </c>
      <c r="N136" s="8"/>
      <c r="Y136" s="5">
        <f t="shared" si="22"/>
        <v>0</v>
      </c>
      <c r="Z136" s="5">
        <f t="shared" si="23"/>
        <v>0</v>
      </c>
      <c r="AA136" s="5">
        <f t="shared" si="21"/>
        <v>0</v>
      </c>
    </row>
    <row r="137" spans="1:27" hidden="1" x14ac:dyDescent="0.3">
      <c r="A137" s="7"/>
      <c r="B137" s="23">
        <f t="shared" si="24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5"/>
        <v>#VALUE!</v>
      </c>
      <c r="M137" s="25">
        <f t="shared" si="26"/>
        <v>0</v>
      </c>
      <c r="N137" s="8"/>
      <c r="Y137" s="5">
        <f t="shared" si="22"/>
        <v>0</v>
      </c>
      <c r="Z137" s="5">
        <f t="shared" si="23"/>
        <v>0</v>
      </c>
      <c r="AA137" s="5">
        <f t="shared" si="21"/>
        <v>0</v>
      </c>
    </row>
    <row r="138" spans="1:27" hidden="1" x14ac:dyDescent="0.3">
      <c r="A138" s="7"/>
      <c r="B138" s="23">
        <f t="shared" si="2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5"/>
        <v>#VALUE!</v>
      </c>
      <c r="M138" s="25">
        <f t="shared" si="26"/>
        <v>0</v>
      </c>
      <c r="N138" s="8"/>
      <c r="Y138" s="5">
        <f t="shared" si="22"/>
        <v>0</v>
      </c>
      <c r="Z138" s="5">
        <f t="shared" si="23"/>
        <v>0</v>
      </c>
      <c r="AA138" s="5">
        <f t="shared" si="21"/>
        <v>0</v>
      </c>
    </row>
    <row r="139" spans="1:27" hidden="1" x14ac:dyDescent="0.3">
      <c r="A139" s="7"/>
      <c r="B139" s="23">
        <f t="shared" si="2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5"/>
        <v>#VALUE!</v>
      </c>
      <c r="M139" s="25">
        <f t="shared" si="26"/>
        <v>0</v>
      </c>
      <c r="N139" s="8"/>
      <c r="Y139" s="5">
        <f t="shared" si="22"/>
        <v>0</v>
      </c>
      <c r="Z139" s="5">
        <f t="shared" si="23"/>
        <v>0</v>
      </c>
      <c r="AA139" s="5">
        <f t="shared" ref="AA139:AA191" si="27">IF($I139=0,1,0)</f>
        <v>0</v>
      </c>
    </row>
    <row r="140" spans="1:27" hidden="1" x14ac:dyDescent="0.3">
      <c r="A140" s="7"/>
      <c r="B140" s="23">
        <f t="shared" si="2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5"/>
        <v>#VALUE!</v>
      </c>
      <c r="M140" s="25">
        <f t="shared" si="26"/>
        <v>0</v>
      </c>
      <c r="N140" s="8"/>
      <c r="Y140" s="5">
        <f t="shared" si="22"/>
        <v>0</v>
      </c>
      <c r="Z140" s="5">
        <f t="shared" si="23"/>
        <v>0</v>
      </c>
      <c r="AA140" s="5">
        <f t="shared" si="27"/>
        <v>0</v>
      </c>
    </row>
    <row r="141" spans="1:27" hidden="1" x14ac:dyDescent="0.3">
      <c r="A141" s="7"/>
      <c r="B141" s="23">
        <f t="shared" si="2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5"/>
        <v>#VALUE!</v>
      </c>
      <c r="M141" s="25">
        <f t="shared" si="26"/>
        <v>0</v>
      </c>
      <c r="N141" s="8"/>
      <c r="Y141" s="5">
        <f t="shared" si="22"/>
        <v>0</v>
      </c>
      <c r="Z141" s="5">
        <f t="shared" si="23"/>
        <v>0</v>
      </c>
      <c r="AA141" s="5">
        <f t="shared" si="27"/>
        <v>0</v>
      </c>
    </row>
    <row r="142" spans="1:27" hidden="1" x14ac:dyDescent="0.3">
      <c r="A142" s="7"/>
      <c r="B142" s="23">
        <f t="shared" si="2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5"/>
        <v>#VALUE!</v>
      </c>
      <c r="M142" s="25">
        <f t="shared" si="26"/>
        <v>0</v>
      </c>
      <c r="N142" s="8"/>
      <c r="Y142" s="5">
        <f t="shared" si="22"/>
        <v>0</v>
      </c>
      <c r="Z142" s="5">
        <f t="shared" si="23"/>
        <v>0</v>
      </c>
      <c r="AA142" s="5">
        <f t="shared" si="27"/>
        <v>0</v>
      </c>
    </row>
    <row r="143" spans="1:27" hidden="1" x14ac:dyDescent="0.3">
      <c r="A143" s="7"/>
      <c r="B143" s="23">
        <f t="shared" si="2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5"/>
        <v>#VALUE!</v>
      </c>
      <c r="M143" s="25">
        <f t="shared" si="26"/>
        <v>0</v>
      </c>
      <c r="N143" s="8"/>
      <c r="Y143" s="5">
        <f t="shared" si="22"/>
        <v>0</v>
      </c>
      <c r="Z143" s="5">
        <f t="shared" si="23"/>
        <v>0</v>
      </c>
      <c r="AA143" s="5">
        <f t="shared" si="27"/>
        <v>0</v>
      </c>
    </row>
    <row r="144" spans="1:27" hidden="1" x14ac:dyDescent="0.3">
      <c r="A144" s="7"/>
      <c r="B144" s="23">
        <f t="shared" si="2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5"/>
        <v>#VALUE!</v>
      </c>
      <c r="M144" s="25">
        <f t="shared" si="26"/>
        <v>0</v>
      </c>
      <c r="N144" s="8"/>
      <c r="Y144" s="5">
        <f t="shared" si="22"/>
        <v>0</v>
      </c>
      <c r="Z144" s="5">
        <f t="shared" si="23"/>
        <v>0</v>
      </c>
      <c r="AA144" s="5">
        <f t="shared" si="27"/>
        <v>0</v>
      </c>
    </row>
    <row r="145" spans="1:27" hidden="1" x14ac:dyDescent="0.3">
      <c r="A145" s="7"/>
      <c r="B145" s="23">
        <f t="shared" si="2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5"/>
        <v>#VALUE!</v>
      </c>
      <c r="M145" s="25">
        <f t="shared" si="26"/>
        <v>0</v>
      </c>
      <c r="N145" s="8"/>
      <c r="Y145" s="5">
        <f t="shared" si="22"/>
        <v>0</v>
      </c>
      <c r="Z145" s="5">
        <f t="shared" si="23"/>
        <v>0</v>
      </c>
      <c r="AA145" s="5">
        <f t="shared" si="27"/>
        <v>0</v>
      </c>
    </row>
    <row r="146" spans="1:27" hidden="1" x14ac:dyDescent="0.3">
      <c r="A146" s="7"/>
      <c r="B146" s="23">
        <f t="shared" si="2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5"/>
        <v>#VALUE!</v>
      </c>
      <c r="M146" s="25">
        <f t="shared" si="26"/>
        <v>0</v>
      </c>
      <c r="N146" s="8"/>
      <c r="Y146" s="5">
        <f t="shared" si="22"/>
        <v>0</v>
      </c>
      <c r="Z146" s="5">
        <f t="shared" si="23"/>
        <v>0</v>
      </c>
      <c r="AA146" s="5">
        <f t="shared" si="27"/>
        <v>0</v>
      </c>
    </row>
    <row r="147" spans="1:27" hidden="1" x14ac:dyDescent="0.3">
      <c r="A147" s="7"/>
      <c r="B147" s="23">
        <f t="shared" si="2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5"/>
        <v>#VALUE!</v>
      </c>
      <c r="M147" s="25">
        <f t="shared" si="26"/>
        <v>0</v>
      </c>
      <c r="N147" s="8"/>
      <c r="Y147" s="5">
        <f t="shared" si="22"/>
        <v>0</v>
      </c>
      <c r="Z147" s="5">
        <f t="shared" si="23"/>
        <v>0</v>
      </c>
      <c r="AA147" s="5">
        <f t="shared" si="27"/>
        <v>0</v>
      </c>
    </row>
    <row r="148" spans="1:27" hidden="1" x14ac:dyDescent="0.3">
      <c r="A148" s="7"/>
      <c r="B148" s="23">
        <f t="shared" si="2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5"/>
        <v>#VALUE!</v>
      </c>
      <c r="M148" s="25">
        <f t="shared" si="26"/>
        <v>0</v>
      </c>
      <c r="N148" s="8"/>
      <c r="Y148" s="5">
        <f t="shared" si="22"/>
        <v>0</v>
      </c>
      <c r="Z148" s="5">
        <f t="shared" si="23"/>
        <v>0</v>
      </c>
      <c r="AA148" s="5">
        <f t="shared" si="27"/>
        <v>0</v>
      </c>
    </row>
    <row r="149" spans="1:27" hidden="1" x14ac:dyDescent="0.3">
      <c r="A149" s="7"/>
      <c r="B149" s="23">
        <f t="shared" si="2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5"/>
        <v>#VALUE!</v>
      </c>
      <c r="M149" s="25">
        <f t="shared" si="26"/>
        <v>0</v>
      </c>
      <c r="N149" s="8"/>
      <c r="Y149" s="5">
        <f t="shared" si="22"/>
        <v>0</v>
      </c>
      <c r="Z149" s="5">
        <f t="shared" si="23"/>
        <v>0</v>
      </c>
      <c r="AA149" s="5">
        <f t="shared" si="27"/>
        <v>0</v>
      </c>
    </row>
    <row r="150" spans="1:27" hidden="1" x14ac:dyDescent="0.3">
      <c r="A150" s="7"/>
      <c r="B150" s="23">
        <f t="shared" si="2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5"/>
        <v>#VALUE!</v>
      </c>
      <c r="M150" s="25">
        <f t="shared" si="26"/>
        <v>0</v>
      </c>
      <c r="N150" s="8"/>
      <c r="Y150" s="5">
        <f t="shared" si="22"/>
        <v>0</v>
      </c>
      <c r="Z150" s="5">
        <f t="shared" si="23"/>
        <v>0</v>
      </c>
      <c r="AA150" s="5">
        <f t="shared" si="27"/>
        <v>0</v>
      </c>
    </row>
    <row r="151" spans="1:27" hidden="1" x14ac:dyDescent="0.3">
      <c r="A151" s="7"/>
      <c r="B151" s="23">
        <f t="shared" si="2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5"/>
        <v>#VALUE!</v>
      </c>
      <c r="M151" s="25">
        <f t="shared" si="26"/>
        <v>0</v>
      </c>
      <c r="N151" s="8"/>
      <c r="Y151" s="5">
        <f t="shared" si="22"/>
        <v>0</v>
      </c>
      <c r="Z151" s="5">
        <f t="shared" si="23"/>
        <v>0</v>
      </c>
      <c r="AA151" s="5">
        <f t="shared" si="27"/>
        <v>0</v>
      </c>
    </row>
    <row r="152" spans="1:27" hidden="1" x14ac:dyDescent="0.3">
      <c r="A152" s="7"/>
      <c r="B152" s="23">
        <f t="shared" si="2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5"/>
        <v>#VALUE!</v>
      </c>
      <c r="M152" s="25">
        <f t="shared" si="26"/>
        <v>0</v>
      </c>
      <c r="N152" s="8"/>
      <c r="Y152" s="5">
        <f t="shared" si="22"/>
        <v>0</v>
      </c>
      <c r="Z152" s="5">
        <f t="shared" si="23"/>
        <v>0</v>
      </c>
      <c r="AA152" s="5">
        <f t="shared" si="27"/>
        <v>0</v>
      </c>
    </row>
    <row r="153" spans="1:27" hidden="1" x14ac:dyDescent="0.3">
      <c r="A153" s="7"/>
      <c r="B153" s="23">
        <f t="shared" si="2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5"/>
        <v>#VALUE!</v>
      </c>
      <c r="M153" s="25">
        <f t="shared" si="26"/>
        <v>0</v>
      </c>
      <c r="N153" s="8"/>
      <c r="Y153" s="5">
        <f t="shared" si="22"/>
        <v>0</v>
      </c>
      <c r="Z153" s="5">
        <f t="shared" si="23"/>
        <v>0</v>
      </c>
      <c r="AA153" s="5">
        <f t="shared" si="27"/>
        <v>0</v>
      </c>
    </row>
    <row r="154" spans="1:27" hidden="1" x14ac:dyDescent="0.3">
      <c r="A154" s="7"/>
      <c r="B154" s="23">
        <f t="shared" si="2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5"/>
        <v>#VALUE!</v>
      </c>
      <c r="M154" s="25">
        <f t="shared" si="26"/>
        <v>0</v>
      </c>
      <c r="N154" s="8"/>
      <c r="Y154" s="5">
        <f t="shared" si="22"/>
        <v>0</v>
      </c>
      <c r="Z154" s="5">
        <f t="shared" si="23"/>
        <v>0</v>
      </c>
      <c r="AA154" s="5">
        <f t="shared" si="27"/>
        <v>0</v>
      </c>
    </row>
    <row r="155" spans="1:27" hidden="1" x14ac:dyDescent="0.3">
      <c r="A155" s="7"/>
      <c r="B155" s="23">
        <f t="shared" si="2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5"/>
        <v>#VALUE!</v>
      </c>
      <c r="M155" s="25">
        <f t="shared" si="26"/>
        <v>0</v>
      </c>
      <c r="N155" s="8"/>
      <c r="Y155" s="5">
        <f t="shared" si="22"/>
        <v>0</v>
      </c>
      <c r="Z155" s="5">
        <f t="shared" si="23"/>
        <v>0</v>
      </c>
      <c r="AA155" s="5">
        <f t="shared" si="27"/>
        <v>0</v>
      </c>
    </row>
    <row r="156" spans="1:27" hidden="1" x14ac:dyDescent="0.3">
      <c r="A156" s="7"/>
      <c r="B156" s="23">
        <f t="shared" si="2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5"/>
        <v>#VALUE!</v>
      </c>
      <c r="M156" s="25">
        <f t="shared" si="26"/>
        <v>0</v>
      </c>
      <c r="N156" s="8"/>
      <c r="Y156" s="5">
        <f t="shared" si="22"/>
        <v>0</v>
      </c>
      <c r="Z156" s="5">
        <f t="shared" si="23"/>
        <v>0</v>
      </c>
      <c r="AA156" s="5">
        <f t="shared" si="27"/>
        <v>0</v>
      </c>
    </row>
    <row r="157" spans="1:27" hidden="1" x14ac:dyDescent="0.3">
      <c r="A157" s="7"/>
      <c r="B157" s="23">
        <f t="shared" si="2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5"/>
        <v>#VALUE!</v>
      </c>
      <c r="M157" s="25">
        <f t="shared" si="26"/>
        <v>0</v>
      </c>
      <c r="N157" s="8"/>
      <c r="Y157" s="5">
        <f t="shared" si="22"/>
        <v>0</v>
      </c>
      <c r="Z157" s="5">
        <f t="shared" si="23"/>
        <v>0</v>
      </c>
      <c r="AA157" s="5">
        <f t="shared" si="27"/>
        <v>0</v>
      </c>
    </row>
    <row r="158" spans="1:27" hidden="1" x14ac:dyDescent="0.3">
      <c r="A158" s="7"/>
      <c r="B158" s="23">
        <f t="shared" si="2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5"/>
        <v>#VALUE!</v>
      </c>
      <c r="M158" s="25">
        <f t="shared" si="26"/>
        <v>0</v>
      </c>
      <c r="N158" s="8"/>
      <c r="Y158" s="5">
        <f t="shared" si="22"/>
        <v>0</v>
      </c>
      <c r="Z158" s="5">
        <f t="shared" si="23"/>
        <v>0</v>
      </c>
      <c r="AA158" s="5">
        <f t="shared" si="27"/>
        <v>0</v>
      </c>
    </row>
    <row r="159" spans="1:27" hidden="1" x14ac:dyDescent="0.3">
      <c r="A159" s="7"/>
      <c r="B159" s="23">
        <f t="shared" si="2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5"/>
        <v>#VALUE!</v>
      </c>
      <c r="M159" s="25">
        <f t="shared" si="26"/>
        <v>0</v>
      </c>
      <c r="N159" s="8"/>
      <c r="Y159" s="5">
        <f t="shared" si="22"/>
        <v>0</v>
      </c>
      <c r="Z159" s="5">
        <f t="shared" si="23"/>
        <v>0</v>
      </c>
      <c r="AA159" s="5">
        <f t="shared" si="27"/>
        <v>0</v>
      </c>
    </row>
    <row r="160" spans="1:27" hidden="1" x14ac:dyDescent="0.3">
      <c r="A160" s="7"/>
      <c r="B160" s="23">
        <f t="shared" si="2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5"/>
        <v>#VALUE!</v>
      </c>
      <c r="M160" s="25">
        <f t="shared" si="26"/>
        <v>0</v>
      </c>
      <c r="N160" s="8"/>
      <c r="Y160" s="5">
        <f t="shared" si="22"/>
        <v>0</v>
      </c>
      <c r="Z160" s="5">
        <f t="shared" si="23"/>
        <v>0</v>
      </c>
      <c r="AA160" s="5">
        <f t="shared" si="27"/>
        <v>0</v>
      </c>
    </row>
    <row r="161" spans="1:27" hidden="1" x14ac:dyDescent="0.3">
      <c r="A161" s="7"/>
      <c r="B161" s="23">
        <f t="shared" si="2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5"/>
        <v>#VALUE!</v>
      </c>
      <c r="M161" s="25">
        <f t="shared" si="26"/>
        <v>0</v>
      </c>
      <c r="N161" s="8"/>
      <c r="Y161" s="5">
        <f t="shared" si="22"/>
        <v>0</v>
      </c>
      <c r="Z161" s="5">
        <f t="shared" si="23"/>
        <v>0</v>
      </c>
      <c r="AA161" s="5">
        <f t="shared" si="27"/>
        <v>0</v>
      </c>
    </row>
    <row r="162" spans="1:27" hidden="1" x14ac:dyDescent="0.3">
      <c r="A162" s="7"/>
      <c r="B162" s="23">
        <f t="shared" si="2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5"/>
        <v>#VALUE!</v>
      </c>
      <c r="M162" s="25">
        <f t="shared" si="26"/>
        <v>0</v>
      </c>
      <c r="N162" s="8"/>
      <c r="Y162" s="5">
        <f t="shared" si="22"/>
        <v>0</v>
      </c>
      <c r="Z162" s="5">
        <f t="shared" si="23"/>
        <v>0</v>
      </c>
      <c r="AA162" s="5">
        <f t="shared" si="27"/>
        <v>0</v>
      </c>
    </row>
    <row r="163" spans="1:27" hidden="1" x14ac:dyDescent="0.3">
      <c r="A163" s="7"/>
      <c r="B163" s="23">
        <f t="shared" si="2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5"/>
        <v>#VALUE!</v>
      </c>
      <c r="M163" s="25">
        <f t="shared" si="26"/>
        <v>0</v>
      </c>
      <c r="N163" s="8"/>
      <c r="Y163" s="5">
        <f t="shared" si="22"/>
        <v>0</v>
      </c>
      <c r="Z163" s="5">
        <f t="shared" si="23"/>
        <v>0</v>
      </c>
      <c r="AA163" s="5">
        <f t="shared" si="27"/>
        <v>0</v>
      </c>
    </row>
    <row r="164" spans="1:27" hidden="1" x14ac:dyDescent="0.3">
      <c r="A164" s="7"/>
      <c r="B164" s="23">
        <f t="shared" si="2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5"/>
        <v>#VALUE!</v>
      </c>
      <c r="M164" s="25">
        <f t="shared" si="26"/>
        <v>0</v>
      </c>
      <c r="N164" s="8"/>
      <c r="Y164" s="5">
        <f t="shared" si="22"/>
        <v>0</v>
      </c>
      <c r="Z164" s="5">
        <f t="shared" si="23"/>
        <v>0</v>
      </c>
      <c r="AA164" s="5">
        <f t="shared" si="27"/>
        <v>0</v>
      </c>
    </row>
    <row r="165" spans="1:27" hidden="1" x14ac:dyDescent="0.3">
      <c r="A165" s="7"/>
      <c r="B165" s="23">
        <f t="shared" si="2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5"/>
        <v>#VALUE!</v>
      </c>
      <c r="M165" s="25">
        <f t="shared" si="26"/>
        <v>0</v>
      </c>
      <c r="N165" s="8"/>
      <c r="Y165" s="5">
        <f t="shared" si="22"/>
        <v>0</v>
      </c>
      <c r="Z165" s="5">
        <f t="shared" si="23"/>
        <v>0</v>
      </c>
      <c r="AA165" s="5">
        <f t="shared" si="27"/>
        <v>0</v>
      </c>
    </row>
    <row r="166" spans="1:27" hidden="1" x14ac:dyDescent="0.3">
      <c r="A166" s="7"/>
      <c r="B166" s="23">
        <f t="shared" si="2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5"/>
        <v>#VALUE!</v>
      </c>
      <c r="M166" s="25">
        <f t="shared" si="26"/>
        <v>0</v>
      </c>
      <c r="N166" s="8"/>
      <c r="Y166" s="5">
        <f t="shared" si="22"/>
        <v>0</v>
      </c>
      <c r="Z166" s="5">
        <f t="shared" si="23"/>
        <v>0</v>
      </c>
      <c r="AA166" s="5">
        <f t="shared" si="27"/>
        <v>0</v>
      </c>
    </row>
    <row r="167" spans="1:27" hidden="1" x14ac:dyDescent="0.3">
      <c r="A167" s="7"/>
      <c r="B167" s="23">
        <f t="shared" si="2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5"/>
        <v>#VALUE!</v>
      </c>
      <c r="M167" s="25">
        <f t="shared" si="26"/>
        <v>0</v>
      </c>
      <c r="N167" s="8"/>
      <c r="Y167" s="5">
        <f t="shared" si="22"/>
        <v>0</v>
      </c>
      <c r="Z167" s="5">
        <f t="shared" si="23"/>
        <v>0</v>
      </c>
      <c r="AA167" s="5">
        <f t="shared" si="27"/>
        <v>0</v>
      </c>
    </row>
    <row r="168" spans="1:27" hidden="1" x14ac:dyDescent="0.3">
      <c r="A168" s="7"/>
      <c r="B168" s="23">
        <f t="shared" si="2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5"/>
        <v>#VALUE!</v>
      </c>
      <c r="M168" s="25">
        <f t="shared" si="26"/>
        <v>0</v>
      </c>
      <c r="N168" s="8"/>
      <c r="Y168" s="5">
        <f t="shared" si="22"/>
        <v>0</v>
      </c>
      <c r="Z168" s="5">
        <f t="shared" si="23"/>
        <v>0</v>
      </c>
      <c r="AA168" s="5">
        <f t="shared" si="27"/>
        <v>0</v>
      </c>
    </row>
    <row r="169" spans="1:27" hidden="1" x14ac:dyDescent="0.3">
      <c r="A169" s="7"/>
      <c r="B169" s="23">
        <f t="shared" si="2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5"/>
        <v>#VALUE!</v>
      </c>
      <c r="M169" s="25">
        <f t="shared" si="26"/>
        <v>0</v>
      </c>
      <c r="N169" s="8"/>
      <c r="Y169" s="5">
        <f t="shared" si="22"/>
        <v>0</v>
      </c>
      <c r="Z169" s="5">
        <f t="shared" si="23"/>
        <v>0</v>
      </c>
      <c r="AA169" s="5">
        <f t="shared" si="27"/>
        <v>0</v>
      </c>
    </row>
    <row r="170" spans="1:27" hidden="1" x14ac:dyDescent="0.3">
      <c r="A170" s="7"/>
      <c r="B170" s="23">
        <f t="shared" si="2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5"/>
        <v>#VALUE!</v>
      </c>
      <c r="M170" s="25">
        <f t="shared" si="26"/>
        <v>0</v>
      </c>
      <c r="N170" s="8"/>
      <c r="Y170" s="5">
        <f t="shared" si="22"/>
        <v>0</v>
      </c>
      <c r="Z170" s="5">
        <f t="shared" si="23"/>
        <v>0</v>
      </c>
      <c r="AA170" s="5">
        <f t="shared" si="27"/>
        <v>0</v>
      </c>
    </row>
    <row r="171" spans="1:27" hidden="1" x14ac:dyDescent="0.3">
      <c r="A171" s="7"/>
      <c r="B171" s="23">
        <f t="shared" si="2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5"/>
        <v>#VALUE!</v>
      </c>
      <c r="M171" s="25">
        <f t="shared" si="26"/>
        <v>0</v>
      </c>
      <c r="N171" s="8"/>
      <c r="Y171" s="5">
        <f t="shared" si="22"/>
        <v>0</v>
      </c>
      <c r="Z171" s="5">
        <f t="shared" si="23"/>
        <v>0</v>
      </c>
      <c r="AA171" s="5">
        <f t="shared" si="27"/>
        <v>0</v>
      </c>
    </row>
    <row r="172" spans="1:27" hidden="1" x14ac:dyDescent="0.3">
      <c r="A172" s="7"/>
      <c r="B172" s="23">
        <f t="shared" si="2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5"/>
        <v>#VALUE!</v>
      </c>
      <c r="M172" s="25">
        <f t="shared" si="26"/>
        <v>0</v>
      </c>
      <c r="N172" s="8"/>
      <c r="Y172" s="5">
        <f t="shared" si="22"/>
        <v>0</v>
      </c>
      <c r="Z172" s="5">
        <f t="shared" si="23"/>
        <v>0</v>
      </c>
      <c r="AA172" s="5">
        <f t="shared" si="27"/>
        <v>0</v>
      </c>
    </row>
    <row r="173" spans="1:27" hidden="1" x14ac:dyDescent="0.3">
      <c r="A173" s="7"/>
      <c r="B173" s="23">
        <f t="shared" si="2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5"/>
        <v>#VALUE!</v>
      </c>
      <c r="M173" s="25">
        <f t="shared" si="26"/>
        <v>0</v>
      </c>
      <c r="N173" s="8"/>
      <c r="Y173" s="5">
        <f t="shared" si="22"/>
        <v>0</v>
      </c>
      <c r="Z173" s="5">
        <f t="shared" si="23"/>
        <v>0</v>
      </c>
      <c r="AA173" s="5">
        <f t="shared" si="27"/>
        <v>0</v>
      </c>
    </row>
    <row r="174" spans="1:27" hidden="1" x14ac:dyDescent="0.3">
      <c r="A174" s="7"/>
      <c r="B174" s="23">
        <f t="shared" si="2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5"/>
        <v>#VALUE!</v>
      </c>
      <c r="M174" s="25">
        <f t="shared" si="26"/>
        <v>0</v>
      </c>
      <c r="N174" s="8"/>
      <c r="Y174" s="5">
        <f t="shared" si="22"/>
        <v>0</v>
      </c>
      <c r="Z174" s="5">
        <f t="shared" si="23"/>
        <v>0</v>
      </c>
      <c r="AA174" s="5">
        <f t="shared" si="27"/>
        <v>0</v>
      </c>
    </row>
    <row r="175" spans="1:27" hidden="1" x14ac:dyDescent="0.3">
      <c r="A175" s="7"/>
      <c r="B175" s="23">
        <f t="shared" si="2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5"/>
        <v>#VALUE!</v>
      </c>
      <c r="M175" s="25">
        <f t="shared" si="26"/>
        <v>0</v>
      </c>
      <c r="N175" s="8"/>
      <c r="Y175" s="5">
        <f t="shared" si="22"/>
        <v>0</v>
      </c>
      <c r="Z175" s="5">
        <f t="shared" si="23"/>
        <v>0</v>
      </c>
      <c r="AA175" s="5">
        <f t="shared" si="27"/>
        <v>0</v>
      </c>
    </row>
    <row r="176" spans="1:27" hidden="1" x14ac:dyDescent="0.3">
      <c r="A176" s="7"/>
      <c r="B176" s="23">
        <f t="shared" si="2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5"/>
        <v>#VALUE!</v>
      </c>
      <c r="M176" s="25">
        <f t="shared" si="26"/>
        <v>0</v>
      </c>
      <c r="N176" s="8"/>
      <c r="Y176" s="5">
        <f t="shared" si="22"/>
        <v>0</v>
      </c>
      <c r="Z176" s="5">
        <f t="shared" si="23"/>
        <v>0</v>
      </c>
      <c r="AA176" s="5">
        <f t="shared" si="27"/>
        <v>0</v>
      </c>
    </row>
    <row r="177" spans="1:27" hidden="1" x14ac:dyDescent="0.3">
      <c r="A177" s="7"/>
      <c r="B177" s="23">
        <f t="shared" si="2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5"/>
        <v>#VALUE!</v>
      </c>
      <c r="M177" s="25">
        <f t="shared" si="26"/>
        <v>0</v>
      </c>
      <c r="N177" s="8"/>
      <c r="Y177" s="5">
        <f t="shared" si="22"/>
        <v>0</v>
      </c>
      <c r="Z177" s="5">
        <f t="shared" si="23"/>
        <v>0</v>
      </c>
      <c r="AA177" s="5">
        <f t="shared" si="27"/>
        <v>0</v>
      </c>
    </row>
    <row r="178" spans="1:27" hidden="1" x14ac:dyDescent="0.3">
      <c r="A178" s="7"/>
      <c r="B178" s="23">
        <f t="shared" si="2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5"/>
        <v>#VALUE!</v>
      </c>
      <c r="M178" s="25">
        <f t="shared" si="26"/>
        <v>0</v>
      </c>
      <c r="N178" s="8"/>
      <c r="Y178" s="5">
        <f t="shared" si="22"/>
        <v>0</v>
      </c>
      <c r="Z178" s="5">
        <f t="shared" si="23"/>
        <v>0</v>
      </c>
      <c r="AA178" s="5">
        <f t="shared" si="27"/>
        <v>0</v>
      </c>
    </row>
    <row r="179" spans="1:27" hidden="1" x14ac:dyDescent="0.3">
      <c r="A179" s="7"/>
      <c r="B179" s="23">
        <f t="shared" si="2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5"/>
        <v>#VALUE!</v>
      </c>
      <c r="M179" s="25">
        <f t="shared" si="26"/>
        <v>0</v>
      </c>
      <c r="N179" s="8"/>
      <c r="Y179" s="5">
        <f t="shared" si="22"/>
        <v>0</v>
      </c>
      <c r="Z179" s="5">
        <f t="shared" si="23"/>
        <v>0</v>
      </c>
      <c r="AA179" s="5">
        <f t="shared" si="27"/>
        <v>0</v>
      </c>
    </row>
    <row r="180" spans="1:27" hidden="1" x14ac:dyDescent="0.3">
      <c r="A180" s="7"/>
      <c r="B180" s="23">
        <f t="shared" si="2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5"/>
        <v>#VALUE!</v>
      </c>
      <c r="M180" s="25">
        <f t="shared" si="26"/>
        <v>0</v>
      </c>
      <c r="N180" s="8"/>
      <c r="Y180" s="5">
        <f t="shared" si="22"/>
        <v>0</v>
      </c>
      <c r="Z180" s="5">
        <f t="shared" si="23"/>
        <v>0</v>
      </c>
      <c r="AA180" s="5">
        <f t="shared" si="27"/>
        <v>0</v>
      </c>
    </row>
    <row r="181" spans="1:27" hidden="1" x14ac:dyDescent="0.3">
      <c r="A181" s="7"/>
      <c r="B181" s="23">
        <f t="shared" si="2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5"/>
        <v>#VALUE!</v>
      </c>
      <c r="M181" s="25">
        <f t="shared" si="26"/>
        <v>0</v>
      </c>
      <c r="N181" s="8"/>
      <c r="Y181" s="5">
        <f t="shared" si="22"/>
        <v>0</v>
      </c>
      <c r="Z181" s="5">
        <f t="shared" si="23"/>
        <v>0</v>
      </c>
      <c r="AA181" s="5">
        <f t="shared" si="27"/>
        <v>0</v>
      </c>
    </row>
    <row r="182" spans="1:27" hidden="1" x14ac:dyDescent="0.3">
      <c r="A182" s="7"/>
      <c r="B182" s="23">
        <f t="shared" si="2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5"/>
        <v>#VALUE!</v>
      </c>
      <c r="M182" s="25">
        <f t="shared" si="26"/>
        <v>0</v>
      </c>
      <c r="N182" s="8"/>
      <c r="Y182" s="5">
        <f t="shared" si="22"/>
        <v>0</v>
      </c>
      <c r="Z182" s="5">
        <f t="shared" si="23"/>
        <v>0</v>
      </c>
      <c r="AA182" s="5">
        <f t="shared" si="27"/>
        <v>0</v>
      </c>
    </row>
    <row r="183" spans="1:27" hidden="1" x14ac:dyDescent="0.3">
      <c r="A183" s="7"/>
      <c r="B183" s="23">
        <f t="shared" si="2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5"/>
        <v>#VALUE!</v>
      </c>
      <c r="M183" s="25">
        <f t="shared" si="26"/>
        <v>0</v>
      </c>
      <c r="N183" s="8"/>
      <c r="Y183" s="5">
        <f t="shared" si="22"/>
        <v>0</v>
      </c>
      <c r="Z183" s="5">
        <f t="shared" si="23"/>
        <v>0</v>
      </c>
      <c r="AA183" s="5">
        <f t="shared" si="27"/>
        <v>0</v>
      </c>
    </row>
    <row r="184" spans="1:27" hidden="1" x14ac:dyDescent="0.3">
      <c r="A184" s="7"/>
      <c r="B184" s="23">
        <f t="shared" si="2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5"/>
        <v>#VALUE!</v>
      </c>
      <c r="M184" s="25">
        <f t="shared" si="26"/>
        <v>0</v>
      </c>
      <c r="N184" s="8"/>
      <c r="Y184" s="5">
        <f t="shared" si="22"/>
        <v>0</v>
      </c>
      <c r="Z184" s="5">
        <f t="shared" si="23"/>
        <v>0</v>
      </c>
      <c r="AA184" s="5">
        <f t="shared" si="27"/>
        <v>0</v>
      </c>
    </row>
    <row r="185" spans="1:27" hidden="1" x14ac:dyDescent="0.3">
      <c r="A185" s="7"/>
      <c r="B185" s="23">
        <f t="shared" si="2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5"/>
        <v>#VALUE!</v>
      </c>
      <c r="M185" s="25">
        <f t="shared" si="26"/>
        <v>0</v>
      </c>
      <c r="N185" s="8"/>
      <c r="Y185" s="5">
        <f t="shared" si="22"/>
        <v>0</v>
      </c>
      <c r="Z185" s="5">
        <f t="shared" si="23"/>
        <v>0</v>
      </c>
      <c r="AA185" s="5">
        <f t="shared" si="27"/>
        <v>0</v>
      </c>
    </row>
    <row r="186" spans="1:27" hidden="1" x14ac:dyDescent="0.3">
      <c r="A186" s="7"/>
      <c r="B186" s="23">
        <f t="shared" si="2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5"/>
        <v>#VALUE!</v>
      </c>
      <c r="M186" s="25">
        <f t="shared" si="26"/>
        <v>0</v>
      </c>
      <c r="N186" s="8"/>
      <c r="Y186" s="5">
        <f t="shared" si="22"/>
        <v>0</v>
      </c>
      <c r="Z186" s="5">
        <f t="shared" si="23"/>
        <v>0</v>
      </c>
      <c r="AA186" s="5">
        <f t="shared" si="27"/>
        <v>0</v>
      </c>
    </row>
    <row r="187" spans="1:27" hidden="1" x14ac:dyDescent="0.3">
      <c r="A187" s="7"/>
      <c r="B187" s="23">
        <f t="shared" si="2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5"/>
        <v>#VALUE!</v>
      </c>
      <c r="M187" s="25">
        <f t="shared" si="26"/>
        <v>0</v>
      </c>
      <c r="N187" s="8"/>
      <c r="Y187" s="5">
        <f t="shared" si="22"/>
        <v>0</v>
      </c>
      <c r="Z187" s="5">
        <f t="shared" si="23"/>
        <v>0</v>
      </c>
      <c r="AA187" s="5">
        <f t="shared" si="27"/>
        <v>0</v>
      </c>
    </row>
    <row r="188" spans="1:27" hidden="1" x14ac:dyDescent="0.3">
      <c r="A188" s="7"/>
      <c r="B188" s="23">
        <f t="shared" si="2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5"/>
        <v>#VALUE!</v>
      </c>
      <c r="M188" s="25">
        <f t="shared" si="26"/>
        <v>0</v>
      </c>
      <c r="N188" s="8"/>
      <c r="Y188" s="5">
        <f t="shared" si="22"/>
        <v>0</v>
      </c>
      <c r="Z188" s="5">
        <f t="shared" si="23"/>
        <v>0</v>
      </c>
      <c r="AA188" s="5">
        <f t="shared" si="27"/>
        <v>0</v>
      </c>
    </row>
    <row r="189" spans="1:27" hidden="1" x14ac:dyDescent="0.3">
      <c r="A189" s="7"/>
      <c r="B189" s="23">
        <f t="shared" si="2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5"/>
        <v>#VALUE!</v>
      </c>
      <c r="M189" s="25">
        <f t="shared" si="26"/>
        <v>0</v>
      </c>
      <c r="N189" s="8"/>
      <c r="Y189" s="5">
        <f t="shared" si="22"/>
        <v>0</v>
      </c>
      <c r="Z189" s="5">
        <f t="shared" si="23"/>
        <v>0</v>
      </c>
      <c r="AA189" s="5">
        <f t="shared" si="27"/>
        <v>0</v>
      </c>
    </row>
    <row r="190" spans="1:27" hidden="1" x14ac:dyDescent="0.3">
      <c r="A190" s="7"/>
      <c r="B190" s="23">
        <f t="shared" si="24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5"/>
        <v>#VALUE!</v>
      </c>
      <c r="M190" s="25">
        <f t="shared" si="26"/>
        <v>0</v>
      </c>
      <c r="N190" s="8"/>
      <c r="Y190" s="5">
        <f t="shared" si="22"/>
        <v>0</v>
      </c>
      <c r="Z190" s="5">
        <f t="shared" si="23"/>
        <v>0</v>
      </c>
      <c r="AA190" s="5">
        <f t="shared" si="27"/>
        <v>0</v>
      </c>
    </row>
    <row r="191" spans="1:27" ht="15" thickBot="1" x14ac:dyDescent="0.35">
      <c r="A191" s="7"/>
      <c r="B191" s="23">
        <f t="shared" si="24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5"/>
        <v>#VALUE!</v>
      </c>
      <c r="M191" s="25">
        <f t="shared" si="26"/>
        <v>0</v>
      </c>
      <c r="N191" s="8"/>
      <c r="Y191" s="5">
        <f t="shared" si="22"/>
        <v>0</v>
      </c>
      <c r="Z191" s="5">
        <f t="shared" si="23"/>
        <v>0</v>
      </c>
      <c r="AA191" s="5">
        <f t="shared" si="27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1732809.9487827688</v>
      </c>
      <c r="N192" s="8"/>
      <c r="Y192" s="5">
        <f>SUM(Y6:Y191)</f>
        <v>41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2" priority="1">
      <formula>LEN(TRIM(I6))=0</formula>
    </cfRule>
  </conditionalFormatting>
  <hyperlinks>
    <hyperlink ref="B192" r:id="rId1" display="www.winnerscapitalline.com" xr:uid="{00000000-0004-0000-1D00-000000000000}"/>
    <hyperlink ref="P1" location="'MASTER '!A1" display="Back" xr:uid="{00000000-0004-0000-1D00-000001000000}"/>
  </hyperlinks>
  <pageMargins left="0.7" right="0.7" top="0.75" bottom="0.75" header="0.3" footer="0.3"/>
  <pageSetup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193"/>
  <sheetViews>
    <sheetView topLeftCell="A7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1143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44110</v>
      </c>
      <c r="D6" s="19" t="s">
        <v>19</v>
      </c>
      <c r="E6" s="19" t="s">
        <v>1144</v>
      </c>
      <c r="F6" s="21">
        <v>183</v>
      </c>
      <c r="G6" s="79">
        <v>188</v>
      </c>
      <c r="H6" s="79">
        <v>177</v>
      </c>
      <c r="I6" s="26">
        <v>187</v>
      </c>
      <c r="J6" s="25">
        <f t="shared" ref="J6:J7" si="0">I6-F6</f>
        <v>4</v>
      </c>
      <c r="K6" s="27">
        <f t="shared" ref="K6:K7" si="1">150000/F6</f>
        <v>819.67213114754099</v>
      </c>
      <c r="L6" s="63">
        <f t="shared" ref="L6:L71" si="2">(I6*1/F6)-100%</f>
        <v>2.1857923497267784E-2</v>
      </c>
      <c r="M6" s="25">
        <f>J6*K6</f>
        <v>3278.688524590164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44111</v>
      </c>
      <c r="D7" s="25" t="s">
        <v>19</v>
      </c>
      <c r="E7" s="25" t="s">
        <v>972</v>
      </c>
      <c r="F7" s="26">
        <v>1456</v>
      </c>
      <c r="G7" s="26">
        <v>1468</v>
      </c>
      <c r="H7" s="26">
        <v>1445</v>
      </c>
      <c r="I7" s="26">
        <v>1471</v>
      </c>
      <c r="J7" s="25">
        <f t="shared" si="0"/>
        <v>15</v>
      </c>
      <c r="K7" s="27">
        <f t="shared" si="1"/>
        <v>103.02197802197803</v>
      </c>
      <c r="L7" s="63">
        <f t="shared" si="2"/>
        <v>1.0302197802197766E-2</v>
      </c>
      <c r="M7" s="83">
        <f>J7*K7</f>
        <v>1545.3296703296705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44112</v>
      </c>
      <c r="D8" s="25" t="s">
        <v>19</v>
      </c>
      <c r="E8" s="25" t="s">
        <v>1145</v>
      </c>
      <c r="F8" s="26">
        <v>16.8</v>
      </c>
      <c r="G8" s="26">
        <v>18</v>
      </c>
      <c r="H8" s="26">
        <v>16</v>
      </c>
      <c r="I8" s="26">
        <v>16</v>
      </c>
      <c r="J8" s="25">
        <f t="shared" ref="J8" si="7">I8-F8</f>
        <v>-0.80000000000000071</v>
      </c>
      <c r="K8" s="27">
        <f t="shared" ref="K8" si="8">150000/F8</f>
        <v>8928.5714285714275</v>
      </c>
      <c r="L8" s="63">
        <f t="shared" si="2"/>
        <v>-4.7619047619047672E-2</v>
      </c>
      <c r="M8" s="28">
        <f t="shared" ref="M8:M71" si="9">J8*K8</f>
        <v>-7142.8571428571486</v>
      </c>
      <c r="N8" s="8"/>
      <c r="Y8" s="5">
        <f t="shared" si="3"/>
        <v>0</v>
      </c>
      <c r="Z8" s="5">
        <f t="shared" si="4"/>
        <v>1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44112</v>
      </c>
      <c r="D9" s="25" t="s">
        <v>19</v>
      </c>
      <c r="E9" s="25" t="s">
        <v>443</v>
      </c>
      <c r="F9" s="26">
        <v>2064</v>
      </c>
      <c r="G9" s="26">
        <v>2098</v>
      </c>
      <c r="H9" s="26">
        <v>2056</v>
      </c>
      <c r="I9" s="26">
        <v>2090</v>
      </c>
      <c r="J9" s="25">
        <f t="shared" ref="J9:J17" si="10">I9-F9</f>
        <v>26</v>
      </c>
      <c r="K9" s="27">
        <f t="shared" ref="K9:K17" si="11">150000/F9</f>
        <v>72.674418604651166</v>
      </c>
      <c r="L9" s="63">
        <f t="shared" si="2"/>
        <v>1.2596899224806224E-2</v>
      </c>
      <c r="M9" s="28">
        <f t="shared" si="9"/>
        <v>1889.5348837209303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44113</v>
      </c>
      <c r="D10" s="25" t="s">
        <v>19</v>
      </c>
      <c r="E10" s="25" t="s">
        <v>88</v>
      </c>
      <c r="F10" s="26">
        <v>967</v>
      </c>
      <c r="G10" s="26">
        <v>977</v>
      </c>
      <c r="H10" s="26">
        <v>960</v>
      </c>
      <c r="I10" s="26">
        <v>975</v>
      </c>
      <c r="J10" s="25">
        <f t="shared" si="10"/>
        <v>8</v>
      </c>
      <c r="K10" s="27">
        <f t="shared" si="11"/>
        <v>155.11892450879006</v>
      </c>
      <c r="L10" s="63">
        <f t="shared" si="2"/>
        <v>8.2730093071354815E-3</v>
      </c>
      <c r="M10" s="28">
        <f t="shared" si="9"/>
        <v>1240.9513960703205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44113</v>
      </c>
      <c r="D11" s="25" t="s">
        <v>19</v>
      </c>
      <c r="E11" s="25" t="s">
        <v>1043</v>
      </c>
      <c r="F11" s="26">
        <v>90.5</v>
      </c>
      <c r="G11" s="26">
        <v>100</v>
      </c>
      <c r="H11" s="26">
        <v>86</v>
      </c>
      <c r="I11" s="26">
        <v>100</v>
      </c>
      <c r="J11" s="25">
        <f t="shared" si="10"/>
        <v>9.5</v>
      </c>
      <c r="K11" s="27">
        <f t="shared" si="11"/>
        <v>1657.4585635359117</v>
      </c>
      <c r="L11" s="63">
        <f t="shared" si="2"/>
        <v>0.1049723756906078</v>
      </c>
      <c r="M11" s="28">
        <f t="shared" si="9"/>
        <v>15745.856353591162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44116</v>
      </c>
      <c r="D12" s="25" t="s">
        <v>19</v>
      </c>
      <c r="E12" s="25" t="s">
        <v>1146</v>
      </c>
      <c r="F12" s="26">
        <v>920</v>
      </c>
      <c r="G12" s="26">
        <v>1230</v>
      </c>
      <c r="H12" s="26">
        <v>880</v>
      </c>
      <c r="I12" s="26">
        <v>1134</v>
      </c>
      <c r="J12" s="25">
        <f t="shared" si="10"/>
        <v>214</v>
      </c>
      <c r="K12" s="27">
        <f t="shared" si="11"/>
        <v>163.04347826086956</v>
      </c>
      <c r="L12" s="63">
        <f t="shared" si="2"/>
        <v>0.23260869565217401</v>
      </c>
      <c r="M12" s="28">
        <f t="shared" si="9"/>
        <v>34891.304347826088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44117</v>
      </c>
      <c r="D13" s="25" t="s">
        <v>19</v>
      </c>
      <c r="E13" s="25" t="s">
        <v>443</v>
      </c>
      <c r="F13" s="26">
        <v>2020</v>
      </c>
      <c r="G13" s="26">
        <v>2047</v>
      </c>
      <c r="H13" s="26">
        <v>2000</v>
      </c>
      <c r="I13" s="26">
        <v>2047</v>
      </c>
      <c r="J13" s="25">
        <f t="shared" si="10"/>
        <v>27</v>
      </c>
      <c r="K13" s="27">
        <f t="shared" si="11"/>
        <v>74.257425742574256</v>
      </c>
      <c r="L13" s="63">
        <f t="shared" si="2"/>
        <v>1.3366336633663378E-2</v>
      </c>
      <c r="M13" s="28">
        <f t="shared" si="9"/>
        <v>2004.950495049505</v>
      </c>
      <c r="N13" s="8"/>
      <c r="P13" s="148" t="s">
        <v>10</v>
      </c>
      <c r="Q13" s="150">
        <f>COUNT(C6:C191)</f>
        <v>32</v>
      </c>
      <c r="R13" s="152">
        <v>30</v>
      </c>
      <c r="S13" s="152">
        <f>Z192</f>
        <v>2</v>
      </c>
      <c r="T13" s="152">
        <v>0</v>
      </c>
      <c r="U13" s="154">
        <f>R13/(Q13-T13)</f>
        <v>0.9375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44118</v>
      </c>
      <c r="D14" s="25" t="s">
        <v>19</v>
      </c>
      <c r="E14" s="25" t="s">
        <v>1046</v>
      </c>
      <c r="F14" s="26">
        <v>285</v>
      </c>
      <c r="G14" s="26">
        <v>300</v>
      </c>
      <c r="H14" s="26">
        <v>280</v>
      </c>
      <c r="I14" s="26">
        <v>300</v>
      </c>
      <c r="J14" s="25">
        <f t="shared" si="10"/>
        <v>15</v>
      </c>
      <c r="K14" s="27">
        <f t="shared" si="11"/>
        <v>526.31578947368416</v>
      </c>
      <c r="L14" s="63">
        <f t="shared" si="2"/>
        <v>5.2631578947368363E-2</v>
      </c>
      <c r="M14" s="28">
        <f t="shared" si="9"/>
        <v>7894.7368421052624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44118</v>
      </c>
      <c r="D15" s="25" t="s">
        <v>19</v>
      </c>
      <c r="E15" s="25" t="s">
        <v>724</v>
      </c>
      <c r="F15" s="26">
        <v>369</v>
      </c>
      <c r="G15" s="26">
        <v>382</v>
      </c>
      <c r="H15" s="26">
        <v>364</v>
      </c>
      <c r="I15" s="26">
        <v>377.7</v>
      </c>
      <c r="J15" s="25">
        <f t="shared" si="10"/>
        <v>8.6999999999999886</v>
      </c>
      <c r="K15" s="27">
        <f t="shared" si="11"/>
        <v>406.5040650406504</v>
      </c>
      <c r="L15" s="63">
        <f t="shared" si="2"/>
        <v>2.3577235772357596E-2</v>
      </c>
      <c r="M15" s="28">
        <f t="shared" si="9"/>
        <v>3536.5853658536539</v>
      </c>
      <c r="N15" s="8"/>
      <c r="O15" s="29"/>
      <c r="P15" s="97" t="s">
        <v>21</v>
      </c>
      <c r="Q15" s="98"/>
      <c r="R15" s="99"/>
      <c r="S15" s="106">
        <f>U13</f>
        <v>0.9375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44118</v>
      </c>
      <c r="D16" s="25" t="s">
        <v>19</v>
      </c>
      <c r="E16" s="25" t="s">
        <v>453</v>
      </c>
      <c r="F16" s="26">
        <v>1958</v>
      </c>
      <c r="G16" s="26">
        <v>1980</v>
      </c>
      <c r="H16" s="26">
        <v>1945</v>
      </c>
      <c r="I16" s="26">
        <v>1978</v>
      </c>
      <c r="J16" s="25">
        <f t="shared" si="10"/>
        <v>20</v>
      </c>
      <c r="K16" s="27">
        <f t="shared" si="11"/>
        <v>76.608784473953008</v>
      </c>
      <c r="L16" s="63">
        <f t="shared" si="2"/>
        <v>1.0214504596527174E-2</v>
      </c>
      <c r="M16" s="28">
        <f t="shared" si="9"/>
        <v>1532.1756894790601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44119</v>
      </c>
      <c r="D17" s="25" t="s">
        <v>19</v>
      </c>
      <c r="E17" s="25" t="s">
        <v>587</v>
      </c>
      <c r="F17" s="26">
        <v>1360</v>
      </c>
      <c r="G17" s="26">
        <v>1375</v>
      </c>
      <c r="H17" s="26">
        <v>1343</v>
      </c>
      <c r="I17" s="26">
        <v>1375</v>
      </c>
      <c r="J17" s="25">
        <f t="shared" si="10"/>
        <v>15</v>
      </c>
      <c r="K17" s="27">
        <f t="shared" si="11"/>
        <v>110.29411764705883</v>
      </c>
      <c r="L17" s="63">
        <f t="shared" si="2"/>
        <v>1.1029411764705843E-2</v>
      </c>
      <c r="M17" s="28">
        <f t="shared" si="9"/>
        <v>1654.4117647058824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44119</v>
      </c>
      <c r="D18" s="25" t="s">
        <v>19</v>
      </c>
      <c r="E18" s="25" t="s">
        <v>549</v>
      </c>
      <c r="F18" s="26">
        <v>1240</v>
      </c>
      <c r="G18" s="26">
        <v>1254</v>
      </c>
      <c r="H18" s="26">
        <v>1235</v>
      </c>
      <c r="I18" s="26">
        <v>1250</v>
      </c>
      <c r="J18" s="25">
        <f t="shared" ref="J18:J19" si="12">I18-F18</f>
        <v>10</v>
      </c>
      <c r="K18" s="27">
        <f t="shared" ref="K18:K19" si="13">150000/F18</f>
        <v>120.96774193548387</v>
      </c>
      <c r="L18" s="63">
        <f t="shared" si="2"/>
        <v>8.0645161290322509E-3</v>
      </c>
      <c r="M18" s="28">
        <f t="shared" si="9"/>
        <v>1209.6774193548388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44119</v>
      </c>
      <c r="D19" s="25" t="s">
        <v>19</v>
      </c>
      <c r="E19" s="25" t="s">
        <v>1147</v>
      </c>
      <c r="F19" s="26">
        <v>64</v>
      </c>
      <c r="G19" s="26">
        <v>100</v>
      </c>
      <c r="H19" s="26">
        <v>55</v>
      </c>
      <c r="I19" s="26">
        <v>67</v>
      </c>
      <c r="J19" s="25">
        <f t="shared" si="12"/>
        <v>3</v>
      </c>
      <c r="K19" s="27">
        <f t="shared" si="13"/>
        <v>2343.75</v>
      </c>
      <c r="L19" s="63">
        <f t="shared" si="2"/>
        <v>4.6875E-2</v>
      </c>
      <c r="M19" s="28">
        <f t="shared" si="9"/>
        <v>7031.25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44119</v>
      </c>
      <c r="D20" s="25" t="s">
        <v>19</v>
      </c>
      <c r="E20" s="25" t="s">
        <v>1148</v>
      </c>
      <c r="F20" s="26">
        <v>354</v>
      </c>
      <c r="G20" s="26">
        <v>367</v>
      </c>
      <c r="H20" s="26">
        <v>350</v>
      </c>
      <c r="I20" s="26">
        <v>363</v>
      </c>
      <c r="J20" s="25">
        <f t="shared" ref="J20" si="14">I20-F20</f>
        <v>9</v>
      </c>
      <c r="K20" s="27">
        <f t="shared" ref="K20" si="15">150000/F20</f>
        <v>423.72881355932202</v>
      </c>
      <c r="L20" s="63">
        <f t="shared" si="2"/>
        <v>2.5423728813559254E-2</v>
      </c>
      <c r="M20" s="28">
        <f t="shared" si="9"/>
        <v>3813.5593220338983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44123</v>
      </c>
      <c r="D21" s="25" t="s">
        <v>19</v>
      </c>
      <c r="E21" s="25" t="s">
        <v>1149</v>
      </c>
      <c r="F21" s="26">
        <v>1205</v>
      </c>
      <c r="G21" s="26">
        <v>1305</v>
      </c>
      <c r="H21" s="26">
        <v>1170</v>
      </c>
      <c r="I21" s="26">
        <v>1248</v>
      </c>
      <c r="J21" s="25">
        <f t="shared" ref="J21:J26" si="16">I21-F21</f>
        <v>43</v>
      </c>
      <c r="K21" s="27">
        <f t="shared" ref="K21:K26" si="17">150000/F21</f>
        <v>124.48132780082987</v>
      </c>
      <c r="L21" s="63">
        <f t="shared" si="2"/>
        <v>3.568464730290466E-2</v>
      </c>
      <c r="M21" s="28">
        <f t="shared" si="9"/>
        <v>5352.6970954356848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44123</v>
      </c>
      <c r="D22" s="25" t="s">
        <v>19</v>
      </c>
      <c r="E22" s="25" t="s">
        <v>983</v>
      </c>
      <c r="F22" s="26">
        <v>329</v>
      </c>
      <c r="G22" s="26">
        <v>338</v>
      </c>
      <c r="H22" s="26">
        <v>325</v>
      </c>
      <c r="I22" s="26">
        <v>338</v>
      </c>
      <c r="J22" s="25">
        <f t="shared" si="16"/>
        <v>9</v>
      </c>
      <c r="K22" s="27">
        <f t="shared" si="17"/>
        <v>455.9270516717325</v>
      </c>
      <c r="L22" s="63">
        <f t="shared" si="2"/>
        <v>2.7355623100304038E-2</v>
      </c>
      <c r="M22" s="28">
        <f t="shared" si="9"/>
        <v>4103.3434650455929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44123</v>
      </c>
      <c r="D23" s="25" t="s">
        <v>19</v>
      </c>
      <c r="E23" s="25" t="s">
        <v>1150</v>
      </c>
      <c r="F23" s="26">
        <v>170</v>
      </c>
      <c r="G23" s="26">
        <v>177</v>
      </c>
      <c r="H23" s="26">
        <v>168</v>
      </c>
      <c r="I23" s="26">
        <v>177</v>
      </c>
      <c r="J23" s="25">
        <f t="shared" si="16"/>
        <v>7</v>
      </c>
      <c r="K23" s="27">
        <f t="shared" si="17"/>
        <v>882.35294117647061</v>
      </c>
      <c r="L23" s="63">
        <f t="shared" si="2"/>
        <v>4.117647058823537E-2</v>
      </c>
      <c r="M23" s="28">
        <f t="shared" si="9"/>
        <v>6176.4705882352946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44124</v>
      </c>
      <c r="D24" s="25" t="s">
        <v>19</v>
      </c>
      <c r="E24" s="25" t="s">
        <v>555</v>
      </c>
      <c r="F24" s="26">
        <v>188</v>
      </c>
      <c r="G24" s="26">
        <v>194</v>
      </c>
      <c r="H24" s="26">
        <v>184</v>
      </c>
      <c r="I24" s="26">
        <v>194</v>
      </c>
      <c r="J24" s="25">
        <f t="shared" si="16"/>
        <v>6</v>
      </c>
      <c r="K24" s="27">
        <f t="shared" si="17"/>
        <v>797.87234042553189</v>
      </c>
      <c r="L24" s="63">
        <f t="shared" si="2"/>
        <v>3.1914893617021267E-2</v>
      </c>
      <c r="M24" s="28">
        <f t="shared" si="9"/>
        <v>4787.2340425531911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44124</v>
      </c>
      <c r="D25" s="25" t="s">
        <v>19</v>
      </c>
      <c r="E25" s="25" t="s">
        <v>1151</v>
      </c>
      <c r="F25" s="26">
        <v>8.85</v>
      </c>
      <c r="G25" s="26">
        <v>9.5500000000000007</v>
      </c>
      <c r="H25" s="26">
        <v>8.5</v>
      </c>
      <c r="I25" s="26">
        <v>9.5500000000000007</v>
      </c>
      <c r="J25" s="25">
        <f t="shared" si="16"/>
        <v>0.70000000000000107</v>
      </c>
      <c r="K25" s="27">
        <f t="shared" si="17"/>
        <v>16949.152542372882</v>
      </c>
      <c r="L25" s="63">
        <f t="shared" si="2"/>
        <v>7.9096045197740272E-2</v>
      </c>
      <c r="M25" s="28">
        <f t="shared" si="9"/>
        <v>11864.406779661036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44125</v>
      </c>
      <c r="D26" s="25" t="s">
        <v>19</v>
      </c>
      <c r="E26" s="25" t="s">
        <v>703</v>
      </c>
      <c r="F26" s="26">
        <v>2170</v>
      </c>
      <c r="G26" s="26">
        <v>2250</v>
      </c>
      <c r="H26" s="26">
        <v>2140</v>
      </c>
      <c r="I26" s="26">
        <v>2140</v>
      </c>
      <c r="J26" s="25">
        <f t="shared" si="16"/>
        <v>-30</v>
      </c>
      <c r="K26" s="27">
        <f t="shared" si="17"/>
        <v>69.124423963133637</v>
      </c>
      <c r="L26" s="63">
        <f t="shared" si="2"/>
        <v>-1.3824884792626779E-2</v>
      </c>
      <c r="M26" s="28">
        <f t="shared" si="9"/>
        <v>-2073.7327188940089</v>
      </c>
      <c r="N26" s="8"/>
      <c r="Y26" s="5">
        <f t="shared" si="3"/>
        <v>0</v>
      </c>
      <c r="Z26" s="5">
        <f t="shared" si="4"/>
        <v>1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44125</v>
      </c>
      <c r="D27" s="25" t="s">
        <v>19</v>
      </c>
      <c r="E27" s="25" t="s">
        <v>879</v>
      </c>
      <c r="F27" s="26">
        <v>721</v>
      </c>
      <c r="G27" s="26">
        <v>737</v>
      </c>
      <c r="H27" s="26">
        <v>715</v>
      </c>
      <c r="I27" s="26">
        <v>737</v>
      </c>
      <c r="J27" s="25">
        <f t="shared" ref="J27" si="18">I27-F27</f>
        <v>16</v>
      </c>
      <c r="K27" s="27">
        <f t="shared" ref="K27" si="19">150000/F27</f>
        <v>208.04438280166437</v>
      </c>
      <c r="L27" s="63">
        <f t="shared" si="2"/>
        <v>2.2191400832177521E-2</v>
      </c>
      <c r="M27" s="28">
        <f t="shared" si="9"/>
        <v>3328.7101248266299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44125</v>
      </c>
      <c r="D28" s="25" t="s">
        <v>19</v>
      </c>
      <c r="E28" s="25" t="s">
        <v>1152</v>
      </c>
      <c r="F28" s="26">
        <v>830</v>
      </c>
      <c r="G28" s="26">
        <v>950</v>
      </c>
      <c r="H28" s="26">
        <v>790</v>
      </c>
      <c r="I28" s="26">
        <v>950</v>
      </c>
      <c r="J28" s="25">
        <f t="shared" ref="J28:J29" si="20">I28-F28</f>
        <v>120</v>
      </c>
      <c r="K28" s="27">
        <f t="shared" ref="K28:K29" si="21">150000/F28</f>
        <v>180.72289156626505</v>
      </c>
      <c r="L28" s="63">
        <f t="shared" si="2"/>
        <v>0.14457831325301207</v>
      </c>
      <c r="M28" s="28">
        <f t="shared" si="9"/>
        <v>21686.746987951807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44131</v>
      </c>
      <c r="D29" s="25" t="s">
        <v>19</v>
      </c>
      <c r="E29" s="25" t="s">
        <v>1153</v>
      </c>
      <c r="F29" s="26">
        <v>4</v>
      </c>
      <c r="G29" s="26">
        <v>10</v>
      </c>
      <c r="H29" s="26"/>
      <c r="I29" s="26">
        <v>8.25</v>
      </c>
      <c r="J29" s="25">
        <f t="shared" si="20"/>
        <v>4.25</v>
      </c>
      <c r="K29" s="27">
        <f t="shared" si="21"/>
        <v>37500</v>
      </c>
      <c r="L29" s="63">
        <f t="shared" si="2"/>
        <v>1.0625</v>
      </c>
      <c r="M29" s="28">
        <f t="shared" si="9"/>
        <v>159375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44132</v>
      </c>
      <c r="D30" s="25" t="s">
        <v>19</v>
      </c>
      <c r="E30" s="25" t="s">
        <v>1154</v>
      </c>
      <c r="F30" s="26">
        <v>138</v>
      </c>
      <c r="G30" s="26">
        <v>170</v>
      </c>
      <c r="H30" s="26">
        <v>120</v>
      </c>
      <c r="I30" s="26">
        <v>176</v>
      </c>
      <c r="J30" s="25">
        <f t="shared" ref="J30" si="22">I30-F30</f>
        <v>38</v>
      </c>
      <c r="K30" s="27">
        <f t="shared" ref="K30" si="23">150000/F30</f>
        <v>1086.9565217391305</v>
      </c>
      <c r="L30" s="63">
        <f t="shared" si="2"/>
        <v>0.2753623188405796</v>
      </c>
      <c r="M30" s="28">
        <f t="shared" si="9"/>
        <v>41304.34782608696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44132</v>
      </c>
      <c r="D31" s="25" t="s">
        <v>19</v>
      </c>
      <c r="E31" s="25" t="s">
        <v>255</v>
      </c>
      <c r="F31" s="26">
        <v>311</v>
      </c>
      <c r="G31" s="26">
        <v>322</v>
      </c>
      <c r="H31" s="26">
        <v>308</v>
      </c>
      <c r="I31" s="26">
        <v>322</v>
      </c>
      <c r="J31" s="25">
        <f t="shared" ref="J31:J33" si="24">I31-F31</f>
        <v>11</v>
      </c>
      <c r="K31" s="27">
        <f t="shared" ref="K31:K33" si="25">150000/F31</f>
        <v>482.3151125401929</v>
      </c>
      <c r="L31" s="63">
        <f t="shared" si="2"/>
        <v>3.5369774919614239E-2</v>
      </c>
      <c r="M31" s="28">
        <f t="shared" si="9"/>
        <v>5305.4662379421216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44132</v>
      </c>
      <c r="D32" s="25" t="s">
        <v>19</v>
      </c>
      <c r="E32" s="25" t="s">
        <v>252</v>
      </c>
      <c r="F32" s="26">
        <v>1275</v>
      </c>
      <c r="G32" s="26">
        <v>1287</v>
      </c>
      <c r="H32" s="26">
        <v>1268</v>
      </c>
      <c r="I32" s="26">
        <v>1287</v>
      </c>
      <c r="J32" s="25">
        <f t="shared" si="24"/>
        <v>12</v>
      </c>
      <c r="K32" s="27">
        <f t="shared" si="25"/>
        <v>117.64705882352941</v>
      </c>
      <c r="L32" s="63">
        <f t="shared" si="2"/>
        <v>9.4117647058824527E-3</v>
      </c>
      <c r="M32" s="28">
        <f t="shared" si="9"/>
        <v>1411.7647058823529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44132</v>
      </c>
      <c r="D33" s="25" t="s">
        <v>19</v>
      </c>
      <c r="E33" s="25" t="s">
        <v>1059</v>
      </c>
      <c r="F33" s="26">
        <v>34</v>
      </c>
      <c r="G33" s="26">
        <v>40</v>
      </c>
      <c r="H33" s="26">
        <v>32</v>
      </c>
      <c r="I33" s="26">
        <v>40</v>
      </c>
      <c r="J33" s="25">
        <f t="shared" si="24"/>
        <v>6</v>
      </c>
      <c r="K33" s="27">
        <f t="shared" si="25"/>
        <v>4411.7647058823532</v>
      </c>
      <c r="L33" s="63">
        <f t="shared" si="2"/>
        <v>0.17647058823529416</v>
      </c>
      <c r="M33" s="28">
        <f t="shared" si="9"/>
        <v>26470.588235294119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44133</v>
      </c>
      <c r="D34" s="43" t="s">
        <v>19</v>
      </c>
      <c r="E34" s="43" t="s">
        <v>1155</v>
      </c>
      <c r="F34" s="43">
        <v>664</v>
      </c>
      <c r="G34" s="43">
        <v>754</v>
      </c>
      <c r="H34" s="43">
        <v>618</v>
      </c>
      <c r="I34" s="26">
        <v>698</v>
      </c>
      <c r="J34" s="25">
        <f t="shared" ref="J34" si="26">I34-F34</f>
        <v>34</v>
      </c>
      <c r="K34" s="27">
        <f t="shared" ref="K34" si="27">150000/F34</f>
        <v>225.90361445783134</v>
      </c>
      <c r="L34" s="63">
        <f t="shared" si="2"/>
        <v>5.1204819277108404E-2</v>
      </c>
      <c r="M34" s="28">
        <f t="shared" si="9"/>
        <v>7680.7228915662654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44134</v>
      </c>
      <c r="D35" s="25" t="s">
        <v>19</v>
      </c>
      <c r="E35" s="25" t="s">
        <v>654</v>
      </c>
      <c r="F35" s="26">
        <v>249</v>
      </c>
      <c r="G35" s="26">
        <v>254</v>
      </c>
      <c r="H35" s="26">
        <v>249</v>
      </c>
      <c r="I35" s="26">
        <v>249</v>
      </c>
      <c r="J35" s="25">
        <f t="shared" ref="J35" si="28">I35-F35</f>
        <v>0</v>
      </c>
      <c r="K35" s="27">
        <f t="shared" ref="K35" si="29">150000/F35</f>
        <v>602.40963855421683</v>
      </c>
      <c r="L35" s="63">
        <f t="shared" si="2"/>
        <v>0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44134</v>
      </c>
      <c r="D36" s="25" t="s">
        <v>19</v>
      </c>
      <c r="E36" s="25" t="s">
        <v>1156</v>
      </c>
      <c r="F36" s="26">
        <v>122</v>
      </c>
      <c r="G36" s="26">
        <v>125</v>
      </c>
      <c r="H36" s="26">
        <v>120</v>
      </c>
      <c r="I36" s="26">
        <v>125</v>
      </c>
      <c r="J36" s="25">
        <f t="shared" ref="J36:J37" si="30">I36-F36</f>
        <v>3</v>
      </c>
      <c r="K36" s="27">
        <f t="shared" ref="K36:K37" si="31">150000/F36</f>
        <v>1229.5081967213114</v>
      </c>
      <c r="L36" s="63">
        <f t="shared" si="2"/>
        <v>2.4590163934426146E-2</v>
      </c>
      <c r="M36" s="28">
        <f t="shared" si="9"/>
        <v>3688.5245901639341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44134</v>
      </c>
      <c r="D37" s="25" t="s">
        <v>19</v>
      </c>
      <c r="E37" s="25" t="s">
        <v>666</v>
      </c>
      <c r="F37" s="26">
        <v>165</v>
      </c>
      <c r="G37" s="26">
        <v>180</v>
      </c>
      <c r="H37" s="26">
        <v>160</v>
      </c>
      <c r="I37" s="26">
        <v>180</v>
      </c>
      <c r="J37" s="25">
        <f t="shared" si="30"/>
        <v>15</v>
      </c>
      <c r="K37" s="27">
        <f t="shared" si="31"/>
        <v>909.09090909090912</v>
      </c>
      <c r="L37" s="63">
        <f t="shared" si="2"/>
        <v>9.0909090909090828E-2</v>
      </c>
      <c r="M37" s="28">
        <f t="shared" si="9"/>
        <v>13636.363636363636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2">IF($M71&gt;0,1,0)</f>
        <v>0</v>
      </c>
      <c r="Z71" s="5">
        <f t="shared" ref="Z71:Z134" si="3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5">(I72*1/F72)-100%</f>
        <v>#VALUE!</v>
      </c>
      <c r="M72" s="28">
        <f t="shared" ref="M72:M135" si="36">J72*K72</f>
        <v>0</v>
      </c>
      <c r="N72" s="8"/>
      <c r="Y72" s="5">
        <f t="shared" si="32"/>
        <v>0</v>
      </c>
      <c r="Z72" s="5">
        <f t="shared" si="33"/>
        <v>0</v>
      </c>
      <c r="AA72" s="5">
        <f t="shared" si="5"/>
        <v>0</v>
      </c>
    </row>
    <row r="73" spans="1:27" hidden="1" x14ac:dyDescent="0.3">
      <c r="A73" s="7"/>
      <c r="B73" s="23">
        <f t="shared" si="3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5"/>
        <v>#VALUE!</v>
      </c>
      <c r="M73" s="28">
        <f t="shared" si="36"/>
        <v>0</v>
      </c>
      <c r="N73" s="8"/>
      <c r="Y73" s="5">
        <f t="shared" si="32"/>
        <v>0</v>
      </c>
      <c r="Z73" s="5">
        <f t="shared" si="33"/>
        <v>0</v>
      </c>
      <c r="AA73" s="5">
        <f t="shared" si="5"/>
        <v>0</v>
      </c>
    </row>
    <row r="74" spans="1:27" hidden="1" x14ac:dyDescent="0.3">
      <c r="A74" s="7"/>
      <c r="B74" s="23">
        <f t="shared" si="3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5"/>
        <v>#VALUE!</v>
      </c>
      <c r="M74" s="28">
        <f t="shared" si="36"/>
        <v>0</v>
      </c>
      <c r="N74" s="8"/>
      <c r="Y74" s="5">
        <f t="shared" si="32"/>
        <v>0</v>
      </c>
      <c r="Z74" s="5">
        <f t="shared" si="33"/>
        <v>0</v>
      </c>
      <c r="AA74" s="5">
        <f t="shared" si="5"/>
        <v>0</v>
      </c>
    </row>
    <row r="75" spans="1:27" hidden="1" x14ac:dyDescent="0.3">
      <c r="A75" s="7"/>
      <c r="B75" s="23">
        <f t="shared" si="3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5"/>
        <v>#VALUE!</v>
      </c>
      <c r="M75" s="28">
        <f t="shared" si="36"/>
        <v>0</v>
      </c>
      <c r="N75" s="8"/>
      <c r="Y75" s="5">
        <f t="shared" si="32"/>
        <v>0</v>
      </c>
      <c r="Z75" s="5">
        <f t="shared" si="33"/>
        <v>0</v>
      </c>
      <c r="AA75" s="5">
        <f t="shared" ref="AA75:AA138" si="37">IF($I75=0,1,0)</f>
        <v>0</v>
      </c>
    </row>
    <row r="76" spans="1:27" hidden="1" x14ac:dyDescent="0.3">
      <c r="A76" s="7"/>
      <c r="B76" s="23">
        <f t="shared" si="3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5"/>
        <v>#VALUE!</v>
      </c>
      <c r="M76" s="28">
        <f t="shared" si="36"/>
        <v>0</v>
      </c>
      <c r="N76" s="8"/>
      <c r="Y76" s="5">
        <f t="shared" si="32"/>
        <v>0</v>
      </c>
      <c r="Z76" s="5">
        <f t="shared" si="33"/>
        <v>0</v>
      </c>
      <c r="AA76" s="5">
        <f t="shared" si="37"/>
        <v>0</v>
      </c>
    </row>
    <row r="77" spans="1:27" hidden="1" x14ac:dyDescent="0.3">
      <c r="A77" s="7"/>
      <c r="B77" s="23">
        <f t="shared" si="3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5"/>
        <v>#VALUE!</v>
      </c>
      <c r="M77" s="28">
        <f t="shared" si="36"/>
        <v>0</v>
      </c>
      <c r="N77" s="8"/>
      <c r="Y77" s="5">
        <f t="shared" si="32"/>
        <v>0</v>
      </c>
      <c r="Z77" s="5">
        <f t="shared" si="33"/>
        <v>0</v>
      </c>
      <c r="AA77" s="5">
        <f t="shared" si="37"/>
        <v>0</v>
      </c>
    </row>
    <row r="78" spans="1:27" hidden="1" x14ac:dyDescent="0.3">
      <c r="A78" s="7"/>
      <c r="B78" s="23">
        <f t="shared" si="3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5"/>
        <v>#VALUE!</v>
      </c>
      <c r="M78" s="28">
        <f t="shared" si="36"/>
        <v>0</v>
      </c>
      <c r="N78" s="8"/>
      <c r="Y78" s="5">
        <f t="shared" si="32"/>
        <v>0</v>
      </c>
      <c r="Z78" s="5">
        <f t="shared" si="33"/>
        <v>0</v>
      </c>
      <c r="AA78" s="5">
        <f t="shared" si="37"/>
        <v>0</v>
      </c>
    </row>
    <row r="79" spans="1:27" hidden="1" x14ac:dyDescent="0.3">
      <c r="A79" s="7"/>
      <c r="B79" s="23">
        <f t="shared" si="3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5"/>
        <v>#VALUE!</v>
      </c>
      <c r="M79" s="28">
        <f t="shared" si="36"/>
        <v>0</v>
      </c>
      <c r="N79" s="8"/>
      <c r="Y79" s="5">
        <f t="shared" si="32"/>
        <v>0</v>
      </c>
      <c r="Z79" s="5">
        <f t="shared" si="33"/>
        <v>0</v>
      </c>
      <c r="AA79" s="5">
        <f t="shared" si="37"/>
        <v>0</v>
      </c>
    </row>
    <row r="80" spans="1:27" hidden="1" x14ac:dyDescent="0.3">
      <c r="A80" s="7"/>
      <c r="B80" s="23">
        <f t="shared" si="3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5"/>
        <v>#VALUE!</v>
      </c>
      <c r="M80" s="28">
        <f t="shared" si="36"/>
        <v>0</v>
      </c>
      <c r="N80" s="8"/>
      <c r="Q80" s="5" t="s">
        <v>20</v>
      </c>
      <c r="Y80" s="5">
        <f t="shared" si="32"/>
        <v>0</v>
      </c>
      <c r="Z80" s="5">
        <f t="shared" si="33"/>
        <v>0</v>
      </c>
      <c r="AA80" s="5">
        <f t="shared" si="37"/>
        <v>0</v>
      </c>
    </row>
    <row r="81" spans="1:27" hidden="1" x14ac:dyDescent="0.3">
      <c r="A81" s="7"/>
      <c r="B81" s="23">
        <f t="shared" si="3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5"/>
        <v>#VALUE!</v>
      </c>
      <c r="M81" s="28">
        <f t="shared" si="36"/>
        <v>0</v>
      </c>
      <c r="N81" s="8"/>
      <c r="P81" s="5" t="s">
        <v>20</v>
      </c>
      <c r="Y81" s="5">
        <f t="shared" si="32"/>
        <v>0</v>
      </c>
      <c r="Z81" s="5">
        <f t="shared" si="33"/>
        <v>0</v>
      </c>
      <c r="AA81" s="5">
        <f t="shared" si="37"/>
        <v>0</v>
      </c>
    </row>
    <row r="82" spans="1:27" hidden="1" x14ac:dyDescent="0.3">
      <c r="A82" s="7"/>
      <c r="B82" s="23">
        <f t="shared" si="3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5"/>
        <v>#VALUE!</v>
      </c>
      <c r="M82" s="28">
        <f t="shared" si="36"/>
        <v>0</v>
      </c>
      <c r="N82" s="8"/>
      <c r="Y82" s="5">
        <f t="shared" si="32"/>
        <v>0</v>
      </c>
      <c r="Z82" s="5">
        <f t="shared" si="33"/>
        <v>0</v>
      </c>
      <c r="AA82" s="5">
        <f t="shared" si="37"/>
        <v>0</v>
      </c>
    </row>
    <row r="83" spans="1:27" hidden="1" x14ac:dyDescent="0.3">
      <c r="A83" s="7"/>
      <c r="B83" s="23">
        <f t="shared" si="3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5"/>
        <v>#VALUE!</v>
      </c>
      <c r="M83" s="28">
        <f t="shared" si="36"/>
        <v>0</v>
      </c>
      <c r="N83" s="8"/>
      <c r="R83" s="5" t="s">
        <v>20</v>
      </c>
      <c r="Y83" s="5">
        <f t="shared" si="32"/>
        <v>0</v>
      </c>
      <c r="Z83" s="5">
        <f t="shared" si="33"/>
        <v>0</v>
      </c>
      <c r="AA83" s="5">
        <f t="shared" si="37"/>
        <v>0</v>
      </c>
    </row>
    <row r="84" spans="1:27" hidden="1" x14ac:dyDescent="0.3">
      <c r="A84" s="7"/>
      <c r="B84" s="23">
        <f t="shared" si="3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5"/>
        <v>#VALUE!</v>
      </c>
      <c r="M84" s="28">
        <f t="shared" si="36"/>
        <v>0</v>
      </c>
      <c r="N84" s="8"/>
      <c r="Y84" s="5">
        <f t="shared" si="32"/>
        <v>0</v>
      </c>
      <c r="Z84" s="5">
        <f t="shared" si="33"/>
        <v>0</v>
      </c>
      <c r="AA84" s="5">
        <f t="shared" si="37"/>
        <v>0</v>
      </c>
    </row>
    <row r="85" spans="1:27" hidden="1" x14ac:dyDescent="0.3">
      <c r="A85" s="7"/>
      <c r="B85" s="23">
        <f t="shared" si="3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5"/>
        <v>#VALUE!</v>
      </c>
      <c r="M85" s="28">
        <f t="shared" si="36"/>
        <v>0</v>
      </c>
      <c r="N85" s="8"/>
      <c r="Y85" s="5">
        <f t="shared" si="32"/>
        <v>0</v>
      </c>
      <c r="Z85" s="5">
        <f t="shared" si="33"/>
        <v>0</v>
      </c>
      <c r="AA85" s="5">
        <f t="shared" si="37"/>
        <v>0</v>
      </c>
    </row>
    <row r="86" spans="1:27" hidden="1" x14ac:dyDescent="0.3">
      <c r="A86" s="7"/>
      <c r="B86" s="23">
        <f t="shared" si="3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5"/>
        <v>#VALUE!</v>
      </c>
      <c r="M86" s="28">
        <f t="shared" si="36"/>
        <v>0</v>
      </c>
      <c r="N86" s="8"/>
      <c r="Y86" s="5">
        <f t="shared" si="32"/>
        <v>0</v>
      </c>
      <c r="Z86" s="5">
        <f t="shared" si="33"/>
        <v>0</v>
      </c>
      <c r="AA86" s="5">
        <f t="shared" si="37"/>
        <v>0</v>
      </c>
    </row>
    <row r="87" spans="1:27" hidden="1" x14ac:dyDescent="0.3">
      <c r="A87" s="7"/>
      <c r="B87" s="23">
        <f t="shared" si="3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5"/>
        <v>#VALUE!</v>
      </c>
      <c r="M87" s="28">
        <f t="shared" si="36"/>
        <v>0</v>
      </c>
      <c r="N87" s="8"/>
      <c r="Y87" s="5">
        <f t="shared" si="32"/>
        <v>0</v>
      </c>
      <c r="Z87" s="5">
        <f t="shared" si="33"/>
        <v>0</v>
      </c>
      <c r="AA87" s="5">
        <f t="shared" si="37"/>
        <v>0</v>
      </c>
    </row>
    <row r="88" spans="1:27" hidden="1" x14ac:dyDescent="0.3">
      <c r="A88" s="7"/>
      <c r="B88" s="23">
        <f t="shared" si="3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5"/>
        <v>#VALUE!</v>
      </c>
      <c r="M88" s="28">
        <f t="shared" si="36"/>
        <v>0</v>
      </c>
      <c r="N88" s="8"/>
      <c r="Y88" s="5">
        <f t="shared" si="32"/>
        <v>0</v>
      </c>
      <c r="Z88" s="5">
        <f t="shared" si="33"/>
        <v>0</v>
      </c>
      <c r="AA88" s="5">
        <f t="shared" si="37"/>
        <v>0</v>
      </c>
    </row>
    <row r="89" spans="1:27" hidden="1" x14ac:dyDescent="0.3">
      <c r="A89" s="7"/>
      <c r="B89" s="23">
        <f t="shared" si="3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5"/>
        <v>#VALUE!</v>
      </c>
      <c r="M89" s="28">
        <f t="shared" si="36"/>
        <v>0</v>
      </c>
      <c r="N89" s="8"/>
      <c r="Y89" s="5">
        <f t="shared" si="32"/>
        <v>0</v>
      </c>
      <c r="Z89" s="5">
        <f t="shared" si="33"/>
        <v>0</v>
      </c>
      <c r="AA89" s="5">
        <f t="shared" si="37"/>
        <v>0</v>
      </c>
    </row>
    <row r="90" spans="1:27" hidden="1" x14ac:dyDescent="0.3">
      <c r="A90" s="7"/>
      <c r="B90" s="23">
        <f t="shared" si="3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5"/>
        <v>#VALUE!</v>
      </c>
      <c r="M90" s="28">
        <f t="shared" si="36"/>
        <v>0</v>
      </c>
      <c r="N90" s="8"/>
      <c r="Y90" s="5">
        <f t="shared" si="32"/>
        <v>0</v>
      </c>
      <c r="Z90" s="5">
        <f t="shared" si="33"/>
        <v>0</v>
      </c>
      <c r="AA90" s="5">
        <f t="shared" si="37"/>
        <v>0</v>
      </c>
    </row>
    <row r="91" spans="1:27" hidden="1" x14ac:dyDescent="0.3">
      <c r="A91" s="7"/>
      <c r="B91" s="23">
        <f t="shared" si="3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5"/>
        <v>#VALUE!</v>
      </c>
      <c r="M91" s="28">
        <f t="shared" si="36"/>
        <v>0</v>
      </c>
      <c r="N91" s="8"/>
      <c r="Y91" s="5">
        <f t="shared" si="32"/>
        <v>0</v>
      </c>
      <c r="Z91" s="5">
        <f t="shared" si="33"/>
        <v>0</v>
      </c>
      <c r="AA91" s="5">
        <f t="shared" si="37"/>
        <v>0</v>
      </c>
    </row>
    <row r="92" spans="1:27" hidden="1" x14ac:dyDescent="0.3">
      <c r="A92" s="7"/>
      <c r="B92" s="23">
        <f t="shared" si="3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5"/>
        <v>#VALUE!</v>
      </c>
      <c r="M92" s="28">
        <f t="shared" si="36"/>
        <v>0</v>
      </c>
      <c r="N92" s="8"/>
      <c r="Y92" s="5">
        <f t="shared" si="32"/>
        <v>0</v>
      </c>
      <c r="Z92" s="5">
        <f t="shared" si="33"/>
        <v>0</v>
      </c>
      <c r="AA92" s="5">
        <f t="shared" si="37"/>
        <v>0</v>
      </c>
    </row>
    <row r="93" spans="1:27" hidden="1" x14ac:dyDescent="0.3">
      <c r="A93" s="7"/>
      <c r="B93" s="23">
        <f t="shared" si="3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5"/>
        <v>#VALUE!</v>
      </c>
      <c r="M93" s="28">
        <f t="shared" si="36"/>
        <v>0</v>
      </c>
      <c r="N93" s="8"/>
      <c r="Y93" s="5">
        <f t="shared" si="32"/>
        <v>0</v>
      </c>
      <c r="Z93" s="5">
        <f t="shared" si="33"/>
        <v>0</v>
      </c>
      <c r="AA93" s="5">
        <f t="shared" si="37"/>
        <v>0</v>
      </c>
    </row>
    <row r="94" spans="1:27" hidden="1" x14ac:dyDescent="0.3">
      <c r="A94" s="7"/>
      <c r="B94" s="23">
        <f t="shared" si="3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5"/>
        <v>#VALUE!</v>
      </c>
      <c r="M94" s="28">
        <f t="shared" si="36"/>
        <v>0</v>
      </c>
      <c r="N94" s="8"/>
      <c r="Y94" s="5">
        <f t="shared" si="32"/>
        <v>0</v>
      </c>
      <c r="Z94" s="5">
        <f t="shared" si="33"/>
        <v>0</v>
      </c>
      <c r="AA94" s="5">
        <f t="shared" si="37"/>
        <v>0</v>
      </c>
    </row>
    <row r="95" spans="1:27" hidden="1" x14ac:dyDescent="0.3">
      <c r="A95" s="7"/>
      <c r="B95" s="23">
        <f t="shared" si="3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5"/>
        <v>#VALUE!</v>
      </c>
      <c r="M95" s="28">
        <f t="shared" si="36"/>
        <v>0</v>
      </c>
      <c r="N95" s="8"/>
      <c r="Y95" s="5">
        <f t="shared" si="32"/>
        <v>0</v>
      </c>
      <c r="Z95" s="5">
        <f t="shared" si="33"/>
        <v>0</v>
      </c>
      <c r="AA95" s="5">
        <f t="shared" si="37"/>
        <v>0</v>
      </c>
    </row>
    <row r="96" spans="1:27" hidden="1" x14ac:dyDescent="0.3">
      <c r="A96" s="7"/>
      <c r="B96" s="23">
        <f t="shared" si="3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5"/>
        <v>#VALUE!</v>
      </c>
      <c r="M96" s="28">
        <f t="shared" si="36"/>
        <v>0</v>
      </c>
      <c r="N96" s="8"/>
      <c r="Y96" s="5">
        <f t="shared" si="32"/>
        <v>0</v>
      </c>
      <c r="Z96" s="5">
        <f t="shared" si="33"/>
        <v>0</v>
      </c>
      <c r="AA96" s="5">
        <f t="shared" si="37"/>
        <v>0</v>
      </c>
    </row>
    <row r="97" spans="1:27" hidden="1" x14ac:dyDescent="0.3">
      <c r="A97" s="7"/>
      <c r="B97" s="23">
        <f t="shared" si="3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5"/>
        <v>#VALUE!</v>
      </c>
      <c r="M97" s="28">
        <f t="shared" si="36"/>
        <v>0</v>
      </c>
      <c r="N97" s="8"/>
      <c r="Y97" s="5">
        <f t="shared" si="32"/>
        <v>0</v>
      </c>
      <c r="Z97" s="5">
        <f t="shared" si="33"/>
        <v>0</v>
      </c>
      <c r="AA97" s="5">
        <f t="shared" si="37"/>
        <v>0</v>
      </c>
    </row>
    <row r="98" spans="1:27" hidden="1" x14ac:dyDescent="0.3">
      <c r="A98" s="7"/>
      <c r="B98" s="23">
        <f t="shared" si="3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5"/>
        <v>#VALUE!</v>
      </c>
      <c r="M98" s="28">
        <f t="shared" si="36"/>
        <v>0</v>
      </c>
      <c r="N98" s="8"/>
      <c r="Y98" s="5">
        <f t="shared" si="32"/>
        <v>0</v>
      </c>
      <c r="Z98" s="5">
        <f t="shared" si="33"/>
        <v>0</v>
      </c>
      <c r="AA98" s="5">
        <f t="shared" si="37"/>
        <v>0</v>
      </c>
    </row>
    <row r="99" spans="1:27" hidden="1" x14ac:dyDescent="0.3">
      <c r="A99" s="7"/>
      <c r="B99" s="23">
        <f t="shared" si="3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5"/>
        <v>#VALUE!</v>
      </c>
      <c r="M99" s="28">
        <f t="shared" si="36"/>
        <v>0</v>
      </c>
      <c r="N99" s="8"/>
      <c r="P99" s="5" t="s">
        <v>20</v>
      </c>
      <c r="Y99" s="5">
        <f t="shared" si="32"/>
        <v>0</v>
      </c>
      <c r="Z99" s="5">
        <f t="shared" si="33"/>
        <v>0</v>
      </c>
      <c r="AA99" s="5">
        <f t="shared" si="37"/>
        <v>0</v>
      </c>
    </row>
    <row r="100" spans="1:27" hidden="1" x14ac:dyDescent="0.3">
      <c r="A100" s="7"/>
      <c r="B100" s="23">
        <f t="shared" si="3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5"/>
        <v>#VALUE!</v>
      </c>
      <c r="M100" s="28">
        <f t="shared" si="36"/>
        <v>0</v>
      </c>
      <c r="N100" s="8"/>
      <c r="Q100" s="5" t="s">
        <v>20</v>
      </c>
      <c r="Y100" s="5">
        <f t="shared" si="32"/>
        <v>0</v>
      </c>
      <c r="Z100" s="5">
        <f t="shared" si="33"/>
        <v>0</v>
      </c>
      <c r="AA100" s="5">
        <f t="shared" si="37"/>
        <v>0</v>
      </c>
    </row>
    <row r="101" spans="1:27" hidden="1" x14ac:dyDescent="0.3">
      <c r="A101" s="7"/>
      <c r="B101" s="23">
        <f t="shared" si="3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5"/>
        <v>#VALUE!</v>
      </c>
      <c r="M101" s="28">
        <f t="shared" si="36"/>
        <v>0</v>
      </c>
      <c r="N101" s="8"/>
      <c r="Q101" s="5" t="s">
        <v>20</v>
      </c>
      <c r="Y101" s="5">
        <f t="shared" si="32"/>
        <v>0</v>
      </c>
      <c r="Z101" s="5">
        <f t="shared" si="33"/>
        <v>0</v>
      </c>
      <c r="AA101" s="5">
        <f t="shared" si="37"/>
        <v>0</v>
      </c>
    </row>
    <row r="102" spans="1:27" hidden="1" x14ac:dyDescent="0.3">
      <c r="A102" s="7"/>
      <c r="B102" s="23">
        <f t="shared" si="3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5"/>
        <v>#VALUE!</v>
      </c>
      <c r="M102" s="28">
        <f t="shared" si="36"/>
        <v>0</v>
      </c>
      <c r="N102" s="8"/>
      <c r="Y102" s="5">
        <f t="shared" si="32"/>
        <v>0</v>
      </c>
      <c r="Z102" s="5">
        <f t="shared" si="33"/>
        <v>0</v>
      </c>
      <c r="AA102" s="5">
        <f t="shared" si="37"/>
        <v>0</v>
      </c>
    </row>
    <row r="103" spans="1:27" hidden="1" x14ac:dyDescent="0.3">
      <c r="A103" s="7"/>
      <c r="B103" s="23">
        <f t="shared" si="3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5"/>
        <v>#VALUE!</v>
      </c>
      <c r="M103" s="28">
        <f t="shared" si="36"/>
        <v>0</v>
      </c>
      <c r="N103" s="8"/>
      <c r="Y103" s="5">
        <f t="shared" si="32"/>
        <v>0</v>
      </c>
      <c r="Z103" s="5">
        <f t="shared" si="33"/>
        <v>0</v>
      </c>
      <c r="AA103" s="5">
        <f t="shared" si="37"/>
        <v>0</v>
      </c>
    </row>
    <row r="104" spans="1:27" hidden="1" x14ac:dyDescent="0.3">
      <c r="A104" s="7"/>
      <c r="B104" s="23">
        <f t="shared" si="3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5"/>
        <v>#VALUE!</v>
      </c>
      <c r="M104" s="25">
        <f t="shared" si="36"/>
        <v>0</v>
      </c>
      <c r="N104" s="8"/>
      <c r="Y104" s="5">
        <f t="shared" si="32"/>
        <v>0</v>
      </c>
      <c r="Z104" s="5">
        <f t="shared" si="33"/>
        <v>0</v>
      </c>
      <c r="AA104" s="5">
        <f t="shared" si="37"/>
        <v>0</v>
      </c>
    </row>
    <row r="105" spans="1:27" hidden="1" x14ac:dyDescent="0.3">
      <c r="A105" s="7"/>
      <c r="B105" s="23">
        <f t="shared" si="3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5"/>
        <v>#VALUE!</v>
      </c>
      <c r="M105" s="25">
        <f t="shared" si="36"/>
        <v>0</v>
      </c>
      <c r="N105" s="8"/>
      <c r="Y105" s="5">
        <f t="shared" si="32"/>
        <v>0</v>
      </c>
      <c r="Z105" s="5">
        <f t="shared" si="33"/>
        <v>0</v>
      </c>
      <c r="AA105" s="5">
        <f t="shared" si="37"/>
        <v>0</v>
      </c>
    </row>
    <row r="106" spans="1:27" hidden="1" x14ac:dyDescent="0.3">
      <c r="A106" s="7"/>
      <c r="B106" s="23">
        <f t="shared" si="3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5"/>
        <v>#VALUE!</v>
      </c>
      <c r="M106" s="25">
        <f t="shared" si="36"/>
        <v>0</v>
      </c>
      <c r="N106" s="8"/>
      <c r="Y106" s="5">
        <f t="shared" si="32"/>
        <v>0</v>
      </c>
      <c r="Z106" s="5">
        <f t="shared" si="33"/>
        <v>0</v>
      </c>
      <c r="AA106" s="5">
        <f t="shared" si="37"/>
        <v>0</v>
      </c>
    </row>
    <row r="107" spans="1:27" hidden="1" x14ac:dyDescent="0.3">
      <c r="A107" s="7"/>
      <c r="B107" s="23">
        <f t="shared" si="3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5"/>
        <v>#VALUE!</v>
      </c>
      <c r="M107" s="25">
        <f t="shared" si="36"/>
        <v>0</v>
      </c>
      <c r="N107" s="8"/>
      <c r="Y107" s="5">
        <f t="shared" si="32"/>
        <v>0</v>
      </c>
      <c r="Z107" s="5">
        <f t="shared" si="33"/>
        <v>0</v>
      </c>
      <c r="AA107" s="5">
        <f t="shared" si="37"/>
        <v>0</v>
      </c>
    </row>
    <row r="108" spans="1:27" hidden="1" x14ac:dyDescent="0.3">
      <c r="A108" s="7"/>
      <c r="B108" s="23">
        <f t="shared" si="3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5"/>
        <v>#VALUE!</v>
      </c>
      <c r="M108" s="25">
        <f t="shared" si="36"/>
        <v>0</v>
      </c>
      <c r="N108" s="8"/>
      <c r="Y108" s="5">
        <f t="shared" si="32"/>
        <v>0</v>
      </c>
      <c r="Z108" s="5">
        <f t="shared" si="33"/>
        <v>0</v>
      </c>
      <c r="AA108" s="5">
        <f t="shared" si="37"/>
        <v>0</v>
      </c>
    </row>
    <row r="109" spans="1:27" hidden="1" x14ac:dyDescent="0.3">
      <c r="A109" s="7"/>
      <c r="B109" s="23">
        <f t="shared" si="3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5"/>
        <v>#VALUE!</v>
      </c>
      <c r="M109" s="25">
        <f t="shared" si="36"/>
        <v>0</v>
      </c>
      <c r="N109" s="8"/>
      <c r="Y109" s="5">
        <f t="shared" si="32"/>
        <v>0</v>
      </c>
      <c r="Z109" s="5">
        <f t="shared" si="33"/>
        <v>0</v>
      </c>
      <c r="AA109" s="5">
        <f t="shared" si="37"/>
        <v>0</v>
      </c>
    </row>
    <row r="110" spans="1:27" hidden="1" x14ac:dyDescent="0.3">
      <c r="A110" s="7"/>
      <c r="B110" s="23">
        <f t="shared" si="3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5"/>
        <v>#VALUE!</v>
      </c>
      <c r="M110" s="25">
        <f t="shared" si="36"/>
        <v>0</v>
      </c>
      <c r="N110" s="8"/>
      <c r="Y110" s="5">
        <f t="shared" si="32"/>
        <v>0</v>
      </c>
      <c r="Z110" s="5">
        <f t="shared" si="33"/>
        <v>0</v>
      </c>
      <c r="AA110" s="5">
        <f t="shared" si="37"/>
        <v>0</v>
      </c>
    </row>
    <row r="111" spans="1:27" hidden="1" x14ac:dyDescent="0.3">
      <c r="A111" s="7"/>
      <c r="B111" s="23">
        <f t="shared" si="3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5"/>
        <v>#VALUE!</v>
      </c>
      <c r="M111" s="25">
        <f t="shared" si="36"/>
        <v>0</v>
      </c>
      <c r="N111" s="8"/>
      <c r="Y111" s="5">
        <f t="shared" si="32"/>
        <v>0</v>
      </c>
      <c r="Z111" s="5">
        <f t="shared" si="33"/>
        <v>0</v>
      </c>
      <c r="AA111" s="5">
        <f t="shared" si="37"/>
        <v>0</v>
      </c>
    </row>
    <row r="112" spans="1:27" hidden="1" x14ac:dyDescent="0.3">
      <c r="A112" s="7"/>
      <c r="B112" s="23">
        <f t="shared" si="3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5"/>
        <v>#VALUE!</v>
      </c>
      <c r="M112" s="25">
        <f t="shared" si="36"/>
        <v>0</v>
      </c>
      <c r="N112" s="8"/>
      <c r="Y112" s="5">
        <f t="shared" si="32"/>
        <v>0</v>
      </c>
      <c r="Z112" s="5">
        <f t="shared" si="33"/>
        <v>0</v>
      </c>
      <c r="AA112" s="5">
        <f t="shared" si="37"/>
        <v>0</v>
      </c>
    </row>
    <row r="113" spans="1:27" hidden="1" x14ac:dyDescent="0.3">
      <c r="A113" s="7"/>
      <c r="B113" s="23">
        <f t="shared" si="3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5"/>
        <v>#VALUE!</v>
      </c>
      <c r="M113" s="25">
        <f t="shared" si="36"/>
        <v>0</v>
      </c>
      <c r="N113" s="8"/>
      <c r="Y113" s="5">
        <f t="shared" si="32"/>
        <v>0</v>
      </c>
      <c r="Z113" s="5">
        <f t="shared" si="33"/>
        <v>0</v>
      </c>
      <c r="AA113" s="5">
        <f t="shared" si="37"/>
        <v>0</v>
      </c>
    </row>
    <row r="114" spans="1:27" hidden="1" x14ac:dyDescent="0.3">
      <c r="A114" s="7"/>
      <c r="B114" s="23">
        <f t="shared" si="3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5"/>
        <v>#VALUE!</v>
      </c>
      <c r="M114" s="25">
        <f t="shared" si="36"/>
        <v>0</v>
      </c>
      <c r="N114" s="8"/>
      <c r="Y114" s="5">
        <f t="shared" si="32"/>
        <v>0</v>
      </c>
      <c r="Z114" s="5">
        <f t="shared" si="33"/>
        <v>0</v>
      </c>
      <c r="AA114" s="5">
        <f t="shared" si="37"/>
        <v>0</v>
      </c>
    </row>
    <row r="115" spans="1:27" hidden="1" x14ac:dyDescent="0.3">
      <c r="A115" s="7"/>
      <c r="B115" s="23">
        <f t="shared" si="3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5"/>
        <v>#VALUE!</v>
      </c>
      <c r="M115" s="25">
        <f t="shared" si="36"/>
        <v>0</v>
      </c>
      <c r="N115" s="8"/>
      <c r="Y115" s="5">
        <f t="shared" si="32"/>
        <v>0</v>
      </c>
      <c r="Z115" s="5">
        <f t="shared" si="33"/>
        <v>0</v>
      </c>
      <c r="AA115" s="5">
        <f t="shared" si="37"/>
        <v>0</v>
      </c>
    </row>
    <row r="116" spans="1:27" hidden="1" x14ac:dyDescent="0.3">
      <c r="A116" s="7"/>
      <c r="B116" s="23">
        <f t="shared" si="3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5"/>
        <v>#VALUE!</v>
      </c>
      <c r="M116" s="25">
        <f t="shared" si="36"/>
        <v>0</v>
      </c>
      <c r="N116" s="8"/>
      <c r="Y116" s="5">
        <f t="shared" si="32"/>
        <v>0</v>
      </c>
      <c r="Z116" s="5">
        <f t="shared" si="33"/>
        <v>0</v>
      </c>
      <c r="AA116" s="5">
        <f t="shared" si="37"/>
        <v>0</v>
      </c>
    </row>
    <row r="117" spans="1:27" hidden="1" x14ac:dyDescent="0.3">
      <c r="A117" s="7"/>
      <c r="B117" s="23">
        <f t="shared" si="3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5"/>
        <v>#VALUE!</v>
      </c>
      <c r="M117" s="25">
        <f t="shared" si="36"/>
        <v>0</v>
      </c>
      <c r="N117" s="8"/>
      <c r="Y117" s="5">
        <f t="shared" si="32"/>
        <v>0</v>
      </c>
      <c r="Z117" s="5">
        <f t="shared" si="33"/>
        <v>0</v>
      </c>
      <c r="AA117" s="5">
        <f t="shared" si="37"/>
        <v>0</v>
      </c>
    </row>
    <row r="118" spans="1:27" hidden="1" x14ac:dyDescent="0.3">
      <c r="A118" s="7"/>
      <c r="B118" s="23">
        <f t="shared" si="3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5"/>
        <v>#VALUE!</v>
      </c>
      <c r="M118" s="25">
        <f t="shared" si="36"/>
        <v>0</v>
      </c>
      <c r="N118" s="8"/>
      <c r="Y118" s="5">
        <f t="shared" si="32"/>
        <v>0</v>
      </c>
      <c r="Z118" s="5">
        <f t="shared" si="33"/>
        <v>0</v>
      </c>
      <c r="AA118" s="5">
        <f t="shared" si="37"/>
        <v>0</v>
      </c>
    </row>
    <row r="119" spans="1:27" hidden="1" x14ac:dyDescent="0.3">
      <c r="A119" s="7"/>
      <c r="B119" s="23">
        <f t="shared" si="3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5"/>
        <v>#VALUE!</v>
      </c>
      <c r="M119" s="25">
        <f t="shared" si="36"/>
        <v>0</v>
      </c>
      <c r="N119" s="8"/>
      <c r="Y119" s="5">
        <f t="shared" si="32"/>
        <v>0</v>
      </c>
      <c r="Z119" s="5">
        <f t="shared" si="33"/>
        <v>0</v>
      </c>
      <c r="AA119" s="5">
        <f t="shared" si="37"/>
        <v>0</v>
      </c>
    </row>
    <row r="120" spans="1:27" hidden="1" x14ac:dyDescent="0.3">
      <c r="A120" s="7"/>
      <c r="B120" s="23">
        <f t="shared" si="3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5"/>
        <v>#VALUE!</v>
      </c>
      <c r="M120" s="25">
        <f t="shared" si="36"/>
        <v>0</v>
      </c>
      <c r="N120" s="8"/>
      <c r="Y120" s="5">
        <f t="shared" si="32"/>
        <v>0</v>
      </c>
      <c r="Z120" s="5">
        <f t="shared" si="33"/>
        <v>0</v>
      </c>
      <c r="AA120" s="5">
        <f t="shared" si="37"/>
        <v>0</v>
      </c>
    </row>
    <row r="121" spans="1:27" hidden="1" x14ac:dyDescent="0.3">
      <c r="A121" s="7"/>
      <c r="B121" s="23">
        <f t="shared" si="3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5"/>
        <v>#VALUE!</v>
      </c>
      <c r="M121" s="25">
        <f t="shared" si="36"/>
        <v>0</v>
      </c>
      <c r="N121" s="8"/>
      <c r="Y121" s="5">
        <f t="shared" si="32"/>
        <v>0</v>
      </c>
      <c r="Z121" s="5">
        <f t="shared" si="33"/>
        <v>0</v>
      </c>
      <c r="AA121" s="5">
        <f t="shared" si="37"/>
        <v>0</v>
      </c>
    </row>
    <row r="122" spans="1:27" hidden="1" x14ac:dyDescent="0.3">
      <c r="A122" s="7"/>
      <c r="B122" s="23">
        <f t="shared" si="3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5"/>
        <v>#VALUE!</v>
      </c>
      <c r="M122" s="25">
        <f t="shared" si="36"/>
        <v>0</v>
      </c>
      <c r="N122" s="8"/>
      <c r="Y122" s="5">
        <f t="shared" si="32"/>
        <v>0</v>
      </c>
      <c r="Z122" s="5">
        <f t="shared" si="33"/>
        <v>0</v>
      </c>
      <c r="AA122" s="5">
        <f t="shared" si="37"/>
        <v>0</v>
      </c>
    </row>
    <row r="123" spans="1:27" hidden="1" x14ac:dyDescent="0.3">
      <c r="A123" s="7"/>
      <c r="B123" s="23">
        <f t="shared" si="3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5"/>
        <v>#VALUE!</v>
      </c>
      <c r="M123" s="25">
        <f t="shared" si="36"/>
        <v>0</v>
      </c>
      <c r="N123" s="8"/>
      <c r="Y123" s="5">
        <f t="shared" si="32"/>
        <v>0</v>
      </c>
      <c r="Z123" s="5">
        <f t="shared" si="33"/>
        <v>0</v>
      </c>
      <c r="AA123" s="5">
        <f t="shared" si="37"/>
        <v>0</v>
      </c>
    </row>
    <row r="124" spans="1:27" hidden="1" x14ac:dyDescent="0.3">
      <c r="A124" s="7"/>
      <c r="B124" s="23">
        <f t="shared" si="3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5"/>
        <v>#VALUE!</v>
      </c>
      <c r="M124" s="25">
        <f t="shared" si="36"/>
        <v>0</v>
      </c>
      <c r="N124" s="8"/>
      <c r="Y124" s="5">
        <f t="shared" si="32"/>
        <v>0</v>
      </c>
      <c r="Z124" s="5">
        <f t="shared" si="33"/>
        <v>0</v>
      </c>
      <c r="AA124" s="5">
        <f t="shared" si="37"/>
        <v>0</v>
      </c>
    </row>
    <row r="125" spans="1:27" hidden="1" x14ac:dyDescent="0.3">
      <c r="A125" s="7"/>
      <c r="B125" s="23">
        <f t="shared" si="3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5"/>
        <v>#VALUE!</v>
      </c>
      <c r="M125" s="25">
        <f t="shared" si="36"/>
        <v>0</v>
      </c>
      <c r="N125" s="8"/>
      <c r="Y125" s="5">
        <f t="shared" si="32"/>
        <v>0</v>
      </c>
      <c r="Z125" s="5">
        <f t="shared" si="33"/>
        <v>0</v>
      </c>
      <c r="AA125" s="5">
        <f t="shared" si="37"/>
        <v>0</v>
      </c>
    </row>
    <row r="126" spans="1:27" hidden="1" x14ac:dyDescent="0.3">
      <c r="A126" s="7"/>
      <c r="B126" s="23">
        <f t="shared" si="3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5"/>
        <v>#VALUE!</v>
      </c>
      <c r="M126" s="25">
        <f t="shared" si="36"/>
        <v>0</v>
      </c>
      <c r="N126" s="8"/>
      <c r="Y126" s="5">
        <f t="shared" si="32"/>
        <v>0</v>
      </c>
      <c r="Z126" s="5">
        <f t="shared" si="33"/>
        <v>0</v>
      </c>
      <c r="AA126" s="5">
        <f t="shared" si="37"/>
        <v>0</v>
      </c>
    </row>
    <row r="127" spans="1:27" hidden="1" x14ac:dyDescent="0.3">
      <c r="A127" s="7"/>
      <c r="B127" s="23">
        <f t="shared" si="3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5"/>
        <v>#VALUE!</v>
      </c>
      <c r="M127" s="25">
        <f t="shared" si="36"/>
        <v>0</v>
      </c>
      <c r="N127" s="8"/>
      <c r="Y127" s="5">
        <f t="shared" si="32"/>
        <v>0</v>
      </c>
      <c r="Z127" s="5">
        <f t="shared" si="33"/>
        <v>0</v>
      </c>
      <c r="AA127" s="5">
        <f t="shared" si="37"/>
        <v>0</v>
      </c>
    </row>
    <row r="128" spans="1:27" hidden="1" x14ac:dyDescent="0.3">
      <c r="A128" s="7"/>
      <c r="B128" s="23">
        <f t="shared" si="3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5"/>
        <v>#VALUE!</v>
      </c>
      <c r="M128" s="25">
        <f t="shared" si="36"/>
        <v>0</v>
      </c>
      <c r="N128" s="8"/>
      <c r="Y128" s="5">
        <f t="shared" si="32"/>
        <v>0</v>
      </c>
      <c r="Z128" s="5">
        <f t="shared" si="33"/>
        <v>0</v>
      </c>
      <c r="AA128" s="5">
        <f t="shared" si="37"/>
        <v>0</v>
      </c>
    </row>
    <row r="129" spans="1:27" hidden="1" x14ac:dyDescent="0.3">
      <c r="A129" s="7"/>
      <c r="B129" s="23">
        <f t="shared" si="3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5"/>
        <v>#VALUE!</v>
      </c>
      <c r="M129" s="25">
        <f t="shared" si="36"/>
        <v>0</v>
      </c>
      <c r="N129" s="8"/>
      <c r="Y129" s="5">
        <f t="shared" si="32"/>
        <v>0</v>
      </c>
      <c r="Z129" s="5">
        <f t="shared" si="33"/>
        <v>0</v>
      </c>
      <c r="AA129" s="5">
        <f t="shared" si="37"/>
        <v>0</v>
      </c>
    </row>
    <row r="130" spans="1:27" hidden="1" x14ac:dyDescent="0.3">
      <c r="A130" s="7"/>
      <c r="B130" s="23">
        <f t="shared" si="3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5"/>
        <v>#VALUE!</v>
      </c>
      <c r="M130" s="25">
        <f t="shared" si="36"/>
        <v>0</v>
      </c>
      <c r="N130" s="8"/>
      <c r="Y130" s="5">
        <f t="shared" si="32"/>
        <v>0</v>
      </c>
      <c r="Z130" s="5">
        <f t="shared" si="33"/>
        <v>0</v>
      </c>
      <c r="AA130" s="5">
        <f t="shared" si="37"/>
        <v>0</v>
      </c>
    </row>
    <row r="131" spans="1:27" hidden="1" x14ac:dyDescent="0.3">
      <c r="A131" s="7"/>
      <c r="B131" s="23">
        <f t="shared" si="3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5"/>
        <v>#VALUE!</v>
      </c>
      <c r="M131" s="25">
        <f t="shared" si="36"/>
        <v>0</v>
      </c>
      <c r="N131" s="8"/>
      <c r="Y131" s="5">
        <f t="shared" si="32"/>
        <v>0</v>
      </c>
      <c r="Z131" s="5">
        <f t="shared" si="33"/>
        <v>0</v>
      </c>
      <c r="AA131" s="5">
        <f t="shared" si="37"/>
        <v>0</v>
      </c>
    </row>
    <row r="132" spans="1:27" hidden="1" x14ac:dyDescent="0.3">
      <c r="A132" s="7"/>
      <c r="B132" s="23">
        <f t="shared" si="3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5"/>
        <v>#VALUE!</v>
      </c>
      <c r="M132" s="25">
        <f t="shared" si="36"/>
        <v>0</v>
      </c>
      <c r="N132" s="8"/>
      <c r="Y132" s="5">
        <f t="shared" si="32"/>
        <v>0</v>
      </c>
      <c r="Z132" s="5">
        <f t="shared" si="33"/>
        <v>0</v>
      </c>
      <c r="AA132" s="5">
        <f t="shared" si="37"/>
        <v>0</v>
      </c>
    </row>
    <row r="133" spans="1:27" hidden="1" x14ac:dyDescent="0.3">
      <c r="A133" s="7"/>
      <c r="B133" s="23">
        <f t="shared" si="3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5"/>
        <v>#VALUE!</v>
      </c>
      <c r="M133" s="25">
        <f t="shared" si="36"/>
        <v>0</v>
      </c>
      <c r="N133" s="8"/>
      <c r="Y133" s="5">
        <f t="shared" si="32"/>
        <v>0</v>
      </c>
      <c r="Z133" s="5">
        <f t="shared" si="33"/>
        <v>0</v>
      </c>
      <c r="AA133" s="5">
        <f t="shared" si="37"/>
        <v>0</v>
      </c>
    </row>
    <row r="134" spans="1:27" hidden="1" x14ac:dyDescent="0.3">
      <c r="A134" s="7"/>
      <c r="B134" s="23">
        <f t="shared" si="3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5"/>
        <v>#VALUE!</v>
      </c>
      <c r="M134" s="25">
        <f t="shared" si="36"/>
        <v>0</v>
      </c>
      <c r="N134" s="8"/>
      <c r="Y134" s="5">
        <f t="shared" si="32"/>
        <v>0</v>
      </c>
      <c r="Z134" s="5">
        <f t="shared" si="33"/>
        <v>0</v>
      </c>
      <c r="AA134" s="5">
        <f t="shared" si="37"/>
        <v>0</v>
      </c>
    </row>
    <row r="135" spans="1:27" hidden="1" x14ac:dyDescent="0.3">
      <c r="A135" s="7"/>
      <c r="B135" s="23">
        <f t="shared" si="3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5"/>
        <v>#VALUE!</v>
      </c>
      <c r="M135" s="25">
        <f t="shared" si="36"/>
        <v>0</v>
      </c>
      <c r="N135" s="8"/>
      <c r="Y135" s="5">
        <f t="shared" ref="Y135:Y191" si="38">IF($M135&gt;0,1,0)</f>
        <v>0</v>
      </c>
      <c r="Z135" s="5">
        <f t="shared" ref="Z135:Z191" si="39">IF($M135&lt;0,1,0)</f>
        <v>0</v>
      </c>
      <c r="AA135" s="5">
        <f t="shared" si="37"/>
        <v>0</v>
      </c>
    </row>
    <row r="136" spans="1:27" hidden="1" x14ac:dyDescent="0.3">
      <c r="A136" s="7"/>
      <c r="B136" s="23">
        <f t="shared" ref="B136:B191" si="4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1">(I136*1/F136)-100%</f>
        <v>#VALUE!</v>
      </c>
      <c r="M136" s="25">
        <f t="shared" ref="M136:M191" si="42">J136*K136</f>
        <v>0</v>
      </c>
      <c r="N136" s="8"/>
      <c r="Y136" s="5">
        <f t="shared" si="38"/>
        <v>0</v>
      </c>
      <c r="Z136" s="5">
        <f t="shared" si="39"/>
        <v>0</v>
      </c>
      <c r="AA136" s="5">
        <f t="shared" si="37"/>
        <v>0</v>
      </c>
    </row>
    <row r="137" spans="1:27" hidden="1" x14ac:dyDescent="0.3">
      <c r="A137" s="7"/>
      <c r="B137" s="23">
        <f t="shared" si="4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1"/>
        <v>#VALUE!</v>
      </c>
      <c r="M137" s="25">
        <f t="shared" si="42"/>
        <v>0</v>
      </c>
      <c r="N137" s="8"/>
      <c r="Y137" s="5">
        <f t="shared" si="38"/>
        <v>0</v>
      </c>
      <c r="Z137" s="5">
        <f t="shared" si="39"/>
        <v>0</v>
      </c>
      <c r="AA137" s="5">
        <f t="shared" si="37"/>
        <v>0</v>
      </c>
    </row>
    <row r="138" spans="1:27" hidden="1" x14ac:dyDescent="0.3">
      <c r="A138" s="7"/>
      <c r="B138" s="23">
        <f t="shared" si="4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1"/>
        <v>#VALUE!</v>
      </c>
      <c r="M138" s="25">
        <f t="shared" si="42"/>
        <v>0</v>
      </c>
      <c r="N138" s="8"/>
      <c r="Y138" s="5">
        <f t="shared" si="38"/>
        <v>0</v>
      </c>
      <c r="Z138" s="5">
        <f t="shared" si="39"/>
        <v>0</v>
      </c>
      <c r="AA138" s="5">
        <f t="shared" si="37"/>
        <v>0</v>
      </c>
    </row>
    <row r="139" spans="1:27" hidden="1" x14ac:dyDescent="0.3">
      <c r="A139" s="7"/>
      <c r="B139" s="23">
        <f t="shared" si="4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1"/>
        <v>#VALUE!</v>
      </c>
      <c r="M139" s="25">
        <f t="shared" si="42"/>
        <v>0</v>
      </c>
      <c r="N139" s="8"/>
      <c r="Y139" s="5">
        <f t="shared" si="38"/>
        <v>0</v>
      </c>
      <c r="Z139" s="5">
        <f t="shared" si="39"/>
        <v>0</v>
      </c>
      <c r="AA139" s="5">
        <f t="shared" ref="AA139:AA191" si="43">IF($I139=0,1,0)</f>
        <v>0</v>
      </c>
    </row>
    <row r="140" spans="1:27" hidden="1" x14ac:dyDescent="0.3">
      <c r="A140" s="7"/>
      <c r="B140" s="23">
        <f t="shared" si="4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1"/>
        <v>#VALUE!</v>
      </c>
      <c r="M140" s="25">
        <f t="shared" si="42"/>
        <v>0</v>
      </c>
      <c r="N140" s="8"/>
      <c r="Y140" s="5">
        <f t="shared" si="38"/>
        <v>0</v>
      </c>
      <c r="Z140" s="5">
        <f t="shared" si="39"/>
        <v>0</v>
      </c>
      <c r="AA140" s="5">
        <f t="shared" si="43"/>
        <v>0</v>
      </c>
    </row>
    <row r="141" spans="1:27" hidden="1" x14ac:dyDescent="0.3">
      <c r="A141" s="7"/>
      <c r="B141" s="23">
        <f t="shared" si="4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1"/>
        <v>#VALUE!</v>
      </c>
      <c r="M141" s="25">
        <f t="shared" si="42"/>
        <v>0</v>
      </c>
      <c r="N141" s="8"/>
      <c r="Y141" s="5">
        <f t="shared" si="38"/>
        <v>0</v>
      </c>
      <c r="Z141" s="5">
        <f t="shared" si="39"/>
        <v>0</v>
      </c>
      <c r="AA141" s="5">
        <f t="shared" si="43"/>
        <v>0</v>
      </c>
    </row>
    <row r="142" spans="1:27" hidden="1" x14ac:dyDescent="0.3">
      <c r="A142" s="7"/>
      <c r="B142" s="23">
        <f t="shared" si="4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1"/>
        <v>#VALUE!</v>
      </c>
      <c r="M142" s="25">
        <f t="shared" si="42"/>
        <v>0</v>
      </c>
      <c r="N142" s="8"/>
      <c r="Y142" s="5">
        <f t="shared" si="38"/>
        <v>0</v>
      </c>
      <c r="Z142" s="5">
        <f t="shared" si="39"/>
        <v>0</v>
      </c>
      <c r="AA142" s="5">
        <f t="shared" si="43"/>
        <v>0</v>
      </c>
    </row>
    <row r="143" spans="1:27" hidden="1" x14ac:dyDescent="0.3">
      <c r="A143" s="7"/>
      <c r="B143" s="23">
        <f t="shared" si="4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1"/>
        <v>#VALUE!</v>
      </c>
      <c r="M143" s="25">
        <f t="shared" si="42"/>
        <v>0</v>
      </c>
      <c r="N143" s="8"/>
      <c r="Y143" s="5">
        <f t="shared" si="38"/>
        <v>0</v>
      </c>
      <c r="Z143" s="5">
        <f t="shared" si="39"/>
        <v>0</v>
      </c>
      <c r="AA143" s="5">
        <f t="shared" si="43"/>
        <v>0</v>
      </c>
    </row>
    <row r="144" spans="1:27" hidden="1" x14ac:dyDescent="0.3">
      <c r="A144" s="7"/>
      <c r="B144" s="23">
        <f t="shared" si="4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1"/>
        <v>#VALUE!</v>
      </c>
      <c r="M144" s="25">
        <f t="shared" si="42"/>
        <v>0</v>
      </c>
      <c r="N144" s="8"/>
      <c r="Y144" s="5">
        <f t="shared" si="38"/>
        <v>0</v>
      </c>
      <c r="Z144" s="5">
        <f t="shared" si="39"/>
        <v>0</v>
      </c>
      <c r="AA144" s="5">
        <f t="shared" si="43"/>
        <v>0</v>
      </c>
    </row>
    <row r="145" spans="1:27" hidden="1" x14ac:dyDescent="0.3">
      <c r="A145" s="7"/>
      <c r="B145" s="23">
        <f t="shared" si="4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1"/>
        <v>#VALUE!</v>
      </c>
      <c r="M145" s="25">
        <f t="shared" si="42"/>
        <v>0</v>
      </c>
      <c r="N145" s="8"/>
      <c r="Y145" s="5">
        <f t="shared" si="38"/>
        <v>0</v>
      </c>
      <c r="Z145" s="5">
        <f t="shared" si="39"/>
        <v>0</v>
      </c>
      <c r="AA145" s="5">
        <f t="shared" si="43"/>
        <v>0</v>
      </c>
    </row>
    <row r="146" spans="1:27" hidden="1" x14ac:dyDescent="0.3">
      <c r="A146" s="7"/>
      <c r="B146" s="23">
        <f t="shared" si="4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1"/>
        <v>#VALUE!</v>
      </c>
      <c r="M146" s="25">
        <f t="shared" si="42"/>
        <v>0</v>
      </c>
      <c r="N146" s="8"/>
      <c r="Y146" s="5">
        <f t="shared" si="38"/>
        <v>0</v>
      </c>
      <c r="Z146" s="5">
        <f t="shared" si="39"/>
        <v>0</v>
      </c>
      <c r="AA146" s="5">
        <f t="shared" si="43"/>
        <v>0</v>
      </c>
    </row>
    <row r="147" spans="1:27" hidden="1" x14ac:dyDescent="0.3">
      <c r="A147" s="7"/>
      <c r="B147" s="23">
        <f t="shared" si="4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1"/>
        <v>#VALUE!</v>
      </c>
      <c r="M147" s="25">
        <f t="shared" si="42"/>
        <v>0</v>
      </c>
      <c r="N147" s="8"/>
      <c r="Y147" s="5">
        <f t="shared" si="38"/>
        <v>0</v>
      </c>
      <c r="Z147" s="5">
        <f t="shared" si="39"/>
        <v>0</v>
      </c>
      <c r="AA147" s="5">
        <f t="shared" si="43"/>
        <v>0</v>
      </c>
    </row>
    <row r="148" spans="1:27" hidden="1" x14ac:dyDescent="0.3">
      <c r="A148" s="7"/>
      <c r="B148" s="23">
        <f t="shared" si="4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1"/>
        <v>#VALUE!</v>
      </c>
      <c r="M148" s="25">
        <f t="shared" si="42"/>
        <v>0</v>
      </c>
      <c r="N148" s="8"/>
      <c r="Y148" s="5">
        <f t="shared" si="38"/>
        <v>0</v>
      </c>
      <c r="Z148" s="5">
        <f t="shared" si="39"/>
        <v>0</v>
      </c>
      <c r="AA148" s="5">
        <f t="shared" si="43"/>
        <v>0</v>
      </c>
    </row>
    <row r="149" spans="1:27" hidden="1" x14ac:dyDescent="0.3">
      <c r="A149" s="7"/>
      <c r="B149" s="23">
        <f t="shared" si="4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1"/>
        <v>#VALUE!</v>
      </c>
      <c r="M149" s="25">
        <f t="shared" si="42"/>
        <v>0</v>
      </c>
      <c r="N149" s="8"/>
      <c r="Y149" s="5">
        <f t="shared" si="38"/>
        <v>0</v>
      </c>
      <c r="Z149" s="5">
        <f t="shared" si="39"/>
        <v>0</v>
      </c>
      <c r="AA149" s="5">
        <f t="shared" si="43"/>
        <v>0</v>
      </c>
    </row>
    <row r="150" spans="1:27" hidden="1" x14ac:dyDescent="0.3">
      <c r="A150" s="7"/>
      <c r="B150" s="23">
        <f t="shared" si="4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1"/>
        <v>#VALUE!</v>
      </c>
      <c r="M150" s="25">
        <f t="shared" si="42"/>
        <v>0</v>
      </c>
      <c r="N150" s="8"/>
      <c r="Y150" s="5">
        <f t="shared" si="38"/>
        <v>0</v>
      </c>
      <c r="Z150" s="5">
        <f t="shared" si="39"/>
        <v>0</v>
      </c>
      <c r="AA150" s="5">
        <f t="shared" si="43"/>
        <v>0</v>
      </c>
    </row>
    <row r="151" spans="1:27" hidden="1" x14ac:dyDescent="0.3">
      <c r="A151" s="7"/>
      <c r="B151" s="23">
        <f t="shared" si="4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1"/>
        <v>#VALUE!</v>
      </c>
      <c r="M151" s="25">
        <f t="shared" si="42"/>
        <v>0</v>
      </c>
      <c r="N151" s="8"/>
      <c r="Y151" s="5">
        <f t="shared" si="38"/>
        <v>0</v>
      </c>
      <c r="Z151" s="5">
        <f t="shared" si="39"/>
        <v>0</v>
      </c>
      <c r="AA151" s="5">
        <f t="shared" si="43"/>
        <v>0</v>
      </c>
    </row>
    <row r="152" spans="1:27" hidden="1" x14ac:dyDescent="0.3">
      <c r="A152" s="7"/>
      <c r="B152" s="23">
        <f t="shared" si="4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1"/>
        <v>#VALUE!</v>
      </c>
      <c r="M152" s="25">
        <f t="shared" si="42"/>
        <v>0</v>
      </c>
      <c r="N152" s="8"/>
      <c r="Y152" s="5">
        <f t="shared" si="38"/>
        <v>0</v>
      </c>
      <c r="Z152" s="5">
        <f t="shared" si="39"/>
        <v>0</v>
      </c>
      <c r="AA152" s="5">
        <f t="shared" si="43"/>
        <v>0</v>
      </c>
    </row>
    <row r="153" spans="1:27" hidden="1" x14ac:dyDescent="0.3">
      <c r="A153" s="7"/>
      <c r="B153" s="23">
        <f t="shared" si="4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1"/>
        <v>#VALUE!</v>
      </c>
      <c r="M153" s="25">
        <f t="shared" si="42"/>
        <v>0</v>
      </c>
      <c r="N153" s="8"/>
      <c r="Y153" s="5">
        <f t="shared" si="38"/>
        <v>0</v>
      </c>
      <c r="Z153" s="5">
        <f t="shared" si="39"/>
        <v>0</v>
      </c>
      <c r="AA153" s="5">
        <f t="shared" si="43"/>
        <v>0</v>
      </c>
    </row>
    <row r="154" spans="1:27" hidden="1" x14ac:dyDescent="0.3">
      <c r="A154" s="7"/>
      <c r="B154" s="23">
        <f t="shared" si="4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1"/>
        <v>#VALUE!</v>
      </c>
      <c r="M154" s="25">
        <f t="shared" si="42"/>
        <v>0</v>
      </c>
      <c r="N154" s="8"/>
      <c r="Y154" s="5">
        <f t="shared" si="38"/>
        <v>0</v>
      </c>
      <c r="Z154" s="5">
        <f t="shared" si="39"/>
        <v>0</v>
      </c>
      <c r="AA154" s="5">
        <f t="shared" si="43"/>
        <v>0</v>
      </c>
    </row>
    <row r="155" spans="1:27" hidden="1" x14ac:dyDescent="0.3">
      <c r="A155" s="7"/>
      <c r="B155" s="23">
        <f t="shared" si="4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1"/>
        <v>#VALUE!</v>
      </c>
      <c r="M155" s="25">
        <f t="shared" si="42"/>
        <v>0</v>
      </c>
      <c r="N155" s="8"/>
      <c r="Y155" s="5">
        <f t="shared" si="38"/>
        <v>0</v>
      </c>
      <c r="Z155" s="5">
        <f t="shared" si="39"/>
        <v>0</v>
      </c>
      <c r="AA155" s="5">
        <f t="shared" si="43"/>
        <v>0</v>
      </c>
    </row>
    <row r="156" spans="1:27" hidden="1" x14ac:dyDescent="0.3">
      <c r="A156" s="7"/>
      <c r="B156" s="23">
        <f t="shared" si="4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1"/>
        <v>#VALUE!</v>
      </c>
      <c r="M156" s="25">
        <f t="shared" si="42"/>
        <v>0</v>
      </c>
      <c r="N156" s="8"/>
      <c r="Y156" s="5">
        <f t="shared" si="38"/>
        <v>0</v>
      </c>
      <c r="Z156" s="5">
        <f t="shared" si="39"/>
        <v>0</v>
      </c>
      <c r="AA156" s="5">
        <f t="shared" si="43"/>
        <v>0</v>
      </c>
    </row>
    <row r="157" spans="1:27" hidden="1" x14ac:dyDescent="0.3">
      <c r="A157" s="7"/>
      <c r="B157" s="23">
        <f t="shared" si="4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1"/>
        <v>#VALUE!</v>
      </c>
      <c r="M157" s="25">
        <f t="shared" si="42"/>
        <v>0</v>
      </c>
      <c r="N157" s="8"/>
      <c r="Y157" s="5">
        <f t="shared" si="38"/>
        <v>0</v>
      </c>
      <c r="Z157" s="5">
        <f t="shared" si="39"/>
        <v>0</v>
      </c>
      <c r="AA157" s="5">
        <f t="shared" si="43"/>
        <v>0</v>
      </c>
    </row>
    <row r="158" spans="1:27" hidden="1" x14ac:dyDescent="0.3">
      <c r="A158" s="7"/>
      <c r="B158" s="23">
        <f t="shared" si="4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1"/>
        <v>#VALUE!</v>
      </c>
      <c r="M158" s="25">
        <f t="shared" si="42"/>
        <v>0</v>
      </c>
      <c r="N158" s="8"/>
      <c r="Y158" s="5">
        <f t="shared" si="38"/>
        <v>0</v>
      </c>
      <c r="Z158" s="5">
        <f t="shared" si="39"/>
        <v>0</v>
      </c>
      <c r="AA158" s="5">
        <f t="shared" si="43"/>
        <v>0</v>
      </c>
    </row>
    <row r="159" spans="1:27" hidden="1" x14ac:dyDescent="0.3">
      <c r="A159" s="7"/>
      <c r="B159" s="23">
        <f t="shared" si="4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1"/>
        <v>#VALUE!</v>
      </c>
      <c r="M159" s="25">
        <f t="shared" si="42"/>
        <v>0</v>
      </c>
      <c r="N159" s="8"/>
      <c r="Y159" s="5">
        <f t="shared" si="38"/>
        <v>0</v>
      </c>
      <c r="Z159" s="5">
        <f t="shared" si="39"/>
        <v>0</v>
      </c>
      <c r="AA159" s="5">
        <f t="shared" si="43"/>
        <v>0</v>
      </c>
    </row>
    <row r="160" spans="1:27" hidden="1" x14ac:dyDescent="0.3">
      <c r="A160" s="7"/>
      <c r="B160" s="23">
        <f t="shared" si="4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1"/>
        <v>#VALUE!</v>
      </c>
      <c r="M160" s="25">
        <f t="shared" si="42"/>
        <v>0</v>
      </c>
      <c r="N160" s="8"/>
      <c r="Y160" s="5">
        <f t="shared" si="38"/>
        <v>0</v>
      </c>
      <c r="Z160" s="5">
        <f t="shared" si="39"/>
        <v>0</v>
      </c>
      <c r="AA160" s="5">
        <f t="shared" si="43"/>
        <v>0</v>
      </c>
    </row>
    <row r="161" spans="1:27" hidden="1" x14ac:dyDescent="0.3">
      <c r="A161" s="7"/>
      <c r="B161" s="23">
        <f t="shared" si="4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1"/>
        <v>#VALUE!</v>
      </c>
      <c r="M161" s="25">
        <f t="shared" si="42"/>
        <v>0</v>
      </c>
      <c r="N161" s="8"/>
      <c r="Y161" s="5">
        <f t="shared" si="38"/>
        <v>0</v>
      </c>
      <c r="Z161" s="5">
        <f t="shared" si="39"/>
        <v>0</v>
      </c>
      <c r="AA161" s="5">
        <f t="shared" si="43"/>
        <v>0</v>
      </c>
    </row>
    <row r="162" spans="1:27" hidden="1" x14ac:dyDescent="0.3">
      <c r="A162" s="7"/>
      <c r="B162" s="23">
        <f t="shared" si="4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1"/>
        <v>#VALUE!</v>
      </c>
      <c r="M162" s="25">
        <f t="shared" si="42"/>
        <v>0</v>
      </c>
      <c r="N162" s="8"/>
      <c r="Y162" s="5">
        <f t="shared" si="38"/>
        <v>0</v>
      </c>
      <c r="Z162" s="5">
        <f t="shared" si="39"/>
        <v>0</v>
      </c>
      <c r="AA162" s="5">
        <f t="shared" si="43"/>
        <v>0</v>
      </c>
    </row>
    <row r="163" spans="1:27" hidden="1" x14ac:dyDescent="0.3">
      <c r="A163" s="7"/>
      <c r="B163" s="23">
        <f t="shared" si="4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1"/>
        <v>#VALUE!</v>
      </c>
      <c r="M163" s="25">
        <f t="shared" si="42"/>
        <v>0</v>
      </c>
      <c r="N163" s="8"/>
      <c r="Y163" s="5">
        <f t="shared" si="38"/>
        <v>0</v>
      </c>
      <c r="Z163" s="5">
        <f t="shared" si="39"/>
        <v>0</v>
      </c>
      <c r="AA163" s="5">
        <f t="shared" si="43"/>
        <v>0</v>
      </c>
    </row>
    <row r="164" spans="1:27" hidden="1" x14ac:dyDescent="0.3">
      <c r="A164" s="7"/>
      <c r="B164" s="23">
        <f t="shared" si="4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1"/>
        <v>#VALUE!</v>
      </c>
      <c r="M164" s="25">
        <f t="shared" si="42"/>
        <v>0</v>
      </c>
      <c r="N164" s="8"/>
      <c r="Y164" s="5">
        <f t="shared" si="38"/>
        <v>0</v>
      </c>
      <c r="Z164" s="5">
        <f t="shared" si="39"/>
        <v>0</v>
      </c>
      <c r="AA164" s="5">
        <f t="shared" si="43"/>
        <v>0</v>
      </c>
    </row>
    <row r="165" spans="1:27" hidden="1" x14ac:dyDescent="0.3">
      <c r="A165" s="7"/>
      <c r="B165" s="23">
        <f t="shared" si="4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1"/>
        <v>#VALUE!</v>
      </c>
      <c r="M165" s="25">
        <f t="shared" si="42"/>
        <v>0</v>
      </c>
      <c r="N165" s="8"/>
      <c r="Y165" s="5">
        <f t="shared" si="38"/>
        <v>0</v>
      </c>
      <c r="Z165" s="5">
        <f t="shared" si="39"/>
        <v>0</v>
      </c>
      <c r="AA165" s="5">
        <f t="shared" si="43"/>
        <v>0</v>
      </c>
    </row>
    <row r="166" spans="1:27" hidden="1" x14ac:dyDescent="0.3">
      <c r="A166" s="7"/>
      <c r="B166" s="23">
        <f t="shared" si="4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1"/>
        <v>#VALUE!</v>
      </c>
      <c r="M166" s="25">
        <f t="shared" si="42"/>
        <v>0</v>
      </c>
      <c r="N166" s="8"/>
      <c r="Y166" s="5">
        <f t="shared" si="38"/>
        <v>0</v>
      </c>
      <c r="Z166" s="5">
        <f t="shared" si="39"/>
        <v>0</v>
      </c>
      <c r="AA166" s="5">
        <f t="shared" si="43"/>
        <v>0</v>
      </c>
    </row>
    <row r="167" spans="1:27" hidden="1" x14ac:dyDescent="0.3">
      <c r="A167" s="7"/>
      <c r="B167" s="23">
        <f t="shared" si="4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1"/>
        <v>#VALUE!</v>
      </c>
      <c r="M167" s="25">
        <f t="shared" si="42"/>
        <v>0</v>
      </c>
      <c r="N167" s="8"/>
      <c r="Y167" s="5">
        <f t="shared" si="38"/>
        <v>0</v>
      </c>
      <c r="Z167" s="5">
        <f t="shared" si="39"/>
        <v>0</v>
      </c>
      <c r="AA167" s="5">
        <f t="shared" si="43"/>
        <v>0</v>
      </c>
    </row>
    <row r="168" spans="1:27" hidden="1" x14ac:dyDescent="0.3">
      <c r="A168" s="7"/>
      <c r="B168" s="23">
        <f t="shared" si="4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1"/>
        <v>#VALUE!</v>
      </c>
      <c r="M168" s="25">
        <f t="shared" si="42"/>
        <v>0</v>
      </c>
      <c r="N168" s="8"/>
      <c r="Y168" s="5">
        <f t="shared" si="38"/>
        <v>0</v>
      </c>
      <c r="Z168" s="5">
        <f t="shared" si="39"/>
        <v>0</v>
      </c>
      <c r="AA168" s="5">
        <f t="shared" si="43"/>
        <v>0</v>
      </c>
    </row>
    <row r="169" spans="1:27" hidden="1" x14ac:dyDescent="0.3">
      <c r="A169" s="7"/>
      <c r="B169" s="23">
        <f t="shared" si="4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1"/>
        <v>#VALUE!</v>
      </c>
      <c r="M169" s="25">
        <f t="shared" si="42"/>
        <v>0</v>
      </c>
      <c r="N169" s="8"/>
      <c r="Y169" s="5">
        <f t="shared" si="38"/>
        <v>0</v>
      </c>
      <c r="Z169" s="5">
        <f t="shared" si="39"/>
        <v>0</v>
      </c>
      <c r="AA169" s="5">
        <f t="shared" si="43"/>
        <v>0</v>
      </c>
    </row>
    <row r="170" spans="1:27" hidden="1" x14ac:dyDescent="0.3">
      <c r="A170" s="7"/>
      <c r="B170" s="23">
        <f t="shared" si="4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1"/>
        <v>#VALUE!</v>
      </c>
      <c r="M170" s="25">
        <f t="shared" si="42"/>
        <v>0</v>
      </c>
      <c r="N170" s="8"/>
      <c r="Y170" s="5">
        <f t="shared" si="38"/>
        <v>0</v>
      </c>
      <c r="Z170" s="5">
        <f t="shared" si="39"/>
        <v>0</v>
      </c>
      <c r="AA170" s="5">
        <f t="shared" si="43"/>
        <v>0</v>
      </c>
    </row>
    <row r="171" spans="1:27" hidden="1" x14ac:dyDescent="0.3">
      <c r="A171" s="7"/>
      <c r="B171" s="23">
        <f t="shared" si="4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1"/>
        <v>#VALUE!</v>
      </c>
      <c r="M171" s="25">
        <f t="shared" si="42"/>
        <v>0</v>
      </c>
      <c r="N171" s="8"/>
      <c r="Y171" s="5">
        <f t="shared" si="38"/>
        <v>0</v>
      </c>
      <c r="Z171" s="5">
        <f t="shared" si="39"/>
        <v>0</v>
      </c>
      <c r="AA171" s="5">
        <f t="shared" si="43"/>
        <v>0</v>
      </c>
    </row>
    <row r="172" spans="1:27" hidden="1" x14ac:dyDescent="0.3">
      <c r="A172" s="7"/>
      <c r="B172" s="23">
        <f t="shared" si="4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1"/>
        <v>#VALUE!</v>
      </c>
      <c r="M172" s="25">
        <f t="shared" si="42"/>
        <v>0</v>
      </c>
      <c r="N172" s="8"/>
      <c r="Y172" s="5">
        <f t="shared" si="38"/>
        <v>0</v>
      </c>
      <c r="Z172" s="5">
        <f t="shared" si="39"/>
        <v>0</v>
      </c>
      <c r="AA172" s="5">
        <f t="shared" si="43"/>
        <v>0</v>
      </c>
    </row>
    <row r="173" spans="1:27" hidden="1" x14ac:dyDescent="0.3">
      <c r="A173" s="7"/>
      <c r="B173" s="23">
        <f t="shared" si="4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1"/>
        <v>#VALUE!</v>
      </c>
      <c r="M173" s="25">
        <f t="shared" si="42"/>
        <v>0</v>
      </c>
      <c r="N173" s="8"/>
      <c r="Y173" s="5">
        <f t="shared" si="38"/>
        <v>0</v>
      </c>
      <c r="Z173" s="5">
        <f t="shared" si="39"/>
        <v>0</v>
      </c>
      <c r="AA173" s="5">
        <f t="shared" si="43"/>
        <v>0</v>
      </c>
    </row>
    <row r="174" spans="1:27" hidden="1" x14ac:dyDescent="0.3">
      <c r="A174" s="7"/>
      <c r="B174" s="23">
        <f t="shared" si="4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1"/>
        <v>#VALUE!</v>
      </c>
      <c r="M174" s="25">
        <f t="shared" si="42"/>
        <v>0</v>
      </c>
      <c r="N174" s="8"/>
      <c r="Y174" s="5">
        <f t="shared" si="38"/>
        <v>0</v>
      </c>
      <c r="Z174" s="5">
        <f t="shared" si="39"/>
        <v>0</v>
      </c>
      <c r="AA174" s="5">
        <f t="shared" si="43"/>
        <v>0</v>
      </c>
    </row>
    <row r="175" spans="1:27" hidden="1" x14ac:dyDescent="0.3">
      <c r="A175" s="7"/>
      <c r="B175" s="23">
        <f t="shared" si="4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1"/>
        <v>#VALUE!</v>
      </c>
      <c r="M175" s="25">
        <f t="shared" si="42"/>
        <v>0</v>
      </c>
      <c r="N175" s="8"/>
      <c r="Y175" s="5">
        <f t="shared" si="38"/>
        <v>0</v>
      </c>
      <c r="Z175" s="5">
        <f t="shared" si="39"/>
        <v>0</v>
      </c>
      <c r="AA175" s="5">
        <f t="shared" si="43"/>
        <v>0</v>
      </c>
    </row>
    <row r="176" spans="1:27" hidden="1" x14ac:dyDescent="0.3">
      <c r="A176" s="7"/>
      <c r="B176" s="23">
        <f t="shared" si="4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1"/>
        <v>#VALUE!</v>
      </c>
      <c r="M176" s="25">
        <f t="shared" si="42"/>
        <v>0</v>
      </c>
      <c r="N176" s="8"/>
      <c r="Y176" s="5">
        <f t="shared" si="38"/>
        <v>0</v>
      </c>
      <c r="Z176" s="5">
        <f t="shared" si="39"/>
        <v>0</v>
      </c>
      <c r="AA176" s="5">
        <f t="shared" si="43"/>
        <v>0</v>
      </c>
    </row>
    <row r="177" spans="1:27" hidden="1" x14ac:dyDescent="0.3">
      <c r="A177" s="7"/>
      <c r="B177" s="23">
        <f t="shared" si="4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1"/>
        <v>#VALUE!</v>
      </c>
      <c r="M177" s="25">
        <f t="shared" si="42"/>
        <v>0</v>
      </c>
      <c r="N177" s="8"/>
      <c r="Y177" s="5">
        <f t="shared" si="38"/>
        <v>0</v>
      </c>
      <c r="Z177" s="5">
        <f t="shared" si="39"/>
        <v>0</v>
      </c>
      <c r="AA177" s="5">
        <f t="shared" si="43"/>
        <v>0</v>
      </c>
    </row>
    <row r="178" spans="1:27" hidden="1" x14ac:dyDescent="0.3">
      <c r="A178" s="7"/>
      <c r="B178" s="23">
        <f t="shared" si="4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1"/>
        <v>#VALUE!</v>
      </c>
      <c r="M178" s="25">
        <f t="shared" si="42"/>
        <v>0</v>
      </c>
      <c r="N178" s="8"/>
      <c r="Y178" s="5">
        <f t="shared" si="38"/>
        <v>0</v>
      </c>
      <c r="Z178" s="5">
        <f t="shared" si="39"/>
        <v>0</v>
      </c>
      <c r="AA178" s="5">
        <f t="shared" si="43"/>
        <v>0</v>
      </c>
    </row>
    <row r="179" spans="1:27" hidden="1" x14ac:dyDescent="0.3">
      <c r="A179" s="7"/>
      <c r="B179" s="23">
        <f t="shared" si="4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1"/>
        <v>#VALUE!</v>
      </c>
      <c r="M179" s="25">
        <f t="shared" si="42"/>
        <v>0</v>
      </c>
      <c r="N179" s="8"/>
      <c r="Y179" s="5">
        <f t="shared" si="38"/>
        <v>0</v>
      </c>
      <c r="Z179" s="5">
        <f t="shared" si="39"/>
        <v>0</v>
      </c>
      <c r="AA179" s="5">
        <f t="shared" si="43"/>
        <v>0</v>
      </c>
    </row>
    <row r="180" spans="1:27" hidden="1" x14ac:dyDescent="0.3">
      <c r="A180" s="7"/>
      <c r="B180" s="23">
        <f t="shared" si="4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1"/>
        <v>#VALUE!</v>
      </c>
      <c r="M180" s="25">
        <f t="shared" si="42"/>
        <v>0</v>
      </c>
      <c r="N180" s="8"/>
      <c r="Y180" s="5">
        <f t="shared" si="38"/>
        <v>0</v>
      </c>
      <c r="Z180" s="5">
        <f t="shared" si="39"/>
        <v>0</v>
      </c>
      <c r="AA180" s="5">
        <f t="shared" si="43"/>
        <v>0</v>
      </c>
    </row>
    <row r="181" spans="1:27" hidden="1" x14ac:dyDescent="0.3">
      <c r="A181" s="7"/>
      <c r="B181" s="23">
        <f t="shared" si="4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1"/>
        <v>#VALUE!</v>
      </c>
      <c r="M181" s="25">
        <f t="shared" si="42"/>
        <v>0</v>
      </c>
      <c r="N181" s="8"/>
      <c r="Y181" s="5">
        <f t="shared" si="38"/>
        <v>0</v>
      </c>
      <c r="Z181" s="5">
        <f t="shared" si="39"/>
        <v>0</v>
      </c>
      <c r="AA181" s="5">
        <f t="shared" si="43"/>
        <v>0</v>
      </c>
    </row>
    <row r="182" spans="1:27" hidden="1" x14ac:dyDescent="0.3">
      <c r="A182" s="7"/>
      <c r="B182" s="23">
        <f t="shared" si="4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1"/>
        <v>#VALUE!</v>
      </c>
      <c r="M182" s="25">
        <f t="shared" si="42"/>
        <v>0</v>
      </c>
      <c r="N182" s="8"/>
      <c r="Y182" s="5">
        <f t="shared" si="38"/>
        <v>0</v>
      </c>
      <c r="Z182" s="5">
        <f t="shared" si="39"/>
        <v>0</v>
      </c>
      <c r="AA182" s="5">
        <f t="shared" si="43"/>
        <v>0</v>
      </c>
    </row>
    <row r="183" spans="1:27" hidden="1" x14ac:dyDescent="0.3">
      <c r="A183" s="7"/>
      <c r="B183" s="23">
        <f t="shared" si="4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1"/>
        <v>#VALUE!</v>
      </c>
      <c r="M183" s="25">
        <f t="shared" si="42"/>
        <v>0</v>
      </c>
      <c r="N183" s="8"/>
      <c r="Y183" s="5">
        <f t="shared" si="38"/>
        <v>0</v>
      </c>
      <c r="Z183" s="5">
        <f t="shared" si="39"/>
        <v>0</v>
      </c>
      <c r="AA183" s="5">
        <f t="shared" si="43"/>
        <v>0</v>
      </c>
    </row>
    <row r="184" spans="1:27" hidden="1" x14ac:dyDescent="0.3">
      <c r="A184" s="7"/>
      <c r="B184" s="23">
        <f t="shared" si="4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1"/>
        <v>#VALUE!</v>
      </c>
      <c r="M184" s="25">
        <f t="shared" si="42"/>
        <v>0</v>
      </c>
      <c r="N184" s="8"/>
      <c r="Y184" s="5">
        <f t="shared" si="38"/>
        <v>0</v>
      </c>
      <c r="Z184" s="5">
        <f t="shared" si="39"/>
        <v>0</v>
      </c>
      <c r="AA184" s="5">
        <f t="shared" si="43"/>
        <v>0</v>
      </c>
    </row>
    <row r="185" spans="1:27" hidden="1" x14ac:dyDescent="0.3">
      <c r="A185" s="7"/>
      <c r="B185" s="23">
        <f t="shared" si="4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1"/>
        <v>#VALUE!</v>
      </c>
      <c r="M185" s="25">
        <f t="shared" si="42"/>
        <v>0</v>
      </c>
      <c r="N185" s="8"/>
      <c r="Y185" s="5">
        <f t="shared" si="38"/>
        <v>0</v>
      </c>
      <c r="Z185" s="5">
        <f t="shared" si="39"/>
        <v>0</v>
      </c>
      <c r="AA185" s="5">
        <f t="shared" si="43"/>
        <v>0</v>
      </c>
    </row>
    <row r="186" spans="1:27" hidden="1" x14ac:dyDescent="0.3">
      <c r="A186" s="7"/>
      <c r="B186" s="23">
        <f t="shared" si="4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1"/>
        <v>#VALUE!</v>
      </c>
      <c r="M186" s="25">
        <f t="shared" si="42"/>
        <v>0</v>
      </c>
      <c r="N186" s="8"/>
      <c r="Y186" s="5">
        <f t="shared" si="38"/>
        <v>0</v>
      </c>
      <c r="Z186" s="5">
        <f t="shared" si="39"/>
        <v>0</v>
      </c>
      <c r="AA186" s="5">
        <f t="shared" si="43"/>
        <v>0</v>
      </c>
    </row>
    <row r="187" spans="1:27" hidden="1" x14ac:dyDescent="0.3">
      <c r="A187" s="7"/>
      <c r="B187" s="23">
        <f t="shared" si="4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1"/>
        <v>#VALUE!</v>
      </c>
      <c r="M187" s="25">
        <f t="shared" si="42"/>
        <v>0</v>
      </c>
      <c r="N187" s="8"/>
      <c r="Y187" s="5">
        <f t="shared" si="38"/>
        <v>0</v>
      </c>
      <c r="Z187" s="5">
        <f t="shared" si="39"/>
        <v>0</v>
      </c>
      <c r="AA187" s="5">
        <f t="shared" si="43"/>
        <v>0</v>
      </c>
    </row>
    <row r="188" spans="1:27" hidden="1" x14ac:dyDescent="0.3">
      <c r="A188" s="7"/>
      <c r="B188" s="23">
        <f t="shared" si="4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1"/>
        <v>#VALUE!</v>
      </c>
      <c r="M188" s="25">
        <f t="shared" si="42"/>
        <v>0</v>
      </c>
      <c r="N188" s="8"/>
      <c r="Y188" s="5">
        <f t="shared" si="38"/>
        <v>0</v>
      </c>
      <c r="Z188" s="5">
        <f t="shared" si="39"/>
        <v>0</v>
      </c>
      <c r="AA188" s="5">
        <f t="shared" si="43"/>
        <v>0</v>
      </c>
    </row>
    <row r="189" spans="1:27" hidden="1" x14ac:dyDescent="0.3">
      <c r="A189" s="7"/>
      <c r="B189" s="23">
        <f t="shared" si="4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1"/>
        <v>#VALUE!</v>
      </c>
      <c r="M189" s="25">
        <f t="shared" si="42"/>
        <v>0</v>
      </c>
      <c r="N189" s="8"/>
      <c r="Y189" s="5">
        <f t="shared" si="38"/>
        <v>0</v>
      </c>
      <c r="Z189" s="5">
        <f t="shared" si="39"/>
        <v>0</v>
      </c>
      <c r="AA189" s="5">
        <f t="shared" si="43"/>
        <v>0</v>
      </c>
    </row>
    <row r="190" spans="1:27" hidden="1" x14ac:dyDescent="0.3">
      <c r="A190" s="7"/>
      <c r="B190" s="23">
        <f t="shared" si="4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1"/>
        <v>#VALUE!</v>
      </c>
      <c r="M190" s="25">
        <f t="shared" si="42"/>
        <v>0</v>
      </c>
      <c r="N190" s="8"/>
      <c r="Y190" s="5">
        <f t="shared" si="38"/>
        <v>0</v>
      </c>
      <c r="Z190" s="5">
        <f t="shared" si="39"/>
        <v>0</v>
      </c>
      <c r="AA190" s="5">
        <f t="shared" si="43"/>
        <v>0</v>
      </c>
    </row>
    <row r="191" spans="1:27" ht="15" thickBot="1" x14ac:dyDescent="0.35">
      <c r="A191" s="7"/>
      <c r="B191" s="23">
        <f t="shared" si="40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1"/>
        <v>#VALUE!</v>
      </c>
      <c r="M191" s="25">
        <f t="shared" si="42"/>
        <v>0</v>
      </c>
      <c r="N191" s="8"/>
      <c r="Y191" s="5">
        <f t="shared" si="38"/>
        <v>0</v>
      </c>
      <c r="Z191" s="5">
        <f t="shared" si="39"/>
        <v>0</v>
      </c>
      <c r="AA191" s="5">
        <f t="shared" si="4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394224.80941996787</v>
      </c>
      <c r="N192" s="8"/>
      <c r="Y192" s="5">
        <f>SUM(Y6:Y191)</f>
        <v>29</v>
      </c>
      <c r="Z192" s="5">
        <f>SUM(Z6:Z191)</f>
        <v>2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1" priority="1">
      <formula>LEN(TRIM(I6))=0</formula>
    </cfRule>
  </conditionalFormatting>
  <hyperlinks>
    <hyperlink ref="B192" r:id="rId1" display="www.winnerscapitalline.com" xr:uid="{00000000-0004-0000-1E00-000000000000}"/>
    <hyperlink ref="P1" location="'MASTER '!A1" display="Back" xr:uid="{00000000-0004-0000-1E00-000001000000}"/>
  </hyperlinks>
  <pageMargins left="0.7" right="0.7" top="0.75" bottom="0.75" header="0.3" footer="0.3"/>
  <pageSetup orientation="portrait" r:id="rId2"/>
  <ignoredErrors>
    <ignoredError sqref="L6" evalError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A193"/>
  <sheetViews>
    <sheetView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1157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44137</v>
      </c>
      <c r="D6" s="19" t="s">
        <v>19</v>
      </c>
      <c r="E6" s="19" t="s">
        <v>1158</v>
      </c>
      <c r="F6" s="21">
        <v>208</v>
      </c>
      <c r="G6" s="79">
        <v>374</v>
      </c>
      <c r="H6" s="79">
        <v>198</v>
      </c>
      <c r="I6" s="26">
        <v>318</v>
      </c>
      <c r="J6" s="25">
        <f t="shared" ref="J6" si="0">I6-F6</f>
        <v>110</v>
      </c>
      <c r="K6" s="27">
        <f t="shared" ref="K6" si="1">150000/F6</f>
        <v>721.15384615384619</v>
      </c>
      <c r="L6" s="63">
        <f t="shared" ref="L6:L71" si="2">(I6*1/F6)-100%</f>
        <v>0.52884615384615374</v>
      </c>
      <c r="M6" s="25">
        <f>J6*K6</f>
        <v>79326.923076923078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44139</v>
      </c>
      <c r="D7" s="25" t="s">
        <v>19</v>
      </c>
      <c r="E7" s="25" t="s">
        <v>182</v>
      </c>
      <c r="F7" s="26">
        <v>133</v>
      </c>
      <c r="G7" s="26">
        <v>137</v>
      </c>
      <c r="H7" s="26">
        <v>132</v>
      </c>
      <c r="I7" s="26">
        <v>137</v>
      </c>
      <c r="J7" s="25">
        <f t="shared" ref="J7:J14" si="5">I7-F7</f>
        <v>4</v>
      </c>
      <c r="K7" s="27">
        <f t="shared" ref="K7:K15" si="6">150000/F7</f>
        <v>1127.8195488721803</v>
      </c>
      <c r="L7" s="63">
        <f t="shared" si="2"/>
        <v>3.007518796992481E-2</v>
      </c>
      <c r="M7" s="83">
        <f>J7*K7</f>
        <v>4511.2781954887214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44139</v>
      </c>
      <c r="D8" s="25" t="s">
        <v>19</v>
      </c>
      <c r="E8" s="25" t="s">
        <v>1159</v>
      </c>
      <c r="F8" s="26">
        <v>1020</v>
      </c>
      <c r="G8" s="26">
        <v>1152</v>
      </c>
      <c r="H8" s="26">
        <v>1107</v>
      </c>
      <c r="I8" s="26">
        <v>1152</v>
      </c>
      <c r="J8" s="25">
        <f t="shared" si="5"/>
        <v>132</v>
      </c>
      <c r="K8" s="27">
        <f t="shared" si="6"/>
        <v>147.05882352941177</v>
      </c>
      <c r="L8" s="63">
        <f t="shared" si="2"/>
        <v>0.12941176470588234</v>
      </c>
      <c r="M8" s="28">
        <f t="shared" ref="M8:M71" si="9">J8*K8</f>
        <v>19411.764705882353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44144</v>
      </c>
      <c r="D9" s="25" t="s">
        <v>19</v>
      </c>
      <c r="E9" s="25" t="s">
        <v>1160</v>
      </c>
      <c r="F9" s="26">
        <v>23</v>
      </c>
      <c r="G9" s="26">
        <v>36</v>
      </c>
      <c r="H9" s="26">
        <v>20</v>
      </c>
      <c r="I9" s="26">
        <v>34.200000000000003</v>
      </c>
      <c r="J9" s="25">
        <f t="shared" si="5"/>
        <v>11.200000000000003</v>
      </c>
      <c r="K9" s="27">
        <f t="shared" si="6"/>
        <v>6521.739130434783</v>
      </c>
      <c r="L9" s="63">
        <f t="shared" si="2"/>
        <v>0.48695652173913051</v>
      </c>
      <c r="M9" s="28">
        <f t="shared" si="9"/>
        <v>73043.478260869582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44147</v>
      </c>
      <c r="D10" s="25" t="s">
        <v>19</v>
      </c>
      <c r="E10" s="25" t="s">
        <v>1161</v>
      </c>
      <c r="F10" s="26">
        <v>153</v>
      </c>
      <c r="G10" s="26">
        <v>200</v>
      </c>
      <c r="H10" s="26">
        <v>130</v>
      </c>
      <c r="I10" s="26">
        <v>171.85</v>
      </c>
      <c r="J10" s="25">
        <f t="shared" si="5"/>
        <v>18.849999999999994</v>
      </c>
      <c r="K10" s="27">
        <f t="shared" si="6"/>
        <v>980.39215686274508</v>
      </c>
      <c r="L10" s="63">
        <f t="shared" si="2"/>
        <v>0.12320261437908497</v>
      </c>
      <c r="M10" s="28">
        <f t="shared" si="9"/>
        <v>18480.392156862737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44154</v>
      </c>
      <c r="D11" s="25" t="s">
        <v>19</v>
      </c>
      <c r="E11" s="25" t="s">
        <v>1072</v>
      </c>
      <c r="F11" s="26">
        <v>300</v>
      </c>
      <c r="G11" s="26">
        <v>350</v>
      </c>
      <c r="H11" s="26">
        <v>290</v>
      </c>
      <c r="I11" s="26">
        <v>305</v>
      </c>
      <c r="J11" s="25">
        <f t="shared" si="5"/>
        <v>5</v>
      </c>
      <c r="K11" s="27">
        <f t="shared" si="6"/>
        <v>500</v>
      </c>
      <c r="L11" s="63">
        <f t="shared" si="2"/>
        <v>1.6666666666666607E-2</v>
      </c>
      <c r="M11" s="28">
        <f t="shared" si="9"/>
        <v>2500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44155</v>
      </c>
      <c r="D12" s="25" t="s">
        <v>19</v>
      </c>
      <c r="E12" s="25" t="s">
        <v>1162</v>
      </c>
      <c r="F12" s="26">
        <v>1104</v>
      </c>
      <c r="G12" s="26">
        <v>1150</v>
      </c>
      <c r="H12" s="26">
        <v>1121</v>
      </c>
      <c r="I12" s="26">
        <v>1150</v>
      </c>
      <c r="J12" s="25">
        <f t="shared" si="5"/>
        <v>46</v>
      </c>
      <c r="K12" s="27">
        <f t="shared" si="6"/>
        <v>135.86956521739131</v>
      </c>
      <c r="L12" s="63">
        <f t="shared" si="2"/>
        <v>4.1666666666666741E-2</v>
      </c>
      <c r="M12" s="28">
        <f t="shared" si="9"/>
        <v>6250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44158</v>
      </c>
      <c r="D13" s="25" t="s">
        <v>19</v>
      </c>
      <c r="E13" s="25" t="s">
        <v>1163</v>
      </c>
      <c r="F13" s="26">
        <v>3.4</v>
      </c>
      <c r="G13" s="26">
        <v>10</v>
      </c>
      <c r="H13" s="26">
        <v>2.5</v>
      </c>
      <c r="I13" s="26">
        <v>7</v>
      </c>
      <c r="J13" s="26">
        <f t="shared" si="5"/>
        <v>3.6</v>
      </c>
      <c r="K13" s="27">
        <f t="shared" si="6"/>
        <v>44117.647058823532</v>
      </c>
      <c r="L13" s="63">
        <f t="shared" si="2"/>
        <v>1.0588235294117649</v>
      </c>
      <c r="M13" s="28">
        <f t="shared" si="9"/>
        <v>158823.52941176473</v>
      </c>
      <c r="N13" s="8"/>
      <c r="P13" s="148" t="s">
        <v>10</v>
      </c>
      <c r="Q13" s="150">
        <f>COUNT(C6:C191)</f>
        <v>16</v>
      </c>
      <c r="R13" s="152">
        <v>16</v>
      </c>
      <c r="S13" s="152">
        <f>Z192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44158</v>
      </c>
      <c r="D14" s="25" t="s">
        <v>19</v>
      </c>
      <c r="E14" s="25" t="s">
        <v>1164</v>
      </c>
      <c r="F14" s="26">
        <v>985</v>
      </c>
      <c r="G14" s="26">
        <v>1250</v>
      </c>
      <c r="H14" s="26">
        <v>930</v>
      </c>
      <c r="I14" s="26">
        <v>1005</v>
      </c>
      <c r="J14" s="25">
        <f t="shared" si="5"/>
        <v>20</v>
      </c>
      <c r="K14" s="27">
        <f t="shared" si="6"/>
        <v>152.28426395939087</v>
      </c>
      <c r="L14" s="63">
        <f t="shared" si="2"/>
        <v>2.0304568527918843E-2</v>
      </c>
      <c r="M14" s="28">
        <f t="shared" si="9"/>
        <v>3045.6852791878173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44158</v>
      </c>
      <c r="D15" s="25" t="s">
        <v>19</v>
      </c>
      <c r="E15" s="25" t="s">
        <v>1165</v>
      </c>
      <c r="F15" s="26">
        <v>8.3000000000000007</v>
      </c>
      <c r="G15" s="26">
        <v>15</v>
      </c>
      <c r="H15" s="26">
        <v>6</v>
      </c>
      <c r="I15" s="26">
        <v>14.85</v>
      </c>
      <c r="J15" s="26">
        <v>0.3</v>
      </c>
      <c r="K15" s="27">
        <f t="shared" si="6"/>
        <v>18072.289156626506</v>
      </c>
      <c r="L15" s="63">
        <f t="shared" si="2"/>
        <v>0.78915662650602392</v>
      </c>
      <c r="M15" s="28">
        <f t="shared" si="9"/>
        <v>5421.6867469879517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44159</v>
      </c>
      <c r="D16" s="25" t="s">
        <v>19</v>
      </c>
      <c r="E16" s="25" t="s">
        <v>1167</v>
      </c>
      <c r="F16" s="26">
        <v>140</v>
      </c>
      <c r="G16" s="26">
        <v>170</v>
      </c>
      <c r="H16" s="26">
        <v>132</v>
      </c>
      <c r="I16" s="26">
        <v>147.5</v>
      </c>
      <c r="J16" s="25">
        <f t="shared" ref="J16" si="10">I16-F16</f>
        <v>7.5</v>
      </c>
      <c r="K16" s="27">
        <f t="shared" ref="K16" si="11">150000/F16</f>
        <v>1071.4285714285713</v>
      </c>
      <c r="L16" s="63">
        <f t="shared" si="2"/>
        <v>5.3571428571428603E-2</v>
      </c>
      <c r="M16" s="28">
        <f t="shared" si="9"/>
        <v>8035.7142857142853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44159</v>
      </c>
      <c r="D17" s="25" t="s">
        <v>19</v>
      </c>
      <c r="E17" s="25" t="s">
        <v>1169</v>
      </c>
      <c r="F17" s="26">
        <v>200</v>
      </c>
      <c r="G17" s="26">
        <v>260</v>
      </c>
      <c r="H17" s="26">
        <v>190</v>
      </c>
      <c r="I17" s="26">
        <v>209.25</v>
      </c>
      <c r="J17" s="25">
        <f t="shared" ref="J17:J18" si="12">I17-F17</f>
        <v>9.25</v>
      </c>
      <c r="K17" s="27">
        <f t="shared" ref="K17:K18" si="13">150000/F17</f>
        <v>750</v>
      </c>
      <c r="L17" s="63">
        <f t="shared" si="2"/>
        <v>4.6249999999999902E-2</v>
      </c>
      <c r="M17" s="28">
        <f t="shared" si="9"/>
        <v>6937.5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44159</v>
      </c>
      <c r="D18" s="25" t="s">
        <v>19</v>
      </c>
      <c r="E18" s="25" t="s">
        <v>1166</v>
      </c>
      <c r="F18" s="26">
        <v>6900</v>
      </c>
      <c r="G18" s="26">
        <v>8550</v>
      </c>
      <c r="H18" s="26">
        <v>6200</v>
      </c>
      <c r="I18" s="26">
        <v>7700</v>
      </c>
      <c r="J18" s="25">
        <f t="shared" si="12"/>
        <v>800</v>
      </c>
      <c r="K18" s="27">
        <f t="shared" si="13"/>
        <v>21.739130434782609</v>
      </c>
      <c r="L18" s="63">
        <f t="shared" si="2"/>
        <v>0.11594202898550732</v>
      </c>
      <c r="M18" s="28">
        <f t="shared" si="9"/>
        <v>17391.304347826088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44160</v>
      </c>
      <c r="D19" s="25" t="s">
        <v>19</v>
      </c>
      <c r="E19" s="25" t="s">
        <v>515</v>
      </c>
      <c r="F19" s="26">
        <v>194</v>
      </c>
      <c r="G19" s="26">
        <v>200</v>
      </c>
      <c r="H19" s="26">
        <v>191</v>
      </c>
      <c r="I19" s="26">
        <v>197</v>
      </c>
      <c r="J19" s="25">
        <f t="shared" ref="J19" si="14">I19-F19</f>
        <v>3</v>
      </c>
      <c r="K19" s="27">
        <f t="shared" ref="K19" si="15">150000/F19</f>
        <v>773.19587628865975</v>
      </c>
      <c r="L19" s="63">
        <f t="shared" si="2"/>
        <v>1.5463917525773141E-2</v>
      </c>
      <c r="M19" s="28">
        <f t="shared" si="9"/>
        <v>2319.5876288659792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44161</v>
      </c>
      <c r="D20" s="25" t="s">
        <v>19</v>
      </c>
      <c r="E20" s="25" t="s">
        <v>1168</v>
      </c>
      <c r="F20" s="26">
        <v>323</v>
      </c>
      <c r="G20" s="26">
        <v>375</v>
      </c>
      <c r="H20" s="26">
        <v>310</v>
      </c>
      <c r="I20" s="26">
        <v>331</v>
      </c>
      <c r="J20" s="25">
        <f t="shared" ref="J20:J21" si="16">I20-F20</f>
        <v>8</v>
      </c>
      <c r="K20" s="27">
        <f t="shared" ref="K20:K21" si="17">150000/F20</f>
        <v>464.39628482972137</v>
      </c>
      <c r="L20" s="63">
        <f t="shared" si="2"/>
        <v>2.4767801857585203E-2</v>
      </c>
      <c r="M20" s="28">
        <f t="shared" si="9"/>
        <v>3715.1702786377709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44161</v>
      </c>
      <c r="D21" s="25" t="s">
        <v>19</v>
      </c>
      <c r="E21" s="25" t="s">
        <v>1146</v>
      </c>
      <c r="F21" s="26">
        <v>1120</v>
      </c>
      <c r="G21" s="26">
        <v>1270</v>
      </c>
      <c r="H21" s="26">
        <v>1180</v>
      </c>
      <c r="I21" s="26">
        <v>1263</v>
      </c>
      <c r="J21" s="25">
        <f t="shared" si="16"/>
        <v>143</v>
      </c>
      <c r="K21" s="27">
        <f t="shared" si="17"/>
        <v>133.92857142857142</v>
      </c>
      <c r="L21" s="63">
        <f t="shared" si="2"/>
        <v>0.12767857142857153</v>
      </c>
      <c r="M21" s="28">
        <f t="shared" si="9"/>
        <v>19151.785714285714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8">IF($M71&gt;0,1,0)</f>
        <v>0</v>
      </c>
      <c r="Z71" s="5">
        <f t="shared" ref="Z71:Z134" si="19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1">(I72*1/F72)-100%</f>
        <v>#VALUE!</v>
      </c>
      <c r="M72" s="28">
        <f t="shared" ref="M72:M135" si="22">J72*K72</f>
        <v>0</v>
      </c>
      <c r="N72" s="8"/>
      <c r="Y72" s="5">
        <f t="shared" si="18"/>
        <v>0</v>
      </c>
      <c r="Z72" s="5">
        <f t="shared" si="19"/>
        <v>0</v>
      </c>
      <c r="AA72" s="5">
        <f t="shared" si="7"/>
        <v>0</v>
      </c>
    </row>
    <row r="73" spans="1:27" hidden="1" x14ac:dyDescent="0.3">
      <c r="A73" s="7"/>
      <c r="B73" s="23">
        <f t="shared" si="2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1"/>
        <v>#VALUE!</v>
      </c>
      <c r="M73" s="28">
        <f t="shared" si="22"/>
        <v>0</v>
      </c>
      <c r="N73" s="8"/>
      <c r="Y73" s="5">
        <f t="shared" si="18"/>
        <v>0</v>
      </c>
      <c r="Z73" s="5">
        <f t="shared" si="19"/>
        <v>0</v>
      </c>
      <c r="AA73" s="5">
        <f t="shared" si="7"/>
        <v>0</v>
      </c>
    </row>
    <row r="74" spans="1:27" hidden="1" x14ac:dyDescent="0.3">
      <c r="A74" s="7"/>
      <c r="B74" s="23">
        <f t="shared" si="2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1"/>
        <v>#VALUE!</v>
      </c>
      <c r="M74" s="28">
        <f t="shared" si="22"/>
        <v>0</v>
      </c>
      <c r="N74" s="8"/>
      <c r="Y74" s="5">
        <f t="shared" si="18"/>
        <v>0</v>
      </c>
      <c r="Z74" s="5">
        <f t="shared" si="19"/>
        <v>0</v>
      </c>
      <c r="AA74" s="5">
        <f t="shared" si="7"/>
        <v>0</v>
      </c>
    </row>
    <row r="75" spans="1:27" hidden="1" x14ac:dyDescent="0.3">
      <c r="A75" s="7"/>
      <c r="B75" s="23">
        <f t="shared" si="2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1"/>
        <v>#VALUE!</v>
      </c>
      <c r="M75" s="28">
        <f t="shared" si="22"/>
        <v>0</v>
      </c>
      <c r="N75" s="8"/>
      <c r="Y75" s="5">
        <f t="shared" si="18"/>
        <v>0</v>
      </c>
      <c r="Z75" s="5">
        <f t="shared" si="19"/>
        <v>0</v>
      </c>
      <c r="AA75" s="5">
        <f t="shared" ref="AA75:AA138" si="23">IF($I75=0,1,0)</f>
        <v>0</v>
      </c>
    </row>
    <row r="76" spans="1:27" hidden="1" x14ac:dyDescent="0.3">
      <c r="A76" s="7"/>
      <c r="B76" s="23">
        <f t="shared" si="2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1"/>
        <v>#VALUE!</v>
      </c>
      <c r="M76" s="28">
        <f t="shared" si="22"/>
        <v>0</v>
      </c>
      <c r="N76" s="8"/>
      <c r="Y76" s="5">
        <f t="shared" si="18"/>
        <v>0</v>
      </c>
      <c r="Z76" s="5">
        <f t="shared" si="19"/>
        <v>0</v>
      </c>
      <c r="AA76" s="5">
        <f t="shared" si="23"/>
        <v>0</v>
      </c>
    </row>
    <row r="77" spans="1:27" hidden="1" x14ac:dyDescent="0.3">
      <c r="A77" s="7"/>
      <c r="B77" s="23">
        <f t="shared" si="2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1"/>
        <v>#VALUE!</v>
      </c>
      <c r="M77" s="28">
        <f t="shared" si="22"/>
        <v>0</v>
      </c>
      <c r="N77" s="8"/>
      <c r="Y77" s="5">
        <f t="shared" si="18"/>
        <v>0</v>
      </c>
      <c r="Z77" s="5">
        <f t="shared" si="19"/>
        <v>0</v>
      </c>
      <c r="AA77" s="5">
        <f t="shared" si="23"/>
        <v>0</v>
      </c>
    </row>
    <row r="78" spans="1:27" hidden="1" x14ac:dyDescent="0.3">
      <c r="A78" s="7"/>
      <c r="B78" s="23">
        <f t="shared" si="2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1"/>
        <v>#VALUE!</v>
      </c>
      <c r="M78" s="28">
        <f t="shared" si="22"/>
        <v>0</v>
      </c>
      <c r="N78" s="8"/>
      <c r="Y78" s="5">
        <f t="shared" si="18"/>
        <v>0</v>
      </c>
      <c r="Z78" s="5">
        <f t="shared" si="19"/>
        <v>0</v>
      </c>
      <c r="AA78" s="5">
        <f t="shared" si="23"/>
        <v>0</v>
      </c>
    </row>
    <row r="79" spans="1:27" hidden="1" x14ac:dyDescent="0.3">
      <c r="A79" s="7"/>
      <c r="B79" s="23">
        <f t="shared" si="2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1"/>
        <v>#VALUE!</v>
      </c>
      <c r="M79" s="28">
        <f t="shared" si="22"/>
        <v>0</v>
      </c>
      <c r="N79" s="8"/>
      <c r="Y79" s="5">
        <f t="shared" si="18"/>
        <v>0</v>
      </c>
      <c r="Z79" s="5">
        <f t="shared" si="19"/>
        <v>0</v>
      </c>
      <c r="AA79" s="5">
        <f t="shared" si="23"/>
        <v>0</v>
      </c>
    </row>
    <row r="80" spans="1:27" hidden="1" x14ac:dyDescent="0.3">
      <c r="A80" s="7"/>
      <c r="B80" s="23">
        <f t="shared" si="2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1"/>
        <v>#VALUE!</v>
      </c>
      <c r="M80" s="28">
        <f t="shared" si="22"/>
        <v>0</v>
      </c>
      <c r="N80" s="8"/>
      <c r="Q80" s="5" t="s">
        <v>20</v>
      </c>
      <c r="Y80" s="5">
        <f t="shared" si="18"/>
        <v>0</v>
      </c>
      <c r="Z80" s="5">
        <f t="shared" si="19"/>
        <v>0</v>
      </c>
      <c r="AA80" s="5">
        <f t="shared" si="23"/>
        <v>0</v>
      </c>
    </row>
    <row r="81" spans="1:27" hidden="1" x14ac:dyDescent="0.3">
      <c r="A81" s="7"/>
      <c r="B81" s="23">
        <f t="shared" si="2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1"/>
        <v>#VALUE!</v>
      </c>
      <c r="M81" s="28">
        <f t="shared" si="22"/>
        <v>0</v>
      </c>
      <c r="N81" s="8"/>
      <c r="P81" s="5" t="s">
        <v>20</v>
      </c>
      <c r="Y81" s="5">
        <f t="shared" si="18"/>
        <v>0</v>
      </c>
      <c r="Z81" s="5">
        <f t="shared" si="19"/>
        <v>0</v>
      </c>
      <c r="AA81" s="5">
        <f t="shared" si="23"/>
        <v>0</v>
      </c>
    </row>
    <row r="82" spans="1:27" hidden="1" x14ac:dyDescent="0.3">
      <c r="A82" s="7"/>
      <c r="B82" s="23">
        <f t="shared" si="2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1"/>
        <v>#VALUE!</v>
      </c>
      <c r="M82" s="28">
        <f t="shared" si="22"/>
        <v>0</v>
      </c>
      <c r="N82" s="8"/>
      <c r="Y82" s="5">
        <f t="shared" si="18"/>
        <v>0</v>
      </c>
      <c r="Z82" s="5">
        <f t="shared" si="19"/>
        <v>0</v>
      </c>
      <c r="AA82" s="5">
        <f t="shared" si="23"/>
        <v>0</v>
      </c>
    </row>
    <row r="83" spans="1:27" hidden="1" x14ac:dyDescent="0.3">
      <c r="A83" s="7"/>
      <c r="B83" s="23">
        <f t="shared" si="2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1"/>
        <v>#VALUE!</v>
      </c>
      <c r="M83" s="28">
        <f t="shared" si="22"/>
        <v>0</v>
      </c>
      <c r="N83" s="8"/>
      <c r="R83" s="5" t="s">
        <v>20</v>
      </c>
      <c r="Y83" s="5">
        <f t="shared" si="18"/>
        <v>0</v>
      </c>
      <c r="Z83" s="5">
        <f t="shared" si="19"/>
        <v>0</v>
      </c>
      <c r="AA83" s="5">
        <f t="shared" si="23"/>
        <v>0</v>
      </c>
    </row>
    <row r="84" spans="1:27" hidden="1" x14ac:dyDescent="0.3">
      <c r="A84" s="7"/>
      <c r="B84" s="23">
        <f t="shared" si="2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1"/>
        <v>#VALUE!</v>
      </c>
      <c r="M84" s="28">
        <f t="shared" si="22"/>
        <v>0</v>
      </c>
      <c r="N84" s="8"/>
      <c r="Y84" s="5">
        <f t="shared" si="18"/>
        <v>0</v>
      </c>
      <c r="Z84" s="5">
        <f t="shared" si="19"/>
        <v>0</v>
      </c>
      <c r="AA84" s="5">
        <f t="shared" si="23"/>
        <v>0</v>
      </c>
    </row>
    <row r="85" spans="1:27" hidden="1" x14ac:dyDescent="0.3">
      <c r="A85" s="7"/>
      <c r="B85" s="23">
        <f t="shared" si="2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1"/>
        <v>#VALUE!</v>
      </c>
      <c r="M85" s="28">
        <f t="shared" si="22"/>
        <v>0</v>
      </c>
      <c r="N85" s="8"/>
      <c r="Y85" s="5">
        <f t="shared" si="18"/>
        <v>0</v>
      </c>
      <c r="Z85" s="5">
        <f t="shared" si="19"/>
        <v>0</v>
      </c>
      <c r="AA85" s="5">
        <f t="shared" si="23"/>
        <v>0</v>
      </c>
    </row>
    <row r="86" spans="1:27" hidden="1" x14ac:dyDescent="0.3">
      <c r="A86" s="7"/>
      <c r="B86" s="23">
        <f t="shared" si="2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1"/>
        <v>#VALUE!</v>
      </c>
      <c r="M86" s="28">
        <f t="shared" si="22"/>
        <v>0</v>
      </c>
      <c r="N86" s="8"/>
      <c r="Y86" s="5">
        <f t="shared" si="18"/>
        <v>0</v>
      </c>
      <c r="Z86" s="5">
        <f t="shared" si="19"/>
        <v>0</v>
      </c>
      <c r="AA86" s="5">
        <f t="shared" si="23"/>
        <v>0</v>
      </c>
    </row>
    <row r="87" spans="1:27" hidden="1" x14ac:dyDescent="0.3">
      <c r="A87" s="7"/>
      <c r="B87" s="23">
        <f t="shared" si="2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1"/>
        <v>#VALUE!</v>
      </c>
      <c r="M87" s="28">
        <f t="shared" si="22"/>
        <v>0</v>
      </c>
      <c r="N87" s="8"/>
      <c r="Y87" s="5">
        <f t="shared" si="18"/>
        <v>0</v>
      </c>
      <c r="Z87" s="5">
        <f t="shared" si="19"/>
        <v>0</v>
      </c>
      <c r="AA87" s="5">
        <f t="shared" si="23"/>
        <v>0</v>
      </c>
    </row>
    <row r="88" spans="1:27" hidden="1" x14ac:dyDescent="0.3">
      <c r="A88" s="7"/>
      <c r="B88" s="23">
        <f t="shared" si="2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1"/>
        <v>#VALUE!</v>
      </c>
      <c r="M88" s="28">
        <f t="shared" si="22"/>
        <v>0</v>
      </c>
      <c r="N88" s="8"/>
      <c r="Y88" s="5">
        <f t="shared" si="18"/>
        <v>0</v>
      </c>
      <c r="Z88" s="5">
        <f t="shared" si="19"/>
        <v>0</v>
      </c>
      <c r="AA88" s="5">
        <f t="shared" si="23"/>
        <v>0</v>
      </c>
    </row>
    <row r="89" spans="1:27" hidden="1" x14ac:dyDescent="0.3">
      <c r="A89" s="7"/>
      <c r="B89" s="23">
        <f t="shared" si="2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1"/>
        <v>#VALUE!</v>
      </c>
      <c r="M89" s="28">
        <f t="shared" si="22"/>
        <v>0</v>
      </c>
      <c r="N89" s="8"/>
      <c r="Y89" s="5">
        <f t="shared" si="18"/>
        <v>0</v>
      </c>
      <c r="Z89" s="5">
        <f t="shared" si="19"/>
        <v>0</v>
      </c>
      <c r="AA89" s="5">
        <f t="shared" si="23"/>
        <v>0</v>
      </c>
    </row>
    <row r="90" spans="1:27" hidden="1" x14ac:dyDescent="0.3">
      <c r="A90" s="7"/>
      <c r="B90" s="23">
        <f t="shared" si="2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1"/>
        <v>#VALUE!</v>
      </c>
      <c r="M90" s="28">
        <f t="shared" si="22"/>
        <v>0</v>
      </c>
      <c r="N90" s="8"/>
      <c r="Y90" s="5">
        <f t="shared" si="18"/>
        <v>0</v>
      </c>
      <c r="Z90" s="5">
        <f t="shared" si="19"/>
        <v>0</v>
      </c>
      <c r="AA90" s="5">
        <f t="shared" si="23"/>
        <v>0</v>
      </c>
    </row>
    <row r="91" spans="1:27" hidden="1" x14ac:dyDescent="0.3">
      <c r="A91" s="7"/>
      <c r="B91" s="23">
        <f t="shared" si="2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1"/>
        <v>#VALUE!</v>
      </c>
      <c r="M91" s="28">
        <f t="shared" si="22"/>
        <v>0</v>
      </c>
      <c r="N91" s="8"/>
      <c r="Y91" s="5">
        <f t="shared" si="18"/>
        <v>0</v>
      </c>
      <c r="Z91" s="5">
        <f t="shared" si="19"/>
        <v>0</v>
      </c>
      <c r="AA91" s="5">
        <f t="shared" si="23"/>
        <v>0</v>
      </c>
    </row>
    <row r="92" spans="1:27" hidden="1" x14ac:dyDescent="0.3">
      <c r="A92" s="7"/>
      <c r="B92" s="23">
        <f t="shared" si="2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1"/>
        <v>#VALUE!</v>
      </c>
      <c r="M92" s="28">
        <f t="shared" si="22"/>
        <v>0</v>
      </c>
      <c r="N92" s="8"/>
      <c r="Y92" s="5">
        <f t="shared" si="18"/>
        <v>0</v>
      </c>
      <c r="Z92" s="5">
        <f t="shared" si="19"/>
        <v>0</v>
      </c>
      <c r="AA92" s="5">
        <f t="shared" si="23"/>
        <v>0</v>
      </c>
    </row>
    <row r="93" spans="1:27" hidden="1" x14ac:dyDescent="0.3">
      <c r="A93" s="7"/>
      <c r="B93" s="23">
        <f t="shared" si="20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1"/>
        <v>#VALUE!</v>
      </c>
      <c r="M93" s="28">
        <f t="shared" si="22"/>
        <v>0</v>
      </c>
      <c r="N93" s="8"/>
      <c r="Y93" s="5">
        <f t="shared" si="18"/>
        <v>0</v>
      </c>
      <c r="Z93" s="5">
        <f t="shared" si="19"/>
        <v>0</v>
      </c>
      <c r="AA93" s="5">
        <f t="shared" si="23"/>
        <v>0</v>
      </c>
    </row>
    <row r="94" spans="1:27" hidden="1" x14ac:dyDescent="0.3">
      <c r="A94" s="7"/>
      <c r="B94" s="23">
        <f t="shared" si="20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1"/>
        <v>#VALUE!</v>
      </c>
      <c r="M94" s="28">
        <f t="shared" si="22"/>
        <v>0</v>
      </c>
      <c r="N94" s="8"/>
      <c r="Y94" s="5">
        <f t="shared" si="18"/>
        <v>0</v>
      </c>
      <c r="Z94" s="5">
        <f t="shared" si="19"/>
        <v>0</v>
      </c>
      <c r="AA94" s="5">
        <f t="shared" si="23"/>
        <v>0</v>
      </c>
    </row>
    <row r="95" spans="1:27" hidden="1" x14ac:dyDescent="0.3">
      <c r="A95" s="7"/>
      <c r="B95" s="23">
        <f t="shared" si="20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1"/>
        <v>#VALUE!</v>
      </c>
      <c r="M95" s="28">
        <f t="shared" si="22"/>
        <v>0</v>
      </c>
      <c r="N95" s="8"/>
      <c r="Y95" s="5">
        <f t="shared" si="18"/>
        <v>0</v>
      </c>
      <c r="Z95" s="5">
        <f t="shared" si="19"/>
        <v>0</v>
      </c>
      <c r="AA95" s="5">
        <f t="shared" si="23"/>
        <v>0</v>
      </c>
    </row>
    <row r="96" spans="1:27" hidden="1" x14ac:dyDescent="0.3">
      <c r="A96" s="7"/>
      <c r="B96" s="23">
        <f t="shared" si="20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1"/>
        <v>#VALUE!</v>
      </c>
      <c r="M96" s="28">
        <f t="shared" si="22"/>
        <v>0</v>
      </c>
      <c r="N96" s="8"/>
      <c r="Y96" s="5">
        <f t="shared" si="18"/>
        <v>0</v>
      </c>
      <c r="Z96" s="5">
        <f t="shared" si="19"/>
        <v>0</v>
      </c>
      <c r="AA96" s="5">
        <f t="shared" si="23"/>
        <v>0</v>
      </c>
    </row>
    <row r="97" spans="1:27" hidden="1" x14ac:dyDescent="0.3">
      <c r="A97" s="7"/>
      <c r="B97" s="23">
        <f t="shared" si="20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1"/>
        <v>#VALUE!</v>
      </c>
      <c r="M97" s="28">
        <f t="shared" si="22"/>
        <v>0</v>
      </c>
      <c r="N97" s="8"/>
      <c r="Y97" s="5">
        <f t="shared" si="18"/>
        <v>0</v>
      </c>
      <c r="Z97" s="5">
        <f t="shared" si="19"/>
        <v>0</v>
      </c>
      <c r="AA97" s="5">
        <f t="shared" si="23"/>
        <v>0</v>
      </c>
    </row>
    <row r="98" spans="1:27" hidden="1" x14ac:dyDescent="0.3">
      <c r="A98" s="7"/>
      <c r="B98" s="23">
        <f t="shared" si="20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1"/>
        <v>#VALUE!</v>
      </c>
      <c r="M98" s="28">
        <f t="shared" si="22"/>
        <v>0</v>
      </c>
      <c r="N98" s="8"/>
      <c r="Y98" s="5">
        <f t="shared" si="18"/>
        <v>0</v>
      </c>
      <c r="Z98" s="5">
        <f t="shared" si="19"/>
        <v>0</v>
      </c>
      <c r="AA98" s="5">
        <f t="shared" si="23"/>
        <v>0</v>
      </c>
    </row>
    <row r="99" spans="1:27" hidden="1" x14ac:dyDescent="0.3">
      <c r="A99" s="7"/>
      <c r="B99" s="23">
        <f t="shared" si="20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1"/>
        <v>#VALUE!</v>
      </c>
      <c r="M99" s="28">
        <f t="shared" si="22"/>
        <v>0</v>
      </c>
      <c r="N99" s="8"/>
      <c r="P99" s="5" t="s">
        <v>20</v>
      </c>
      <c r="Y99" s="5">
        <f t="shared" si="18"/>
        <v>0</v>
      </c>
      <c r="Z99" s="5">
        <f t="shared" si="19"/>
        <v>0</v>
      </c>
      <c r="AA99" s="5">
        <f t="shared" si="23"/>
        <v>0</v>
      </c>
    </row>
    <row r="100" spans="1:27" hidden="1" x14ac:dyDescent="0.3">
      <c r="A100" s="7"/>
      <c r="B100" s="23">
        <f t="shared" si="20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1"/>
        <v>#VALUE!</v>
      </c>
      <c r="M100" s="28">
        <f t="shared" si="22"/>
        <v>0</v>
      </c>
      <c r="N100" s="8"/>
      <c r="Q100" s="5" t="s">
        <v>20</v>
      </c>
      <c r="Y100" s="5">
        <f t="shared" si="18"/>
        <v>0</v>
      </c>
      <c r="Z100" s="5">
        <f t="shared" si="19"/>
        <v>0</v>
      </c>
      <c r="AA100" s="5">
        <f t="shared" si="23"/>
        <v>0</v>
      </c>
    </row>
    <row r="101" spans="1:27" hidden="1" x14ac:dyDescent="0.3">
      <c r="A101" s="7"/>
      <c r="B101" s="23">
        <f t="shared" si="20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1"/>
        <v>#VALUE!</v>
      </c>
      <c r="M101" s="28">
        <f t="shared" si="22"/>
        <v>0</v>
      </c>
      <c r="N101" s="8"/>
      <c r="Q101" s="5" t="s">
        <v>20</v>
      </c>
      <c r="Y101" s="5">
        <f t="shared" si="18"/>
        <v>0</v>
      </c>
      <c r="Z101" s="5">
        <f t="shared" si="19"/>
        <v>0</v>
      </c>
      <c r="AA101" s="5">
        <f t="shared" si="23"/>
        <v>0</v>
      </c>
    </row>
    <row r="102" spans="1:27" hidden="1" x14ac:dyDescent="0.3">
      <c r="A102" s="7"/>
      <c r="B102" s="23">
        <f t="shared" si="20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1"/>
        <v>#VALUE!</v>
      </c>
      <c r="M102" s="28">
        <f t="shared" si="22"/>
        <v>0</v>
      </c>
      <c r="N102" s="8"/>
      <c r="Y102" s="5">
        <f t="shared" si="18"/>
        <v>0</v>
      </c>
      <c r="Z102" s="5">
        <f t="shared" si="19"/>
        <v>0</v>
      </c>
      <c r="AA102" s="5">
        <f t="shared" si="23"/>
        <v>0</v>
      </c>
    </row>
    <row r="103" spans="1:27" hidden="1" x14ac:dyDescent="0.3">
      <c r="A103" s="7"/>
      <c r="B103" s="23">
        <f t="shared" si="20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1"/>
        <v>#VALUE!</v>
      </c>
      <c r="M103" s="28">
        <f t="shared" si="22"/>
        <v>0</v>
      </c>
      <c r="N103" s="8"/>
      <c r="Y103" s="5">
        <f t="shared" si="18"/>
        <v>0</v>
      </c>
      <c r="Z103" s="5">
        <f t="shared" si="19"/>
        <v>0</v>
      </c>
      <c r="AA103" s="5">
        <f t="shared" si="23"/>
        <v>0</v>
      </c>
    </row>
    <row r="104" spans="1:27" hidden="1" x14ac:dyDescent="0.3">
      <c r="A104" s="7"/>
      <c r="B104" s="23">
        <f t="shared" si="20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1"/>
        <v>#VALUE!</v>
      </c>
      <c r="M104" s="25">
        <f t="shared" si="22"/>
        <v>0</v>
      </c>
      <c r="N104" s="8"/>
      <c r="Y104" s="5">
        <f t="shared" si="18"/>
        <v>0</v>
      </c>
      <c r="Z104" s="5">
        <f t="shared" si="19"/>
        <v>0</v>
      </c>
      <c r="AA104" s="5">
        <f t="shared" si="23"/>
        <v>0</v>
      </c>
    </row>
    <row r="105" spans="1:27" hidden="1" x14ac:dyDescent="0.3">
      <c r="A105" s="7"/>
      <c r="B105" s="23">
        <f t="shared" si="20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1"/>
        <v>#VALUE!</v>
      </c>
      <c r="M105" s="25">
        <f t="shared" si="22"/>
        <v>0</v>
      </c>
      <c r="N105" s="8"/>
      <c r="Y105" s="5">
        <f t="shared" si="18"/>
        <v>0</v>
      </c>
      <c r="Z105" s="5">
        <f t="shared" si="19"/>
        <v>0</v>
      </c>
      <c r="AA105" s="5">
        <f t="shared" si="23"/>
        <v>0</v>
      </c>
    </row>
    <row r="106" spans="1:27" hidden="1" x14ac:dyDescent="0.3">
      <c r="A106" s="7"/>
      <c r="B106" s="23">
        <f t="shared" si="20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1"/>
        <v>#VALUE!</v>
      </c>
      <c r="M106" s="25">
        <f t="shared" si="22"/>
        <v>0</v>
      </c>
      <c r="N106" s="8"/>
      <c r="Y106" s="5">
        <f t="shared" si="18"/>
        <v>0</v>
      </c>
      <c r="Z106" s="5">
        <f t="shared" si="19"/>
        <v>0</v>
      </c>
      <c r="AA106" s="5">
        <f t="shared" si="23"/>
        <v>0</v>
      </c>
    </row>
    <row r="107" spans="1:27" hidden="1" x14ac:dyDescent="0.3">
      <c r="A107" s="7"/>
      <c r="B107" s="23">
        <f t="shared" si="20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1"/>
        <v>#VALUE!</v>
      </c>
      <c r="M107" s="25">
        <f t="shared" si="22"/>
        <v>0</v>
      </c>
      <c r="N107" s="8"/>
      <c r="Y107" s="5">
        <f t="shared" si="18"/>
        <v>0</v>
      </c>
      <c r="Z107" s="5">
        <f t="shared" si="19"/>
        <v>0</v>
      </c>
      <c r="AA107" s="5">
        <f t="shared" si="23"/>
        <v>0</v>
      </c>
    </row>
    <row r="108" spans="1:27" hidden="1" x14ac:dyDescent="0.3">
      <c r="A108" s="7"/>
      <c r="B108" s="23">
        <f t="shared" si="20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1"/>
        <v>#VALUE!</v>
      </c>
      <c r="M108" s="25">
        <f t="shared" si="22"/>
        <v>0</v>
      </c>
      <c r="N108" s="8"/>
      <c r="Y108" s="5">
        <f t="shared" si="18"/>
        <v>0</v>
      </c>
      <c r="Z108" s="5">
        <f t="shared" si="19"/>
        <v>0</v>
      </c>
      <c r="AA108" s="5">
        <f t="shared" si="23"/>
        <v>0</v>
      </c>
    </row>
    <row r="109" spans="1:27" hidden="1" x14ac:dyDescent="0.3">
      <c r="A109" s="7"/>
      <c r="B109" s="23">
        <f t="shared" si="20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1"/>
        <v>#VALUE!</v>
      </c>
      <c r="M109" s="25">
        <f t="shared" si="22"/>
        <v>0</v>
      </c>
      <c r="N109" s="8"/>
      <c r="Y109" s="5">
        <f t="shared" si="18"/>
        <v>0</v>
      </c>
      <c r="Z109" s="5">
        <f t="shared" si="19"/>
        <v>0</v>
      </c>
      <c r="AA109" s="5">
        <f t="shared" si="23"/>
        <v>0</v>
      </c>
    </row>
    <row r="110" spans="1:27" hidden="1" x14ac:dyDescent="0.3">
      <c r="A110" s="7"/>
      <c r="B110" s="23">
        <f t="shared" si="20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1"/>
        <v>#VALUE!</v>
      </c>
      <c r="M110" s="25">
        <f t="shared" si="22"/>
        <v>0</v>
      </c>
      <c r="N110" s="8"/>
      <c r="Y110" s="5">
        <f t="shared" si="18"/>
        <v>0</v>
      </c>
      <c r="Z110" s="5">
        <f t="shared" si="19"/>
        <v>0</v>
      </c>
      <c r="AA110" s="5">
        <f t="shared" si="23"/>
        <v>0</v>
      </c>
    </row>
    <row r="111" spans="1:27" hidden="1" x14ac:dyDescent="0.3">
      <c r="A111" s="7"/>
      <c r="B111" s="23">
        <f t="shared" si="20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1"/>
        <v>#VALUE!</v>
      </c>
      <c r="M111" s="25">
        <f t="shared" si="22"/>
        <v>0</v>
      </c>
      <c r="N111" s="8"/>
      <c r="Y111" s="5">
        <f t="shared" si="18"/>
        <v>0</v>
      </c>
      <c r="Z111" s="5">
        <f t="shared" si="19"/>
        <v>0</v>
      </c>
      <c r="AA111" s="5">
        <f t="shared" si="23"/>
        <v>0</v>
      </c>
    </row>
    <row r="112" spans="1:27" hidden="1" x14ac:dyDescent="0.3">
      <c r="A112" s="7"/>
      <c r="B112" s="23">
        <f t="shared" si="20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1"/>
        <v>#VALUE!</v>
      </c>
      <c r="M112" s="25">
        <f t="shared" si="22"/>
        <v>0</v>
      </c>
      <c r="N112" s="8"/>
      <c r="Y112" s="5">
        <f t="shared" si="18"/>
        <v>0</v>
      </c>
      <c r="Z112" s="5">
        <f t="shared" si="19"/>
        <v>0</v>
      </c>
      <c r="AA112" s="5">
        <f t="shared" si="23"/>
        <v>0</v>
      </c>
    </row>
    <row r="113" spans="1:27" hidden="1" x14ac:dyDescent="0.3">
      <c r="A113" s="7"/>
      <c r="B113" s="23">
        <f t="shared" si="20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1"/>
        <v>#VALUE!</v>
      </c>
      <c r="M113" s="25">
        <f t="shared" si="22"/>
        <v>0</v>
      </c>
      <c r="N113" s="8"/>
      <c r="Y113" s="5">
        <f t="shared" si="18"/>
        <v>0</v>
      </c>
      <c r="Z113" s="5">
        <f t="shared" si="19"/>
        <v>0</v>
      </c>
      <c r="AA113" s="5">
        <f t="shared" si="23"/>
        <v>0</v>
      </c>
    </row>
    <row r="114" spans="1:27" hidden="1" x14ac:dyDescent="0.3">
      <c r="A114" s="7"/>
      <c r="B114" s="23">
        <f t="shared" si="20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1"/>
        <v>#VALUE!</v>
      </c>
      <c r="M114" s="25">
        <f t="shared" si="22"/>
        <v>0</v>
      </c>
      <c r="N114" s="8"/>
      <c r="Y114" s="5">
        <f t="shared" si="18"/>
        <v>0</v>
      </c>
      <c r="Z114" s="5">
        <f t="shared" si="19"/>
        <v>0</v>
      </c>
      <c r="AA114" s="5">
        <f t="shared" si="23"/>
        <v>0</v>
      </c>
    </row>
    <row r="115" spans="1:27" hidden="1" x14ac:dyDescent="0.3">
      <c r="A115" s="7"/>
      <c r="B115" s="23">
        <f t="shared" si="20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1"/>
        <v>#VALUE!</v>
      </c>
      <c r="M115" s="25">
        <f t="shared" si="22"/>
        <v>0</v>
      </c>
      <c r="N115" s="8"/>
      <c r="Y115" s="5">
        <f t="shared" si="18"/>
        <v>0</v>
      </c>
      <c r="Z115" s="5">
        <f t="shared" si="19"/>
        <v>0</v>
      </c>
      <c r="AA115" s="5">
        <f t="shared" si="23"/>
        <v>0</v>
      </c>
    </row>
    <row r="116" spans="1:27" hidden="1" x14ac:dyDescent="0.3">
      <c r="A116" s="7"/>
      <c r="B116" s="23">
        <f t="shared" si="20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1"/>
        <v>#VALUE!</v>
      </c>
      <c r="M116" s="25">
        <f t="shared" si="22"/>
        <v>0</v>
      </c>
      <c r="N116" s="8"/>
      <c r="Y116" s="5">
        <f t="shared" si="18"/>
        <v>0</v>
      </c>
      <c r="Z116" s="5">
        <f t="shared" si="19"/>
        <v>0</v>
      </c>
      <c r="AA116" s="5">
        <f t="shared" si="23"/>
        <v>0</v>
      </c>
    </row>
    <row r="117" spans="1:27" hidden="1" x14ac:dyDescent="0.3">
      <c r="A117" s="7"/>
      <c r="B117" s="23">
        <f t="shared" si="20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1"/>
        <v>#VALUE!</v>
      </c>
      <c r="M117" s="25">
        <f t="shared" si="22"/>
        <v>0</v>
      </c>
      <c r="N117" s="8"/>
      <c r="Y117" s="5">
        <f t="shared" si="18"/>
        <v>0</v>
      </c>
      <c r="Z117" s="5">
        <f t="shared" si="19"/>
        <v>0</v>
      </c>
      <c r="AA117" s="5">
        <f t="shared" si="23"/>
        <v>0</v>
      </c>
    </row>
    <row r="118" spans="1:27" hidden="1" x14ac:dyDescent="0.3">
      <c r="A118" s="7"/>
      <c r="B118" s="23">
        <f t="shared" si="20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1"/>
        <v>#VALUE!</v>
      </c>
      <c r="M118" s="25">
        <f t="shared" si="22"/>
        <v>0</v>
      </c>
      <c r="N118" s="8"/>
      <c r="Y118" s="5">
        <f t="shared" si="18"/>
        <v>0</v>
      </c>
      <c r="Z118" s="5">
        <f t="shared" si="19"/>
        <v>0</v>
      </c>
      <c r="AA118" s="5">
        <f t="shared" si="23"/>
        <v>0</v>
      </c>
    </row>
    <row r="119" spans="1:27" hidden="1" x14ac:dyDescent="0.3">
      <c r="A119" s="7"/>
      <c r="B119" s="23">
        <f t="shared" si="20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1"/>
        <v>#VALUE!</v>
      </c>
      <c r="M119" s="25">
        <f t="shared" si="22"/>
        <v>0</v>
      </c>
      <c r="N119" s="8"/>
      <c r="Y119" s="5">
        <f t="shared" si="18"/>
        <v>0</v>
      </c>
      <c r="Z119" s="5">
        <f t="shared" si="19"/>
        <v>0</v>
      </c>
      <c r="AA119" s="5">
        <f t="shared" si="23"/>
        <v>0</v>
      </c>
    </row>
    <row r="120" spans="1:27" hidden="1" x14ac:dyDescent="0.3">
      <c r="A120" s="7"/>
      <c r="B120" s="23">
        <f t="shared" si="20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1"/>
        <v>#VALUE!</v>
      </c>
      <c r="M120" s="25">
        <f t="shared" si="22"/>
        <v>0</v>
      </c>
      <c r="N120" s="8"/>
      <c r="Y120" s="5">
        <f t="shared" si="18"/>
        <v>0</v>
      </c>
      <c r="Z120" s="5">
        <f t="shared" si="19"/>
        <v>0</v>
      </c>
      <c r="AA120" s="5">
        <f t="shared" si="23"/>
        <v>0</v>
      </c>
    </row>
    <row r="121" spans="1:27" hidden="1" x14ac:dyDescent="0.3">
      <c r="A121" s="7"/>
      <c r="B121" s="23">
        <f t="shared" si="20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1"/>
        <v>#VALUE!</v>
      </c>
      <c r="M121" s="25">
        <f t="shared" si="22"/>
        <v>0</v>
      </c>
      <c r="N121" s="8"/>
      <c r="Y121" s="5">
        <f t="shared" si="18"/>
        <v>0</v>
      </c>
      <c r="Z121" s="5">
        <f t="shared" si="19"/>
        <v>0</v>
      </c>
      <c r="AA121" s="5">
        <f t="shared" si="23"/>
        <v>0</v>
      </c>
    </row>
    <row r="122" spans="1:27" hidden="1" x14ac:dyDescent="0.3">
      <c r="A122" s="7"/>
      <c r="B122" s="23">
        <f t="shared" si="20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1"/>
        <v>#VALUE!</v>
      </c>
      <c r="M122" s="25">
        <f t="shared" si="22"/>
        <v>0</v>
      </c>
      <c r="N122" s="8"/>
      <c r="Y122" s="5">
        <f t="shared" si="18"/>
        <v>0</v>
      </c>
      <c r="Z122" s="5">
        <f t="shared" si="19"/>
        <v>0</v>
      </c>
      <c r="AA122" s="5">
        <f t="shared" si="23"/>
        <v>0</v>
      </c>
    </row>
    <row r="123" spans="1:27" hidden="1" x14ac:dyDescent="0.3">
      <c r="A123" s="7"/>
      <c r="B123" s="23">
        <f t="shared" si="20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1"/>
        <v>#VALUE!</v>
      </c>
      <c r="M123" s="25">
        <f t="shared" si="22"/>
        <v>0</v>
      </c>
      <c r="N123" s="8"/>
      <c r="Y123" s="5">
        <f t="shared" si="18"/>
        <v>0</v>
      </c>
      <c r="Z123" s="5">
        <f t="shared" si="19"/>
        <v>0</v>
      </c>
      <c r="AA123" s="5">
        <f t="shared" si="23"/>
        <v>0</v>
      </c>
    </row>
    <row r="124" spans="1:27" hidden="1" x14ac:dyDescent="0.3">
      <c r="A124" s="7"/>
      <c r="B124" s="23">
        <f t="shared" si="20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1"/>
        <v>#VALUE!</v>
      </c>
      <c r="M124" s="25">
        <f t="shared" si="22"/>
        <v>0</v>
      </c>
      <c r="N124" s="8"/>
      <c r="Y124" s="5">
        <f t="shared" si="18"/>
        <v>0</v>
      </c>
      <c r="Z124" s="5">
        <f t="shared" si="19"/>
        <v>0</v>
      </c>
      <c r="AA124" s="5">
        <f t="shared" si="23"/>
        <v>0</v>
      </c>
    </row>
    <row r="125" spans="1:27" hidden="1" x14ac:dyDescent="0.3">
      <c r="A125" s="7"/>
      <c r="B125" s="23">
        <f t="shared" si="20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1"/>
        <v>#VALUE!</v>
      </c>
      <c r="M125" s="25">
        <f t="shared" si="22"/>
        <v>0</v>
      </c>
      <c r="N125" s="8"/>
      <c r="Y125" s="5">
        <f t="shared" si="18"/>
        <v>0</v>
      </c>
      <c r="Z125" s="5">
        <f t="shared" si="19"/>
        <v>0</v>
      </c>
      <c r="AA125" s="5">
        <f t="shared" si="23"/>
        <v>0</v>
      </c>
    </row>
    <row r="126" spans="1:27" hidden="1" x14ac:dyDescent="0.3">
      <c r="A126" s="7"/>
      <c r="B126" s="23">
        <f t="shared" si="20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1"/>
        <v>#VALUE!</v>
      </c>
      <c r="M126" s="25">
        <f t="shared" si="22"/>
        <v>0</v>
      </c>
      <c r="N126" s="8"/>
      <c r="Y126" s="5">
        <f t="shared" si="18"/>
        <v>0</v>
      </c>
      <c r="Z126" s="5">
        <f t="shared" si="19"/>
        <v>0</v>
      </c>
      <c r="AA126" s="5">
        <f t="shared" si="23"/>
        <v>0</v>
      </c>
    </row>
    <row r="127" spans="1:27" hidden="1" x14ac:dyDescent="0.3">
      <c r="A127" s="7"/>
      <c r="B127" s="23">
        <f t="shared" si="20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1"/>
        <v>#VALUE!</v>
      </c>
      <c r="M127" s="25">
        <f t="shared" si="22"/>
        <v>0</v>
      </c>
      <c r="N127" s="8"/>
      <c r="Y127" s="5">
        <f t="shared" si="18"/>
        <v>0</v>
      </c>
      <c r="Z127" s="5">
        <f t="shared" si="19"/>
        <v>0</v>
      </c>
      <c r="AA127" s="5">
        <f t="shared" si="23"/>
        <v>0</v>
      </c>
    </row>
    <row r="128" spans="1:27" hidden="1" x14ac:dyDescent="0.3">
      <c r="A128" s="7"/>
      <c r="B128" s="23">
        <f t="shared" si="20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1"/>
        <v>#VALUE!</v>
      </c>
      <c r="M128" s="25">
        <f t="shared" si="22"/>
        <v>0</v>
      </c>
      <c r="N128" s="8"/>
      <c r="Y128" s="5">
        <f t="shared" si="18"/>
        <v>0</v>
      </c>
      <c r="Z128" s="5">
        <f t="shared" si="19"/>
        <v>0</v>
      </c>
      <c r="AA128" s="5">
        <f t="shared" si="23"/>
        <v>0</v>
      </c>
    </row>
    <row r="129" spans="1:27" hidden="1" x14ac:dyDescent="0.3">
      <c r="A129" s="7"/>
      <c r="B129" s="23">
        <f t="shared" si="20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1"/>
        <v>#VALUE!</v>
      </c>
      <c r="M129" s="25">
        <f t="shared" si="22"/>
        <v>0</v>
      </c>
      <c r="N129" s="8"/>
      <c r="Y129" s="5">
        <f t="shared" si="18"/>
        <v>0</v>
      </c>
      <c r="Z129" s="5">
        <f t="shared" si="19"/>
        <v>0</v>
      </c>
      <c r="AA129" s="5">
        <f t="shared" si="23"/>
        <v>0</v>
      </c>
    </row>
    <row r="130" spans="1:27" hidden="1" x14ac:dyDescent="0.3">
      <c r="A130" s="7"/>
      <c r="B130" s="23">
        <f t="shared" si="20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1"/>
        <v>#VALUE!</v>
      </c>
      <c r="M130" s="25">
        <f t="shared" si="22"/>
        <v>0</v>
      </c>
      <c r="N130" s="8"/>
      <c r="Y130" s="5">
        <f t="shared" si="18"/>
        <v>0</v>
      </c>
      <c r="Z130" s="5">
        <f t="shared" si="19"/>
        <v>0</v>
      </c>
      <c r="AA130" s="5">
        <f t="shared" si="23"/>
        <v>0</v>
      </c>
    </row>
    <row r="131" spans="1:27" hidden="1" x14ac:dyDescent="0.3">
      <c r="A131" s="7"/>
      <c r="B131" s="23">
        <f t="shared" si="20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1"/>
        <v>#VALUE!</v>
      </c>
      <c r="M131" s="25">
        <f t="shared" si="22"/>
        <v>0</v>
      </c>
      <c r="N131" s="8"/>
      <c r="Y131" s="5">
        <f t="shared" si="18"/>
        <v>0</v>
      </c>
      <c r="Z131" s="5">
        <f t="shared" si="19"/>
        <v>0</v>
      </c>
      <c r="AA131" s="5">
        <f t="shared" si="23"/>
        <v>0</v>
      </c>
    </row>
    <row r="132" spans="1:27" hidden="1" x14ac:dyDescent="0.3">
      <c r="A132" s="7"/>
      <c r="B132" s="23">
        <f t="shared" si="20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1"/>
        <v>#VALUE!</v>
      </c>
      <c r="M132" s="25">
        <f t="shared" si="22"/>
        <v>0</v>
      </c>
      <c r="N132" s="8"/>
      <c r="Y132" s="5">
        <f t="shared" si="18"/>
        <v>0</v>
      </c>
      <c r="Z132" s="5">
        <f t="shared" si="19"/>
        <v>0</v>
      </c>
      <c r="AA132" s="5">
        <f t="shared" si="23"/>
        <v>0</v>
      </c>
    </row>
    <row r="133" spans="1:27" hidden="1" x14ac:dyDescent="0.3">
      <c r="A133" s="7"/>
      <c r="B133" s="23">
        <f t="shared" si="20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1"/>
        <v>#VALUE!</v>
      </c>
      <c r="M133" s="25">
        <f t="shared" si="22"/>
        <v>0</v>
      </c>
      <c r="N133" s="8"/>
      <c r="Y133" s="5">
        <f t="shared" si="18"/>
        <v>0</v>
      </c>
      <c r="Z133" s="5">
        <f t="shared" si="19"/>
        <v>0</v>
      </c>
      <c r="AA133" s="5">
        <f t="shared" si="23"/>
        <v>0</v>
      </c>
    </row>
    <row r="134" spans="1:27" hidden="1" x14ac:dyDescent="0.3">
      <c r="A134" s="7"/>
      <c r="B134" s="23">
        <f t="shared" si="20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1"/>
        <v>#VALUE!</v>
      </c>
      <c r="M134" s="25">
        <f t="shared" si="22"/>
        <v>0</v>
      </c>
      <c r="N134" s="8"/>
      <c r="Y134" s="5">
        <f t="shared" si="18"/>
        <v>0</v>
      </c>
      <c r="Z134" s="5">
        <f t="shared" si="19"/>
        <v>0</v>
      </c>
      <c r="AA134" s="5">
        <f t="shared" si="23"/>
        <v>0</v>
      </c>
    </row>
    <row r="135" spans="1:27" hidden="1" x14ac:dyDescent="0.3">
      <c r="A135" s="7"/>
      <c r="B135" s="23">
        <f t="shared" si="20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1"/>
        <v>#VALUE!</v>
      </c>
      <c r="M135" s="25">
        <f t="shared" si="22"/>
        <v>0</v>
      </c>
      <c r="N135" s="8"/>
      <c r="Y135" s="5">
        <f t="shared" ref="Y135:Y191" si="24">IF($M135&gt;0,1,0)</f>
        <v>0</v>
      </c>
      <c r="Z135" s="5">
        <f t="shared" ref="Z135:Z191" si="25">IF($M135&lt;0,1,0)</f>
        <v>0</v>
      </c>
      <c r="AA135" s="5">
        <f t="shared" si="23"/>
        <v>0</v>
      </c>
    </row>
    <row r="136" spans="1:27" hidden="1" x14ac:dyDescent="0.3">
      <c r="A136" s="7"/>
      <c r="B136" s="23">
        <f t="shared" ref="B136:B191" si="26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7">(I136*1/F136)-100%</f>
        <v>#VALUE!</v>
      </c>
      <c r="M136" s="25">
        <f t="shared" ref="M136:M191" si="28">J136*K136</f>
        <v>0</v>
      </c>
      <c r="N136" s="8"/>
      <c r="Y136" s="5">
        <f t="shared" si="24"/>
        <v>0</v>
      </c>
      <c r="Z136" s="5">
        <f t="shared" si="25"/>
        <v>0</v>
      </c>
      <c r="AA136" s="5">
        <f t="shared" si="23"/>
        <v>0</v>
      </c>
    </row>
    <row r="137" spans="1:27" hidden="1" x14ac:dyDescent="0.3">
      <c r="A137" s="7"/>
      <c r="B137" s="23">
        <f t="shared" si="26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7"/>
        <v>#VALUE!</v>
      </c>
      <c r="M137" s="25">
        <f t="shared" si="28"/>
        <v>0</v>
      </c>
      <c r="N137" s="8"/>
      <c r="Y137" s="5">
        <f t="shared" si="24"/>
        <v>0</v>
      </c>
      <c r="Z137" s="5">
        <f t="shared" si="25"/>
        <v>0</v>
      </c>
      <c r="AA137" s="5">
        <f t="shared" si="23"/>
        <v>0</v>
      </c>
    </row>
    <row r="138" spans="1:27" hidden="1" x14ac:dyDescent="0.3">
      <c r="A138" s="7"/>
      <c r="B138" s="23">
        <f t="shared" si="26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7"/>
        <v>#VALUE!</v>
      </c>
      <c r="M138" s="25">
        <f t="shared" si="28"/>
        <v>0</v>
      </c>
      <c r="N138" s="8"/>
      <c r="Y138" s="5">
        <f t="shared" si="24"/>
        <v>0</v>
      </c>
      <c r="Z138" s="5">
        <f t="shared" si="25"/>
        <v>0</v>
      </c>
      <c r="AA138" s="5">
        <f t="shared" si="23"/>
        <v>0</v>
      </c>
    </row>
    <row r="139" spans="1:27" hidden="1" x14ac:dyDescent="0.3">
      <c r="A139" s="7"/>
      <c r="B139" s="23">
        <f t="shared" si="26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7"/>
        <v>#VALUE!</v>
      </c>
      <c r="M139" s="25">
        <f t="shared" si="28"/>
        <v>0</v>
      </c>
      <c r="N139" s="8"/>
      <c r="Y139" s="5">
        <f t="shared" si="24"/>
        <v>0</v>
      </c>
      <c r="Z139" s="5">
        <f t="shared" si="25"/>
        <v>0</v>
      </c>
      <c r="AA139" s="5">
        <f t="shared" ref="AA139:AA191" si="29">IF($I139=0,1,0)</f>
        <v>0</v>
      </c>
    </row>
    <row r="140" spans="1:27" hidden="1" x14ac:dyDescent="0.3">
      <c r="A140" s="7"/>
      <c r="B140" s="23">
        <f t="shared" si="26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7"/>
        <v>#VALUE!</v>
      </c>
      <c r="M140" s="25">
        <f t="shared" si="28"/>
        <v>0</v>
      </c>
      <c r="N140" s="8"/>
      <c r="Y140" s="5">
        <f t="shared" si="24"/>
        <v>0</v>
      </c>
      <c r="Z140" s="5">
        <f t="shared" si="25"/>
        <v>0</v>
      </c>
      <c r="AA140" s="5">
        <f t="shared" si="29"/>
        <v>0</v>
      </c>
    </row>
    <row r="141" spans="1:27" hidden="1" x14ac:dyDescent="0.3">
      <c r="A141" s="7"/>
      <c r="B141" s="23">
        <f t="shared" si="26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7"/>
        <v>#VALUE!</v>
      </c>
      <c r="M141" s="25">
        <f t="shared" si="28"/>
        <v>0</v>
      </c>
      <c r="N141" s="8"/>
      <c r="Y141" s="5">
        <f t="shared" si="24"/>
        <v>0</v>
      </c>
      <c r="Z141" s="5">
        <f t="shared" si="25"/>
        <v>0</v>
      </c>
      <c r="AA141" s="5">
        <f t="shared" si="29"/>
        <v>0</v>
      </c>
    </row>
    <row r="142" spans="1:27" hidden="1" x14ac:dyDescent="0.3">
      <c r="A142" s="7"/>
      <c r="B142" s="23">
        <f t="shared" si="26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7"/>
        <v>#VALUE!</v>
      </c>
      <c r="M142" s="25">
        <f t="shared" si="28"/>
        <v>0</v>
      </c>
      <c r="N142" s="8"/>
      <c r="Y142" s="5">
        <f t="shared" si="24"/>
        <v>0</v>
      </c>
      <c r="Z142" s="5">
        <f t="shared" si="25"/>
        <v>0</v>
      </c>
      <c r="AA142" s="5">
        <f t="shared" si="29"/>
        <v>0</v>
      </c>
    </row>
    <row r="143" spans="1:27" hidden="1" x14ac:dyDescent="0.3">
      <c r="A143" s="7"/>
      <c r="B143" s="23">
        <f t="shared" si="26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7"/>
        <v>#VALUE!</v>
      </c>
      <c r="M143" s="25">
        <f t="shared" si="28"/>
        <v>0</v>
      </c>
      <c r="N143" s="8"/>
      <c r="Y143" s="5">
        <f t="shared" si="24"/>
        <v>0</v>
      </c>
      <c r="Z143" s="5">
        <f t="shared" si="25"/>
        <v>0</v>
      </c>
      <c r="AA143" s="5">
        <f t="shared" si="29"/>
        <v>0</v>
      </c>
    </row>
    <row r="144" spans="1:27" hidden="1" x14ac:dyDescent="0.3">
      <c r="A144" s="7"/>
      <c r="B144" s="23">
        <f t="shared" si="26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7"/>
        <v>#VALUE!</v>
      </c>
      <c r="M144" s="25">
        <f t="shared" si="28"/>
        <v>0</v>
      </c>
      <c r="N144" s="8"/>
      <c r="Y144" s="5">
        <f t="shared" si="24"/>
        <v>0</v>
      </c>
      <c r="Z144" s="5">
        <f t="shared" si="25"/>
        <v>0</v>
      </c>
      <c r="AA144" s="5">
        <f t="shared" si="29"/>
        <v>0</v>
      </c>
    </row>
    <row r="145" spans="1:27" hidden="1" x14ac:dyDescent="0.3">
      <c r="A145" s="7"/>
      <c r="B145" s="23">
        <f t="shared" si="26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7"/>
        <v>#VALUE!</v>
      </c>
      <c r="M145" s="25">
        <f t="shared" si="28"/>
        <v>0</v>
      </c>
      <c r="N145" s="8"/>
      <c r="Y145" s="5">
        <f t="shared" si="24"/>
        <v>0</v>
      </c>
      <c r="Z145" s="5">
        <f t="shared" si="25"/>
        <v>0</v>
      </c>
      <c r="AA145" s="5">
        <f t="shared" si="29"/>
        <v>0</v>
      </c>
    </row>
    <row r="146" spans="1:27" hidden="1" x14ac:dyDescent="0.3">
      <c r="A146" s="7"/>
      <c r="B146" s="23">
        <f t="shared" si="26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7"/>
        <v>#VALUE!</v>
      </c>
      <c r="M146" s="25">
        <f t="shared" si="28"/>
        <v>0</v>
      </c>
      <c r="N146" s="8"/>
      <c r="Y146" s="5">
        <f t="shared" si="24"/>
        <v>0</v>
      </c>
      <c r="Z146" s="5">
        <f t="shared" si="25"/>
        <v>0</v>
      </c>
      <c r="AA146" s="5">
        <f t="shared" si="29"/>
        <v>0</v>
      </c>
    </row>
    <row r="147" spans="1:27" hidden="1" x14ac:dyDescent="0.3">
      <c r="A147" s="7"/>
      <c r="B147" s="23">
        <f t="shared" si="26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7"/>
        <v>#VALUE!</v>
      </c>
      <c r="M147" s="25">
        <f t="shared" si="28"/>
        <v>0</v>
      </c>
      <c r="N147" s="8"/>
      <c r="Y147" s="5">
        <f t="shared" si="24"/>
        <v>0</v>
      </c>
      <c r="Z147" s="5">
        <f t="shared" si="25"/>
        <v>0</v>
      </c>
      <c r="AA147" s="5">
        <f t="shared" si="29"/>
        <v>0</v>
      </c>
    </row>
    <row r="148" spans="1:27" hidden="1" x14ac:dyDescent="0.3">
      <c r="A148" s="7"/>
      <c r="B148" s="23">
        <f t="shared" si="26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7"/>
        <v>#VALUE!</v>
      </c>
      <c r="M148" s="25">
        <f t="shared" si="28"/>
        <v>0</v>
      </c>
      <c r="N148" s="8"/>
      <c r="Y148" s="5">
        <f t="shared" si="24"/>
        <v>0</v>
      </c>
      <c r="Z148" s="5">
        <f t="shared" si="25"/>
        <v>0</v>
      </c>
      <c r="AA148" s="5">
        <f t="shared" si="29"/>
        <v>0</v>
      </c>
    </row>
    <row r="149" spans="1:27" hidden="1" x14ac:dyDescent="0.3">
      <c r="A149" s="7"/>
      <c r="B149" s="23">
        <f t="shared" si="26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7"/>
        <v>#VALUE!</v>
      </c>
      <c r="M149" s="25">
        <f t="shared" si="28"/>
        <v>0</v>
      </c>
      <c r="N149" s="8"/>
      <c r="Y149" s="5">
        <f t="shared" si="24"/>
        <v>0</v>
      </c>
      <c r="Z149" s="5">
        <f t="shared" si="25"/>
        <v>0</v>
      </c>
      <c r="AA149" s="5">
        <f t="shared" si="29"/>
        <v>0</v>
      </c>
    </row>
    <row r="150" spans="1:27" hidden="1" x14ac:dyDescent="0.3">
      <c r="A150" s="7"/>
      <c r="B150" s="23">
        <f t="shared" si="26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7"/>
        <v>#VALUE!</v>
      </c>
      <c r="M150" s="25">
        <f t="shared" si="28"/>
        <v>0</v>
      </c>
      <c r="N150" s="8"/>
      <c r="Y150" s="5">
        <f t="shared" si="24"/>
        <v>0</v>
      </c>
      <c r="Z150" s="5">
        <f t="shared" si="25"/>
        <v>0</v>
      </c>
      <c r="AA150" s="5">
        <f t="shared" si="29"/>
        <v>0</v>
      </c>
    </row>
    <row r="151" spans="1:27" hidden="1" x14ac:dyDescent="0.3">
      <c r="A151" s="7"/>
      <c r="B151" s="23">
        <f t="shared" si="26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7"/>
        <v>#VALUE!</v>
      </c>
      <c r="M151" s="25">
        <f t="shared" si="28"/>
        <v>0</v>
      </c>
      <c r="N151" s="8"/>
      <c r="Y151" s="5">
        <f t="shared" si="24"/>
        <v>0</v>
      </c>
      <c r="Z151" s="5">
        <f t="shared" si="25"/>
        <v>0</v>
      </c>
      <c r="AA151" s="5">
        <f t="shared" si="29"/>
        <v>0</v>
      </c>
    </row>
    <row r="152" spans="1:27" hidden="1" x14ac:dyDescent="0.3">
      <c r="A152" s="7"/>
      <c r="B152" s="23">
        <f t="shared" si="26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7"/>
        <v>#VALUE!</v>
      </c>
      <c r="M152" s="25">
        <f t="shared" si="28"/>
        <v>0</v>
      </c>
      <c r="N152" s="8"/>
      <c r="Y152" s="5">
        <f t="shared" si="24"/>
        <v>0</v>
      </c>
      <c r="Z152" s="5">
        <f t="shared" si="25"/>
        <v>0</v>
      </c>
      <c r="AA152" s="5">
        <f t="shared" si="29"/>
        <v>0</v>
      </c>
    </row>
    <row r="153" spans="1:27" hidden="1" x14ac:dyDescent="0.3">
      <c r="A153" s="7"/>
      <c r="B153" s="23">
        <f t="shared" si="26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7"/>
        <v>#VALUE!</v>
      </c>
      <c r="M153" s="25">
        <f t="shared" si="28"/>
        <v>0</v>
      </c>
      <c r="N153" s="8"/>
      <c r="Y153" s="5">
        <f t="shared" si="24"/>
        <v>0</v>
      </c>
      <c r="Z153" s="5">
        <f t="shared" si="25"/>
        <v>0</v>
      </c>
      <c r="AA153" s="5">
        <f t="shared" si="29"/>
        <v>0</v>
      </c>
    </row>
    <row r="154" spans="1:27" hidden="1" x14ac:dyDescent="0.3">
      <c r="A154" s="7"/>
      <c r="B154" s="23">
        <f t="shared" si="26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7"/>
        <v>#VALUE!</v>
      </c>
      <c r="M154" s="25">
        <f t="shared" si="28"/>
        <v>0</v>
      </c>
      <c r="N154" s="8"/>
      <c r="Y154" s="5">
        <f t="shared" si="24"/>
        <v>0</v>
      </c>
      <c r="Z154" s="5">
        <f t="shared" si="25"/>
        <v>0</v>
      </c>
      <c r="AA154" s="5">
        <f t="shared" si="29"/>
        <v>0</v>
      </c>
    </row>
    <row r="155" spans="1:27" hidden="1" x14ac:dyDescent="0.3">
      <c r="A155" s="7"/>
      <c r="B155" s="23">
        <f t="shared" si="26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7"/>
        <v>#VALUE!</v>
      </c>
      <c r="M155" s="25">
        <f t="shared" si="28"/>
        <v>0</v>
      </c>
      <c r="N155" s="8"/>
      <c r="Y155" s="5">
        <f t="shared" si="24"/>
        <v>0</v>
      </c>
      <c r="Z155" s="5">
        <f t="shared" si="25"/>
        <v>0</v>
      </c>
      <c r="AA155" s="5">
        <f t="shared" si="29"/>
        <v>0</v>
      </c>
    </row>
    <row r="156" spans="1:27" hidden="1" x14ac:dyDescent="0.3">
      <c r="A156" s="7"/>
      <c r="B156" s="23">
        <f t="shared" si="26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7"/>
        <v>#VALUE!</v>
      </c>
      <c r="M156" s="25">
        <f t="shared" si="28"/>
        <v>0</v>
      </c>
      <c r="N156" s="8"/>
      <c r="Y156" s="5">
        <f t="shared" si="24"/>
        <v>0</v>
      </c>
      <c r="Z156" s="5">
        <f t="shared" si="25"/>
        <v>0</v>
      </c>
      <c r="AA156" s="5">
        <f t="shared" si="29"/>
        <v>0</v>
      </c>
    </row>
    <row r="157" spans="1:27" hidden="1" x14ac:dyDescent="0.3">
      <c r="A157" s="7"/>
      <c r="B157" s="23">
        <f t="shared" si="26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7"/>
        <v>#VALUE!</v>
      </c>
      <c r="M157" s="25">
        <f t="shared" si="28"/>
        <v>0</v>
      </c>
      <c r="N157" s="8"/>
      <c r="Y157" s="5">
        <f t="shared" si="24"/>
        <v>0</v>
      </c>
      <c r="Z157" s="5">
        <f t="shared" si="25"/>
        <v>0</v>
      </c>
      <c r="AA157" s="5">
        <f t="shared" si="29"/>
        <v>0</v>
      </c>
    </row>
    <row r="158" spans="1:27" hidden="1" x14ac:dyDescent="0.3">
      <c r="A158" s="7"/>
      <c r="B158" s="23">
        <f t="shared" si="26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7"/>
        <v>#VALUE!</v>
      </c>
      <c r="M158" s="25">
        <f t="shared" si="28"/>
        <v>0</v>
      </c>
      <c r="N158" s="8"/>
      <c r="Y158" s="5">
        <f t="shared" si="24"/>
        <v>0</v>
      </c>
      <c r="Z158" s="5">
        <f t="shared" si="25"/>
        <v>0</v>
      </c>
      <c r="AA158" s="5">
        <f t="shared" si="29"/>
        <v>0</v>
      </c>
    </row>
    <row r="159" spans="1:27" hidden="1" x14ac:dyDescent="0.3">
      <c r="A159" s="7"/>
      <c r="B159" s="23">
        <f t="shared" si="26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7"/>
        <v>#VALUE!</v>
      </c>
      <c r="M159" s="25">
        <f t="shared" si="28"/>
        <v>0</v>
      </c>
      <c r="N159" s="8"/>
      <c r="Y159" s="5">
        <f t="shared" si="24"/>
        <v>0</v>
      </c>
      <c r="Z159" s="5">
        <f t="shared" si="25"/>
        <v>0</v>
      </c>
      <c r="AA159" s="5">
        <f t="shared" si="29"/>
        <v>0</v>
      </c>
    </row>
    <row r="160" spans="1:27" hidden="1" x14ac:dyDescent="0.3">
      <c r="A160" s="7"/>
      <c r="B160" s="23">
        <f t="shared" si="26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7"/>
        <v>#VALUE!</v>
      </c>
      <c r="M160" s="25">
        <f t="shared" si="28"/>
        <v>0</v>
      </c>
      <c r="N160" s="8"/>
      <c r="Y160" s="5">
        <f t="shared" si="24"/>
        <v>0</v>
      </c>
      <c r="Z160" s="5">
        <f t="shared" si="25"/>
        <v>0</v>
      </c>
      <c r="AA160" s="5">
        <f t="shared" si="29"/>
        <v>0</v>
      </c>
    </row>
    <row r="161" spans="1:27" hidden="1" x14ac:dyDescent="0.3">
      <c r="A161" s="7"/>
      <c r="B161" s="23">
        <f t="shared" si="26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7"/>
        <v>#VALUE!</v>
      </c>
      <c r="M161" s="25">
        <f t="shared" si="28"/>
        <v>0</v>
      </c>
      <c r="N161" s="8"/>
      <c r="Y161" s="5">
        <f t="shared" si="24"/>
        <v>0</v>
      </c>
      <c r="Z161" s="5">
        <f t="shared" si="25"/>
        <v>0</v>
      </c>
      <c r="AA161" s="5">
        <f t="shared" si="29"/>
        <v>0</v>
      </c>
    </row>
    <row r="162" spans="1:27" hidden="1" x14ac:dyDescent="0.3">
      <c r="A162" s="7"/>
      <c r="B162" s="23">
        <f t="shared" si="26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7"/>
        <v>#VALUE!</v>
      </c>
      <c r="M162" s="25">
        <f t="shared" si="28"/>
        <v>0</v>
      </c>
      <c r="N162" s="8"/>
      <c r="Y162" s="5">
        <f t="shared" si="24"/>
        <v>0</v>
      </c>
      <c r="Z162" s="5">
        <f t="shared" si="25"/>
        <v>0</v>
      </c>
      <c r="AA162" s="5">
        <f t="shared" si="29"/>
        <v>0</v>
      </c>
    </row>
    <row r="163" spans="1:27" hidden="1" x14ac:dyDescent="0.3">
      <c r="A163" s="7"/>
      <c r="B163" s="23">
        <f t="shared" si="26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7"/>
        <v>#VALUE!</v>
      </c>
      <c r="M163" s="25">
        <f t="shared" si="28"/>
        <v>0</v>
      </c>
      <c r="N163" s="8"/>
      <c r="Y163" s="5">
        <f t="shared" si="24"/>
        <v>0</v>
      </c>
      <c r="Z163" s="5">
        <f t="shared" si="25"/>
        <v>0</v>
      </c>
      <c r="AA163" s="5">
        <f t="shared" si="29"/>
        <v>0</v>
      </c>
    </row>
    <row r="164" spans="1:27" hidden="1" x14ac:dyDescent="0.3">
      <c r="A164" s="7"/>
      <c r="B164" s="23">
        <f t="shared" si="26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7"/>
        <v>#VALUE!</v>
      </c>
      <c r="M164" s="25">
        <f t="shared" si="28"/>
        <v>0</v>
      </c>
      <c r="N164" s="8"/>
      <c r="Y164" s="5">
        <f t="shared" si="24"/>
        <v>0</v>
      </c>
      <c r="Z164" s="5">
        <f t="shared" si="25"/>
        <v>0</v>
      </c>
      <c r="AA164" s="5">
        <f t="shared" si="29"/>
        <v>0</v>
      </c>
    </row>
    <row r="165" spans="1:27" hidden="1" x14ac:dyDescent="0.3">
      <c r="A165" s="7"/>
      <c r="B165" s="23">
        <f t="shared" si="26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7"/>
        <v>#VALUE!</v>
      </c>
      <c r="M165" s="25">
        <f t="shared" si="28"/>
        <v>0</v>
      </c>
      <c r="N165" s="8"/>
      <c r="Y165" s="5">
        <f t="shared" si="24"/>
        <v>0</v>
      </c>
      <c r="Z165" s="5">
        <f t="shared" si="25"/>
        <v>0</v>
      </c>
      <c r="AA165" s="5">
        <f t="shared" si="29"/>
        <v>0</v>
      </c>
    </row>
    <row r="166" spans="1:27" hidden="1" x14ac:dyDescent="0.3">
      <c r="A166" s="7"/>
      <c r="B166" s="23">
        <f t="shared" si="26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7"/>
        <v>#VALUE!</v>
      </c>
      <c r="M166" s="25">
        <f t="shared" si="28"/>
        <v>0</v>
      </c>
      <c r="N166" s="8"/>
      <c r="Y166" s="5">
        <f t="shared" si="24"/>
        <v>0</v>
      </c>
      <c r="Z166" s="5">
        <f t="shared" si="25"/>
        <v>0</v>
      </c>
      <c r="AA166" s="5">
        <f t="shared" si="29"/>
        <v>0</v>
      </c>
    </row>
    <row r="167" spans="1:27" hidden="1" x14ac:dyDescent="0.3">
      <c r="A167" s="7"/>
      <c r="B167" s="23">
        <f t="shared" si="26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7"/>
        <v>#VALUE!</v>
      </c>
      <c r="M167" s="25">
        <f t="shared" si="28"/>
        <v>0</v>
      </c>
      <c r="N167" s="8"/>
      <c r="Y167" s="5">
        <f t="shared" si="24"/>
        <v>0</v>
      </c>
      <c r="Z167" s="5">
        <f t="shared" si="25"/>
        <v>0</v>
      </c>
      <c r="AA167" s="5">
        <f t="shared" si="29"/>
        <v>0</v>
      </c>
    </row>
    <row r="168" spans="1:27" hidden="1" x14ac:dyDescent="0.3">
      <c r="A168" s="7"/>
      <c r="B168" s="23">
        <f t="shared" si="26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7"/>
        <v>#VALUE!</v>
      </c>
      <c r="M168" s="25">
        <f t="shared" si="28"/>
        <v>0</v>
      </c>
      <c r="N168" s="8"/>
      <c r="Y168" s="5">
        <f t="shared" si="24"/>
        <v>0</v>
      </c>
      <c r="Z168" s="5">
        <f t="shared" si="25"/>
        <v>0</v>
      </c>
      <c r="AA168" s="5">
        <f t="shared" si="29"/>
        <v>0</v>
      </c>
    </row>
    <row r="169" spans="1:27" hidden="1" x14ac:dyDescent="0.3">
      <c r="A169" s="7"/>
      <c r="B169" s="23">
        <f t="shared" si="26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7"/>
        <v>#VALUE!</v>
      </c>
      <c r="M169" s="25">
        <f t="shared" si="28"/>
        <v>0</v>
      </c>
      <c r="N169" s="8"/>
      <c r="Y169" s="5">
        <f t="shared" si="24"/>
        <v>0</v>
      </c>
      <c r="Z169" s="5">
        <f t="shared" si="25"/>
        <v>0</v>
      </c>
      <c r="AA169" s="5">
        <f t="shared" si="29"/>
        <v>0</v>
      </c>
    </row>
    <row r="170" spans="1:27" hidden="1" x14ac:dyDescent="0.3">
      <c r="A170" s="7"/>
      <c r="B170" s="23">
        <f t="shared" si="26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7"/>
        <v>#VALUE!</v>
      </c>
      <c r="M170" s="25">
        <f t="shared" si="28"/>
        <v>0</v>
      </c>
      <c r="N170" s="8"/>
      <c r="Y170" s="5">
        <f t="shared" si="24"/>
        <v>0</v>
      </c>
      <c r="Z170" s="5">
        <f t="shared" si="25"/>
        <v>0</v>
      </c>
      <c r="AA170" s="5">
        <f t="shared" si="29"/>
        <v>0</v>
      </c>
    </row>
    <row r="171" spans="1:27" hidden="1" x14ac:dyDescent="0.3">
      <c r="A171" s="7"/>
      <c r="B171" s="23">
        <f t="shared" si="26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7"/>
        <v>#VALUE!</v>
      </c>
      <c r="M171" s="25">
        <f t="shared" si="28"/>
        <v>0</v>
      </c>
      <c r="N171" s="8"/>
      <c r="Y171" s="5">
        <f t="shared" si="24"/>
        <v>0</v>
      </c>
      <c r="Z171" s="5">
        <f t="shared" si="25"/>
        <v>0</v>
      </c>
      <c r="AA171" s="5">
        <f t="shared" si="29"/>
        <v>0</v>
      </c>
    </row>
    <row r="172" spans="1:27" hidden="1" x14ac:dyDescent="0.3">
      <c r="A172" s="7"/>
      <c r="B172" s="23">
        <f t="shared" si="26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7"/>
        <v>#VALUE!</v>
      </c>
      <c r="M172" s="25">
        <f t="shared" si="28"/>
        <v>0</v>
      </c>
      <c r="N172" s="8"/>
      <c r="Y172" s="5">
        <f t="shared" si="24"/>
        <v>0</v>
      </c>
      <c r="Z172" s="5">
        <f t="shared" si="25"/>
        <v>0</v>
      </c>
      <c r="AA172" s="5">
        <f t="shared" si="29"/>
        <v>0</v>
      </c>
    </row>
    <row r="173" spans="1:27" hidden="1" x14ac:dyDescent="0.3">
      <c r="A173" s="7"/>
      <c r="B173" s="23">
        <f t="shared" si="26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7"/>
        <v>#VALUE!</v>
      </c>
      <c r="M173" s="25">
        <f t="shared" si="28"/>
        <v>0</v>
      </c>
      <c r="N173" s="8"/>
      <c r="Y173" s="5">
        <f t="shared" si="24"/>
        <v>0</v>
      </c>
      <c r="Z173" s="5">
        <f t="shared" si="25"/>
        <v>0</v>
      </c>
      <c r="AA173" s="5">
        <f t="shared" si="29"/>
        <v>0</v>
      </c>
    </row>
    <row r="174" spans="1:27" hidden="1" x14ac:dyDescent="0.3">
      <c r="A174" s="7"/>
      <c r="B174" s="23">
        <f t="shared" si="26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7"/>
        <v>#VALUE!</v>
      </c>
      <c r="M174" s="25">
        <f t="shared" si="28"/>
        <v>0</v>
      </c>
      <c r="N174" s="8"/>
      <c r="Y174" s="5">
        <f t="shared" si="24"/>
        <v>0</v>
      </c>
      <c r="Z174" s="5">
        <f t="shared" si="25"/>
        <v>0</v>
      </c>
      <c r="AA174" s="5">
        <f t="shared" si="29"/>
        <v>0</v>
      </c>
    </row>
    <row r="175" spans="1:27" hidden="1" x14ac:dyDescent="0.3">
      <c r="A175" s="7"/>
      <c r="B175" s="23">
        <f t="shared" si="26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7"/>
        <v>#VALUE!</v>
      </c>
      <c r="M175" s="25">
        <f t="shared" si="28"/>
        <v>0</v>
      </c>
      <c r="N175" s="8"/>
      <c r="Y175" s="5">
        <f t="shared" si="24"/>
        <v>0</v>
      </c>
      <c r="Z175" s="5">
        <f t="shared" si="25"/>
        <v>0</v>
      </c>
      <c r="AA175" s="5">
        <f t="shared" si="29"/>
        <v>0</v>
      </c>
    </row>
    <row r="176" spans="1:27" hidden="1" x14ac:dyDescent="0.3">
      <c r="A176" s="7"/>
      <c r="B176" s="23">
        <f t="shared" si="26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7"/>
        <v>#VALUE!</v>
      </c>
      <c r="M176" s="25">
        <f t="shared" si="28"/>
        <v>0</v>
      </c>
      <c r="N176" s="8"/>
      <c r="Y176" s="5">
        <f t="shared" si="24"/>
        <v>0</v>
      </c>
      <c r="Z176" s="5">
        <f t="shared" si="25"/>
        <v>0</v>
      </c>
      <c r="AA176" s="5">
        <f t="shared" si="29"/>
        <v>0</v>
      </c>
    </row>
    <row r="177" spans="1:27" hidden="1" x14ac:dyDescent="0.3">
      <c r="A177" s="7"/>
      <c r="B177" s="23">
        <f t="shared" si="26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7"/>
        <v>#VALUE!</v>
      </c>
      <c r="M177" s="25">
        <f t="shared" si="28"/>
        <v>0</v>
      </c>
      <c r="N177" s="8"/>
      <c r="Y177" s="5">
        <f t="shared" si="24"/>
        <v>0</v>
      </c>
      <c r="Z177" s="5">
        <f t="shared" si="25"/>
        <v>0</v>
      </c>
      <c r="AA177" s="5">
        <f t="shared" si="29"/>
        <v>0</v>
      </c>
    </row>
    <row r="178" spans="1:27" hidden="1" x14ac:dyDescent="0.3">
      <c r="A178" s="7"/>
      <c r="B178" s="23">
        <f t="shared" si="26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7"/>
        <v>#VALUE!</v>
      </c>
      <c r="M178" s="25">
        <f t="shared" si="28"/>
        <v>0</v>
      </c>
      <c r="N178" s="8"/>
      <c r="Y178" s="5">
        <f t="shared" si="24"/>
        <v>0</v>
      </c>
      <c r="Z178" s="5">
        <f t="shared" si="25"/>
        <v>0</v>
      </c>
      <c r="AA178" s="5">
        <f t="shared" si="29"/>
        <v>0</v>
      </c>
    </row>
    <row r="179" spans="1:27" hidden="1" x14ac:dyDescent="0.3">
      <c r="A179" s="7"/>
      <c r="B179" s="23">
        <f t="shared" si="26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7"/>
        <v>#VALUE!</v>
      </c>
      <c r="M179" s="25">
        <f t="shared" si="28"/>
        <v>0</v>
      </c>
      <c r="N179" s="8"/>
      <c r="Y179" s="5">
        <f t="shared" si="24"/>
        <v>0</v>
      </c>
      <c r="Z179" s="5">
        <f t="shared" si="25"/>
        <v>0</v>
      </c>
      <c r="AA179" s="5">
        <f t="shared" si="29"/>
        <v>0</v>
      </c>
    </row>
    <row r="180" spans="1:27" hidden="1" x14ac:dyDescent="0.3">
      <c r="A180" s="7"/>
      <c r="B180" s="23">
        <f t="shared" si="26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7"/>
        <v>#VALUE!</v>
      </c>
      <c r="M180" s="25">
        <f t="shared" si="28"/>
        <v>0</v>
      </c>
      <c r="N180" s="8"/>
      <c r="Y180" s="5">
        <f t="shared" si="24"/>
        <v>0</v>
      </c>
      <c r="Z180" s="5">
        <f t="shared" si="25"/>
        <v>0</v>
      </c>
      <c r="AA180" s="5">
        <f t="shared" si="29"/>
        <v>0</v>
      </c>
    </row>
    <row r="181" spans="1:27" hidden="1" x14ac:dyDescent="0.3">
      <c r="A181" s="7"/>
      <c r="B181" s="23">
        <f t="shared" si="26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7"/>
        <v>#VALUE!</v>
      </c>
      <c r="M181" s="25">
        <f t="shared" si="28"/>
        <v>0</v>
      </c>
      <c r="N181" s="8"/>
      <c r="Y181" s="5">
        <f t="shared" si="24"/>
        <v>0</v>
      </c>
      <c r="Z181" s="5">
        <f t="shared" si="25"/>
        <v>0</v>
      </c>
      <c r="AA181" s="5">
        <f t="shared" si="29"/>
        <v>0</v>
      </c>
    </row>
    <row r="182" spans="1:27" hidden="1" x14ac:dyDescent="0.3">
      <c r="A182" s="7"/>
      <c r="B182" s="23">
        <f t="shared" si="26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7"/>
        <v>#VALUE!</v>
      </c>
      <c r="M182" s="25">
        <f t="shared" si="28"/>
        <v>0</v>
      </c>
      <c r="N182" s="8"/>
      <c r="Y182" s="5">
        <f t="shared" si="24"/>
        <v>0</v>
      </c>
      <c r="Z182" s="5">
        <f t="shared" si="25"/>
        <v>0</v>
      </c>
      <c r="AA182" s="5">
        <f t="shared" si="29"/>
        <v>0</v>
      </c>
    </row>
    <row r="183" spans="1:27" hidden="1" x14ac:dyDescent="0.3">
      <c r="A183" s="7"/>
      <c r="B183" s="23">
        <f t="shared" si="26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7"/>
        <v>#VALUE!</v>
      </c>
      <c r="M183" s="25">
        <f t="shared" si="28"/>
        <v>0</v>
      </c>
      <c r="N183" s="8"/>
      <c r="Y183" s="5">
        <f t="shared" si="24"/>
        <v>0</v>
      </c>
      <c r="Z183" s="5">
        <f t="shared" si="25"/>
        <v>0</v>
      </c>
      <c r="AA183" s="5">
        <f t="shared" si="29"/>
        <v>0</v>
      </c>
    </row>
    <row r="184" spans="1:27" hidden="1" x14ac:dyDescent="0.3">
      <c r="A184" s="7"/>
      <c r="B184" s="23">
        <f t="shared" si="26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7"/>
        <v>#VALUE!</v>
      </c>
      <c r="M184" s="25">
        <f t="shared" si="28"/>
        <v>0</v>
      </c>
      <c r="N184" s="8"/>
      <c r="Y184" s="5">
        <f t="shared" si="24"/>
        <v>0</v>
      </c>
      <c r="Z184" s="5">
        <f t="shared" si="25"/>
        <v>0</v>
      </c>
      <c r="AA184" s="5">
        <f t="shared" si="29"/>
        <v>0</v>
      </c>
    </row>
    <row r="185" spans="1:27" hidden="1" x14ac:dyDescent="0.3">
      <c r="A185" s="7"/>
      <c r="B185" s="23">
        <f t="shared" si="26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7"/>
        <v>#VALUE!</v>
      </c>
      <c r="M185" s="25">
        <f t="shared" si="28"/>
        <v>0</v>
      </c>
      <c r="N185" s="8"/>
      <c r="Y185" s="5">
        <f t="shared" si="24"/>
        <v>0</v>
      </c>
      <c r="Z185" s="5">
        <f t="shared" si="25"/>
        <v>0</v>
      </c>
      <c r="AA185" s="5">
        <f t="shared" si="29"/>
        <v>0</v>
      </c>
    </row>
    <row r="186" spans="1:27" hidden="1" x14ac:dyDescent="0.3">
      <c r="A186" s="7"/>
      <c r="B186" s="23">
        <f t="shared" si="26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7"/>
        <v>#VALUE!</v>
      </c>
      <c r="M186" s="25">
        <f t="shared" si="28"/>
        <v>0</v>
      </c>
      <c r="N186" s="8"/>
      <c r="Y186" s="5">
        <f t="shared" si="24"/>
        <v>0</v>
      </c>
      <c r="Z186" s="5">
        <f t="shared" si="25"/>
        <v>0</v>
      </c>
      <c r="AA186" s="5">
        <f t="shared" si="29"/>
        <v>0</v>
      </c>
    </row>
    <row r="187" spans="1:27" hidden="1" x14ac:dyDescent="0.3">
      <c r="A187" s="7"/>
      <c r="B187" s="23">
        <f t="shared" si="26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7"/>
        <v>#VALUE!</v>
      </c>
      <c r="M187" s="25">
        <f t="shared" si="28"/>
        <v>0</v>
      </c>
      <c r="N187" s="8"/>
      <c r="Y187" s="5">
        <f t="shared" si="24"/>
        <v>0</v>
      </c>
      <c r="Z187" s="5">
        <f t="shared" si="25"/>
        <v>0</v>
      </c>
      <c r="AA187" s="5">
        <f t="shared" si="29"/>
        <v>0</v>
      </c>
    </row>
    <row r="188" spans="1:27" hidden="1" x14ac:dyDescent="0.3">
      <c r="A188" s="7"/>
      <c r="B188" s="23">
        <f t="shared" si="26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7"/>
        <v>#VALUE!</v>
      </c>
      <c r="M188" s="25">
        <f t="shared" si="28"/>
        <v>0</v>
      </c>
      <c r="N188" s="8"/>
      <c r="Y188" s="5">
        <f t="shared" si="24"/>
        <v>0</v>
      </c>
      <c r="Z188" s="5">
        <f t="shared" si="25"/>
        <v>0</v>
      </c>
      <c r="AA188" s="5">
        <f t="shared" si="29"/>
        <v>0</v>
      </c>
    </row>
    <row r="189" spans="1:27" hidden="1" x14ac:dyDescent="0.3">
      <c r="A189" s="7"/>
      <c r="B189" s="23">
        <f t="shared" si="26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7"/>
        <v>#VALUE!</v>
      </c>
      <c r="M189" s="25">
        <f t="shared" si="28"/>
        <v>0</v>
      </c>
      <c r="N189" s="8"/>
      <c r="Y189" s="5">
        <f t="shared" si="24"/>
        <v>0</v>
      </c>
      <c r="Z189" s="5">
        <f t="shared" si="25"/>
        <v>0</v>
      </c>
      <c r="AA189" s="5">
        <f t="shared" si="29"/>
        <v>0</v>
      </c>
    </row>
    <row r="190" spans="1:27" hidden="1" x14ac:dyDescent="0.3">
      <c r="A190" s="7"/>
      <c r="B190" s="23">
        <f t="shared" si="26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7"/>
        <v>#VALUE!</v>
      </c>
      <c r="M190" s="25">
        <f t="shared" si="28"/>
        <v>0</v>
      </c>
      <c r="N190" s="8"/>
      <c r="Y190" s="5">
        <f t="shared" si="24"/>
        <v>0</v>
      </c>
      <c r="Z190" s="5">
        <f t="shared" si="25"/>
        <v>0</v>
      </c>
      <c r="AA190" s="5">
        <f t="shared" si="29"/>
        <v>0</v>
      </c>
    </row>
    <row r="191" spans="1:27" ht="15" thickBot="1" x14ac:dyDescent="0.35">
      <c r="A191" s="7"/>
      <c r="B191" s="23">
        <f t="shared" si="26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7"/>
        <v>#VALUE!</v>
      </c>
      <c r="M191" s="25">
        <f t="shared" si="28"/>
        <v>0</v>
      </c>
      <c r="N191" s="8"/>
      <c r="Y191" s="5">
        <f t="shared" si="24"/>
        <v>0</v>
      </c>
      <c r="Z191" s="5">
        <f t="shared" si="25"/>
        <v>0</v>
      </c>
      <c r="AA191" s="5">
        <f t="shared" si="29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428365.80008929683</v>
      </c>
      <c r="N192" s="8"/>
      <c r="Y192" s="5">
        <f>SUM(Y6:Y191)</f>
        <v>16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0" priority="1">
      <formula>LEN(TRIM(I6))=0</formula>
    </cfRule>
  </conditionalFormatting>
  <hyperlinks>
    <hyperlink ref="B192" r:id="rId1" display="www.winnerscapitalline.com" xr:uid="{00000000-0004-0000-1F00-000000000000}"/>
    <hyperlink ref="P1" location="'MASTER '!A1" display="Back" xr:uid="{00000000-0004-0000-1F00-000001000000}"/>
  </hyperlinks>
  <pageMargins left="0.7" right="0.7" top="0.75" bottom="0.75" header="0.3" footer="0.3"/>
  <pageSetup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195"/>
  <sheetViews>
    <sheetView topLeftCell="E4" workbookViewId="0">
      <selection activeCell="T13" sqref="T13:T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1170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44166</v>
      </c>
      <c r="D6" s="19" t="s">
        <v>19</v>
      </c>
      <c r="E6" s="19" t="s">
        <v>535</v>
      </c>
      <c r="F6" s="21">
        <v>1540</v>
      </c>
      <c r="G6" s="79">
        <v>1600</v>
      </c>
      <c r="H6" s="79">
        <v>1520</v>
      </c>
      <c r="I6" s="26">
        <v>1597</v>
      </c>
      <c r="J6" s="25">
        <f t="shared" ref="J6:J7" si="0">I6-F6</f>
        <v>57</v>
      </c>
      <c r="K6" s="27">
        <f t="shared" ref="K6:K7" si="1">150000/F6</f>
        <v>97.402597402597408</v>
      </c>
      <c r="L6" s="63">
        <f t="shared" ref="L6:L71" si="2">(I6*1/F6)-100%</f>
        <v>3.7012987012986942E-2</v>
      </c>
      <c r="M6" s="25">
        <f>J6*K6</f>
        <v>5551.9480519480521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44167</v>
      </c>
      <c r="D7" s="25" t="s">
        <v>19</v>
      </c>
      <c r="E7" s="25" t="s">
        <v>538</v>
      </c>
      <c r="F7" s="26">
        <v>609</v>
      </c>
      <c r="G7" s="26">
        <v>617</v>
      </c>
      <c r="H7" s="26">
        <v>606</v>
      </c>
      <c r="I7" s="26">
        <v>617</v>
      </c>
      <c r="J7" s="25">
        <f t="shared" si="0"/>
        <v>8</v>
      </c>
      <c r="K7" s="27">
        <f t="shared" si="1"/>
        <v>246.30541871921181</v>
      </c>
      <c r="L7" s="63">
        <f t="shared" si="2"/>
        <v>1.3136288998357948E-2</v>
      </c>
      <c r="M7" s="83">
        <f>J7*K7</f>
        <v>1970.4433497536945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44167</v>
      </c>
      <c r="D8" s="25" t="s">
        <v>19</v>
      </c>
      <c r="E8" s="25" t="s">
        <v>286</v>
      </c>
      <c r="F8" s="26">
        <v>208</v>
      </c>
      <c r="G8" s="26">
        <v>240</v>
      </c>
      <c r="H8" s="26">
        <v>195</v>
      </c>
      <c r="I8" s="26">
        <v>240</v>
      </c>
      <c r="J8" s="25">
        <f t="shared" ref="J8" si="7">I8-F8</f>
        <v>32</v>
      </c>
      <c r="K8" s="27">
        <f t="shared" ref="K8" si="8">150000/F8</f>
        <v>721.15384615384619</v>
      </c>
      <c r="L8" s="63">
        <f t="shared" si="2"/>
        <v>0.15384615384615374</v>
      </c>
      <c r="M8" s="28">
        <f t="shared" ref="M8:M71" si="9">J8*K8</f>
        <v>23076.923076923078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44167</v>
      </c>
      <c r="D9" s="25" t="s">
        <v>19</v>
      </c>
      <c r="E9" s="25" t="s">
        <v>431</v>
      </c>
      <c r="F9" s="26">
        <v>475</v>
      </c>
      <c r="G9" s="26">
        <v>482</v>
      </c>
      <c r="H9" s="26">
        <v>472</v>
      </c>
      <c r="I9" s="26">
        <v>482</v>
      </c>
      <c r="J9" s="25">
        <f t="shared" ref="J9" si="10">I9-F9</f>
        <v>7</v>
      </c>
      <c r="K9" s="27">
        <f t="shared" ref="K9" si="11">150000/F9</f>
        <v>315.78947368421052</v>
      </c>
      <c r="L9" s="63">
        <f t="shared" si="2"/>
        <v>1.4736842105263159E-2</v>
      </c>
      <c r="M9" s="28">
        <f t="shared" si="9"/>
        <v>2210.5263157894738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44167</v>
      </c>
      <c r="D10" s="25" t="s">
        <v>19</v>
      </c>
      <c r="E10" s="25" t="s">
        <v>1171</v>
      </c>
      <c r="F10" s="26">
        <v>49.6</v>
      </c>
      <c r="G10" s="26">
        <v>70</v>
      </c>
      <c r="H10" s="26">
        <v>43</v>
      </c>
      <c r="I10" s="26">
        <v>63.5</v>
      </c>
      <c r="J10" s="25">
        <f t="shared" ref="J10:J19" si="12">I10-F10</f>
        <v>13.899999999999999</v>
      </c>
      <c r="K10" s="27">
        <f t="shared" ref="K10:K19" si="13">150000/F10</f>
        <v>3024.1935483870966</v>
      </c>
      <c r="L10" s="63">
        <f t="shared" si="2"/>
        <v>0.280241935483871</v>
      </c>
      <c r="M10" s="28">
        <f t="shared" si="9"/>
        <v>42036.290322580637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44172</v>
      </c>
      <c r="D11" s="25" t="s">
        <v>19</v>
      </c>
      <c r="E11" s="25" t="s">
        <v>1172</v>
      </c>
      <c r="F11" s="26">
        <v>1990</v>
      </c>
      <c r="G11" s="26">
        <v>2198</v>
      </c>
      <c r="H11" s="26">
        <v>1965</v>
      </c>
      <c r="I11" s="26">
        <v>2021</v>
      </c>
      <c r="J11" s="25">
        <f t="shared" si="12"/>
        <v>31</v>
      </c>
      <c r="K11" s="27">
        <f t="shared" si="13"/>
        <v>75.37688442211055</v>
      </c>
      <c r="L11" s="63">
        <f t="shared" si="2"/>
        <v>1.5577889447236259E-2</v>
      </c>
      <c r="M11" s="28">
        <f t="shared" si="9"/>
        <v>2336.6834170854272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44175</v>
      </c>
      <c r="D12" s="25" t="s">
        <v>19</v>
      </c>
      <c r="E12" s="25" t="s">
        <v>796</v>
      </c>
      <c r="F12" s="26">
        <v>1235</v>
      </c>
      <c r="G12" s="26">
        <v>1420</v>
      </c>
      <c r="H12" s="26">
        <v>1150</v>
      </c>
      <c r="I12" s="26">
        <v>1420</v>
      </c>
      <c r="J12" s="25">
        <f t="shared" si="12"/>
        <v>185</v>
      </c>
      <c r="K12" s="27">
        <f t="shared" si="13"/>
        <v>121.4574898785425</v>
      </c>
      <c r="L12" s="63">
        <f t="shared" si="2"/>
        <v>0.1497975708502024</v>
      </c>
      <c r="M12" s="28">
        <f t="shared" si="9"/>
        <v>22469.635627530362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44175</v>
      </c>
      <c r="D13" s="25" t="s">
        <v>19</v>
      </c>
      <c r="E13" s="25" t="s">
        <v>1173</v>
      </c>
      <c r="F13" s="26">
        <v>135</v>
      </c>
      <c r="G13" s="26">
        <v>150</v>
      </c>
      <c r="H13" s="26">
        <v>130</v>
      </c>
      <c r="I13" s="26">
        <v>150</v>
      </c>
      <c r="J13" s="25">
        <f t="shared" si="12"/>
        <v>15</v>
      </c>
      <c r="K13" s="27">
        <f t="shared" si="13"/>
        <v>1111.1111111111111</v>
      </c>
      <c r="L13" s="63">
        <f t="shared" si="2"/>
        <v>0.11111111111111116</v>
      </c>
      <c r="M13" s="28">
        <f t="shared" si="9"/>
        <v>16666.666666666668</v>
      </c>
      <c r="N13" s="8"/>
      <c r="P13" s="148" t="s">
        <v>10</v>
      </c>
      <c r="Q13" s="150">
        <f>COUNT(C6:C191)</f>
        <v>18</v>
      </c>
      <c r="R13" s="152">
        <v>17</v>
      </c>
      <c r="S13" s="152">
        <f>Z192</f>
        <v>1</v>
      </c>
      <c r="T13" s="152">
        <v>0</v>
      </c>
      <c r="U13" s="154">
        <f>R13/(Q13-T13)</f>
        <v>0.94444444444444442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44179</v>
      </c>
      <c r="D14" s="25" t="s">
        <v>19</v>
      </c>
      <c r="E14" s="25" t="s">
        <v>483</v>
      </c>
      <c r="F14" s="26">
        <v>267</v>
      </c>
      <c r="G14" s="26">
        <v>288</v>
      </c>
      <c r="H14" s="26">
        <v>260</v>
      </c>
      <c r="I14" s="26">
        <v>278</v>
      </c>
      <c r="J14" s="25">
        <f t="shared" si="12"/>
        <v>11</v>
      </c>
      <c r="K14" s="27">
        <f t="shared" si="13"/>
        <v>561.79775280898878</v>
      </c>
      <c r="L14" s="63">
        <f t="shared" si="2"/>
        <v>4.1198501872659277E-2</v>
      </c>
      <c r="M14" s="28">
        <f t="shared" si="9"/>
        <v>6179.7752808988762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44179</v>
      </c>
      <c r="D15" s="25" t="s">
        <v>19</v>
      </c>
      <c r="E15" s="25" t="s">
        <v>1174</v>
      </c>
      <c r="F15" s="26">
        <v>1625</v>
      </c>
      <c r="G15" s="26">
        <v>1669</v>
      </c>
      <c r="H15" s="26">
        <v>1612</v>
      </c>
      <c r="I15" s="26">
        <v>1669</v>
      </c>
      <c r="J15" s="25">
        <f t="shared" si="12"/>
        <v>44</v>
      </c>
      <c r="K15" s="27">
        <f t="shared" si="13"/>
        <v>92.307692307692307</v>
      </c>
      <c r="L15" s="63">
        <f t="shared" si="2"/>
        <v>2.7076923076922998E-2</v>
      </c>
      <c r="M15" s="28">
        <f t="shared" si="9"/>
        <v>4061.5384615384614</v>
      </c>
      <c r="N15" s="8"/>
      <c r="O15" s="29"/>
      <c r="P15" s="97" t="s">
        <v>21</v>
      </c>
      <c r="Q15" s="98"/>
      <c r="R15" s="99"/>
      <c r="S15" s="106">
        <f>U13</f>
        <v>0.94444444444444442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44179</v>
      </c>
      <c r="D16" s="25" t="s">
        <v>19</v>
      </c>
      <c r="E16" s="25" t="s">
        <v>270</v>
      </c>
      <c r="F16" s="26">
        <v>34.5</v>
      </c>
      <c r="G16" s="26">
        <v>35.6</v>
      </c>
      <c r="H16" s="26">
        <v>34</v>
      </c>
      <c r="I16" s="26">
        <v>36</v>
      </c>
      <c r="J16" s="25">
        <f t="shared" si="12"/>
        <v>1.5</v>
      </c>
      <c r="K16" s="27">
        <f t="shared" si="13"/>
        <v>4347.826086956522</v>
      </c>
      <c r="L16" s="63">
        <f t="shared" si="2"/>
        <v>4.3478260869565188E-2</v>
      </c>
      <c r="M16" s="28">
        <f t="shared" si="9"/>
        <v>6521.739130434783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44180</v>
      </c>
      <c r="D17" s="25" t="s">
        <v>19</v>
      </c>
      <c r="E17" s="25" t="s">
        <v>1175</v>
      </c>
      <c r="F17" s="26">
        <v>425</v>
      </c>
      <c r="G17" s="26">
        <v>540</v>
      </c>
      <c r="H17" s="26">
        <v>380</v>
      </c>
      <c r="I17" s="26">
        <v>445</v>
      </c>
      <c r="J17" s="25">
        <f t="shared" si="12"/>
        <v>20</v>
      </c>
      <c r="K17" s="27">
        <f t="shared" si="13"/>
        <v>352.94117647058823</v>
      </c>
      <c r="L17" s="63">
        <f t="shared" si="2"/>
        <v>4.705882352941182E-2</v>
      </c>
      <c r="M17" s="28">
        <f t="shared" si="9"/>
        <v>7058.8235294117649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44180</v>
      </c>
      <c r="D18" s="25" t="s">
        <v>19</v>
      </c>
      <c r="E18" s="25" t="s">
        <v>1176</v>
      </c>
      <c r="F18" s="26">
        <v>9.8000000000000007</v>
      </c>
      <c r="G18" s="26">
        <v>12.5</v>
      </c>
      <c r="H18" s="26">
        <v>9</v>
      </c>
      <c r="I18" s="26">
        <v>12.15</v>
      </c>
      <c r="J18" s="25">
        <f t="shared" si="12"/>
        <v>2.3499999999999996</v>
      </c>
      <c r="K18" s="27">
        <f t="shared" si="13"/>
        <v>15306.122448979591</v>
      </c>
      <c r="L18" s="63">
        <f t="shared" si="2"/>
        <v>0.23979591836734682</v>
      </c>
      <c r="M18" s="28">
        <f t="shared" si="9"/>
        <v>35969.387755102034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44181</v>
      </c>
      <c r="D19" s="25" t="s">
        <v>19</v>
      </c>
      <c r="E19" s="25" t="s">
        <v>1177</v>
      </c>
      <c r="F19" s="26">
        <v>77</v>
      </c>
      <c r="G19" s="26">
        <v>102</v>
      </c>
      <c r="H19" s="26">
        <v>64</v>
      </c>
      <c r="I19" s="26">
        <v>84.4</v>
      </c>
      <c r="J19" s="25">
        <f t="shared" si="12"/>
        <v>7.4000000000000057</v>
      </c>
      <c r="K19" s="27">
        <f t="shared" si="13"/>
        <v>1948.0519480519481</v>
      </c>
      <c r="L19" s="63">
        <f t="shared" si="2"/>
        <v>9.6103896103896247E-2</v>
      </c>
      <c r="M19" s="28">
        <f t="shared" si="9"/>
        <v>14415.584415584428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44181</v>
      </c>
      <c r="D20" s="25" t="s">
        <v>19</v>
      </c>
      <c r="E20" s="25" t="s">
        <v>1178</v>
      </c>
      <c r="F20" s="26">
        <v>342</v>
      </c>
      <c r="G20" s="26">
        <v>400</v>
      </c>
      <c r="H20" s="26">
        <v>324</v>
      </c>
      <c r="I20" s="26">
        <v>352</v>
      </c>
      <c r="J20" s="25">
        <f t="shared" ref="J20:J21" si="14">I20-F20</f>
        <v>10</v>
      </c>
      <c r="K20" s="27">
        <f t="shared" ref="K20:K21" si="15">150000/F20</f>
        <v>438.59649122807019</v>
      </c>
      <c r="L20" s="63">
        <f t="shared" si="2"/>
        <v>2.9239766081871288E-2</v>
      </c>
      <c r="M20" s="28">
        <f t="shared" si="9"/>
        <v>4385.9649122807023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44181</v>
      </c>
      <c r="D21" s="25" t="s">
        <v>19</v>
      </c>
      <c r="E21" s="25" t="s">
        <v>1179</v>
      </c>
      <c r="F21" s="26">
        <v>33.799999999999997</v>
      </c>
      <c r="G21" s="26">
        <v>42</v>
      </c>
      <c r="H21" s="26">
        <v>31</v>
      </c>
      <c r="I21" s="26">
        <v>31</v>
      </c>
      <c r="J21" s="25">
        <f t="shared" si="14"/>
        <v>-2.7999999999999972</v>
      </c>
      <c r="K21" s="27">
        <f t="shared" si="15"/>
        <v>4437.8698224852078</v>
      </c>
      <c r="L21" s="63">
        <f t="shared" si="2"/>
        <v>-8.2840236686390401E-2</v>
      </c>
      <c r="M21" s="28">
        <f t="shared" si="9"/>
        <v>-12426.03550295857</v>
      </c>
      <c r="N21" s="8"/>
      <c r="Q21" s="5" t="s">
        <v>20</v>
      </c>
      <c r="Y21" s="5">
        <f t="shared" si="3"/>
        <v>0</v>
      </c>
      <c r="Z21" s="5">
        <f t="shared" si="4"/>
        <v>1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44182</v>
      </c>
      <c r="D22" s="25" t="s">
        <v>19</v>
      </c>
      <c r="E22" s="25" t="s">
        <v>1180</v>
      </c>
      <c r="F22" s="26">
        <v>154</v>
      </c>
      <c r="G22" s="26">
        <v>240</v>
      </c>
      <c r="H22" s="26">
        <v>144</v>
      </c>
      <c r="I22" s="26">
        <v>210</v>
      </c>
      <c r="J22" s="25">
        <f t="shared" ref="J22" si="16">I22-F22</f>
        <v>56</v>
      </c>
      <c r="K22" s="27">
        <f t="shared" ref="K22" si="17">150000/F22</f>
        <v>974.02597402597405</v>
      </c>
      <c r="L22" s="63">
        <f t="shared" si="2"/>
        <v>0.36363636363636354</v>
      </c>
      <c r="M22" s="28">
        <f t="shared" si="9"/>
        <v>54545.454545454544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44190</v>
      </c>
      <c r="D23" s="25" t="s">
        <v>19</v>
      </c>
      <c r="E23" s="25" t="s">
        <v>1076</v>
      </c>
      <c r="F23" s="26">
        <v>121</v>
      </c>
      <c r="G23" s="26">
        <v>160</v>
      </c>
      <c r="H23" s="26">
        <v>115</v>
      </c>
      <c r="I23" s="26">
        <v>135</v>
      </c>
      <c r="J23" s="25">
        <f t="shared" ref="J23" si="18">I23-F23</f>
        <v>14</v>
      </c>
      <c r="K23" s="27">
        <f t="shared" ref="K23" si="19">150000/F23</f>
        <v>1239.6694214876034</v>
      </c>
      <c r="L23" s="63">
        <f t="shared" si="2"/>
        <v>0.11570247933884303</v>
      </c>
      <c r="M23" s="28">
        <f t="shared" si="9"/>
        <v>17355.371900826445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hidden="1" x14ac:dyDescent="0.3">
      <c r="A24" s="7"/>
      <c r="B24" s="23">
        <f t="shared" si="6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0</v>
      </c>
    </row>
    <row r="25" spans="1:27" hidden="1" x14ac:dyDescent="0.3">
      <c r="A25" s="7"/>
      <c r="B25" s="23">
        <f t="shared" si="6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254386.72125685087</v>
      </c>
      <c r="N192" s="8"/>
      <c r="Y192" s="5">
        <f>SUM(Y6:Y191)</f>
        <v>17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39" priority="1">
      <formula>LEN(TRIM(I6))=0</formula>
    </cfRule>
  </conditionalFormatting>
  <hyperlinks>
    <hyperlink ref="B192" r:id="rId1" display="www.winnerscapitalline.com" xr:uid="{00000000-0004-0000-2000-000000000000}"/>
    <hyperlink ref="P1" location="'MASTER '!A1" display="Back" xr:uid="{00000000-0004-0000-2000-000001000000}"/>
  </hyperlinks>
  <pageMargins left="0.7" right="0.7" top="0.75" bottom="0.75" header="0.3" footer="0.3"/>
  <pageSetup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195"/>
  <sheetViews>
    <sheetView topLeftCell="A16" workbookViewId="0">
      <selection activeCell="I33" sqref="I3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1181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44200</v>
      </c>
      <c r="D6" s="19" t="s">
        <v>19</v>
      </c>
      <c r="E6" s="19" t="s">
        <v>539</v>
      </c>
      <c r="F6" s="21">
        <v>39.799999999999997</v>
      </c>
      <c r="G6" s="79">
        <v>48</v>
      </c>
      <c r="H6" s="79">
        <v>36</v>
      </c>
      <c r="I6" s="26">
        <v>44</v>
      </c>
      <c r="J6" s="25">
        <f t="shared" ref="J6" si="0">I6-F6</f>
        <v>4.2000000000000028</v>
      </c>
      <c r="K6" s="27">
        <f t="shared" ref="K6" si="1">150000/F6</f>
        <v>3768.844221105528</v>
      </c>
      <c r="L6" s="63">
        <f t="shared" ref="L6:L71" si="2">(I6*1/F6)-100%</f>
        <v>0.1055276381909549</v>
      </c>
      <c r="M6" s="25">
        <f>J6*K6</f>
        <v>15829.145728643229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44201</v>
      </c>
      <c r="D7" s="25" t="s">
        <v>19</v>
      </c>
      <c r="E7" s="25" t="s">
        <v>1182</v>
      </c>
      <c r="F7" s="26">
        <v>250</v>
      </c>
      <c r="G7" s="26">
        <v>303</v>
      </c>
      <c r="H7" s="26">
        <v>270</v>
      </c>
      <c r="I7" s="26">
        <v>255</v>
      </c>
      <c r="J7" s="25">
        <f t="shared" ref="J7:J8" si="5">I7-F7</f>
        <v>5</v>
      </c>
      <c r="K7" s="27">
        <f t="shared" ref="K7:K8" si="6">150000/F7</f>
        <v>600</v>
      </c>
      <c r="L7" s="63">
        <f t="shared" si="2"/>
        <v>2.0000000000000018E-2</v>
      </c>
      <c r="M7" s="83">
        <f>J7*K7</f>
        <v>3000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44203</v>
      </c>
      <c r="D8" s="25" t="s">
        <v>19</v>
      </c>
      <c r="E8" s="25" t="s">
        <v>1183</v>
      </c>
      <c r="F8" s="26">
        <v>371</v>
      </c>
      <c r="G8" s="26">
        <v>392</v>
      </c>
      <c r="H8" s="26">
        <v>345</v>
      </c>
      <c r="I8" s="26">
        <v>375</v>
      </c>
      <c r="J8" s="25">
        <f t="shared" si="5"/>
        <v>4</v>
      </c>
      <c r="K8" s="27">
        <f t="shared" si="6"/>
        <v>404.31266846361189</v>
      </c>
      <c r="L8" s="63">
        <f t="shared" si="2"/>
        <v>1.0781671159029615E-2</v>
      </c>
      <c r="M8" s="28">
        <f t="shared" ref="M8:M71" si="9">J8*K8</f>
        <v>1617.2506738544475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44203</v>
      </c>
      <c r="D9" s="25" t="s">
        <v>19</v>
      </c>
      <c r="E9" s="25" t="s">
        <v>501</v>
      </c>
      <c r="F9" s="26">
        <v>116</v>
      </c>
      <c r="G9" s="26">
        <v>119</v>
      </c>
      <c r="H9" s="26">
        <v>117</v>
      </c>
      <c r="I9" s="26">
        <v>119</v>
      </c>
      <c r="J9" s="25">
        <f t="shared" ref="J9" si="10">I9-F9</f>
        <v>3</v>
      </c>
      <c r="K9" s="27">
        <f t="shared" ref="K9" si="11">150000/F9</f>
        <v>1293.1034482758621</v>
      </c>
      <c r="L9" s="63">
        <f t="shared" si="2"/>
        <v>2.5862068965517349E-2</v>
      </c>
      <c r="M9" s="28">
        <f t="shared" si="9"/>
        <v>3879.3103448275861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44203</v>
      </c>
      <c r="D10" s="25" t="s">
        <v>19</v>
      </c>
      <c r="E10" s="25" t="s">
        <v>1184</v>
      </c>
      <c r="F10" s="26">
        <v>1490</v>
      </c>
      <c r="G10" s="26">
        <v>2000</v>
      </c>
      <c r="H10" s="26">
        <v>1340</v>
      </c>
      <c r="I10" s="26">
        <v>2093</v>
      </c>
      <c r="J10" s="25">
        <f t="shared" ref="J10" si="12">I10-F10</f>
        <v>603</v>
      </c>
      <c r="K10" s="27">
        <f t="shared" ref="K10" si="13">150000/F10</f>
        <v>100.67114093959732</v>
      </c>
      <c r="L10" s="63">
        <f t="shared" si="2"/>
        <v>0.40469798657718115</v>
      </c>
      <c r="M10" s="28">
        <f t="shared" si="9"/>
        <v>60704.697986577186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44203</v>
      </c>
      <c r="D11" s="25" t="s">
        <v>19</v>
      </c>
      <c r="E11" s="25" t="s">
        <v>830</v>
      </c>
      <c r="F11" s="26">
        <v>646</v>
      </c>
      <c r="G11" s="26">
        <v>850</v>
      </c>
      <c r="H11" s="26">
        <v>630</v>
      </c>
      <c r="I11" s="26">
        <v>652</v>
      </c>
      <c r="J11" s="25">
        <f t="shared" ref="J11:J13" si="14">I11-F11</f>
        <v>6</v>
      </c>
      <c r="K11" s="27">
        <f t="shared" ref="K11:K13" si="15">150000/F11</f>
        <v>232.19814241486068</v>
      </c>
      <c r="L11" s="63">
        <f t="shared" si="2"/>
        <v>9.2879256965945345E-3</v>
      </c>
      <c r="M11" s="28">
        <f t="shared" si="9"/>
        <v>1393.188854489164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44203</v>
      </c>
      <c r="D12" s="25" t="s">
        <v>19</v>
      </c>
      <c r="E12" s="25" t="s">
        <v>1185</v>
      </c>
      <c r="F12" s="26">
        <v>12.25</v>
      </c>
      <c r="G12" s="26">
        <v>14.9</v>
      </c>
      <c r="H12" s="26">
        <v>11</v>
      </c>
      <c r="I12" s="26">
        <v>12.75</v>
      </c>
      <c r="J12" s="25">
        <f t="shared" si="14"/>
        <v>0.5</v>
      </c>
      <c r="K12" s="27">
        <f t="shared" si="15"/>
        <v>12244.897959183674</v>
      </c>
      <c r="L12" s="63">
        <f t="shared" si="2"/>
        <v>4.081632653061229E-2</v>
      </c>
      <c r="M12" s="28">
        <f t="shared" si="9"/>
        <v>6122.4489795918371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44204</v>
      </c>
      <c r="D13" s="25" t="s">
        <v>19</v>
      </c>
      <c r="E13" s="25" t="s">
        <v>1186</v>
      </c>
      <c r="F13" s="26">
        <v>420</v>
      </c>
      <c r="G13" s="26">
        <v>500</v>
      </c>
      <c r="H13" s="26">
        <v>388</v>
      </c>
      <c r="I13" s="26">
        <v>388</v>
      </c>
      <c r="J13" s="25">
        <f t="shared" si="14"/>
        <v>-32</v>
      </c>
      <c r="K13" s="27">
        <f t="shared" si="15"/>
        <v>357.14285714285717</v>
      </c>
      <c r="L13" s="63">
        <f t="shared" si="2"/>
        <v>-7.6190476190476142E-2</v>
      </c>
      <c r="M13" s="28">
        <f t="shared" si="9"/>
        <v>-11428.571428571429</v>
      </c>
      <c r="N13" s="8"/>
      <c r="P13" s="148" t="s">
        <v>10</v>
      </c>
      <c r="Q13" s="150">
        <f>COUNT(C6:C191)</f>
        <v>29</v>
      </c>
      <c r="R13" s="152">
        <v>27</v>
      </c>
      <c r="S13" s="152">
        <f>Z192</f>
        <v>1</v>
      </c>
      <c r="T13" s="152">
        <v>1</v>
      </c>
      <c r="U13" s="154">
        <f>R13/(Q13-T13)</f>
        <v>0.9642857142857143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44207</v>
      </c>
      <c r="D14" s="25" t="s">
        <v>19</v>
      </c>
      <c r="E14" s="25" t="s">
        <v>1187</v>
      </c>
      <c r="F14" s="26">
        <v>113</v>
      </c>
      <c r="G14" s="26">
        <v>145</v>
      </c>
      <c r="H14" s="26">
        <v>90</v>
      </c>
      <c r="I14" s="26">
        <v>141</v>
      </c>
      <c r="J14" s="25">
        <f t="shared" ref="J14" si="16">I14-F14</f>
        <v>28</v>
      </c>
      <c r="K14" s="27">
        <f t="shared" ref="K14" si="17">150000/F14</f>
        <v>1327.4336283185842</v>
      </c>
      <c r="L14" s="63">
        <f t="shared" si="2"/>
        <v>0.24778761061946897</v>
      </c>
      <c r="M14" s="28">
        <f t="shared" si="9"/>
        <v>37168.141592920358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44207</v>
      </c>
      <c r="D15" s="25" t="s">
        <v>19</v>
      </c>
      <c r="E15" s="25" t="s">
        <v>1188</v>
      </c>
      <c r="F15" s="26">
        <v>25.7</v>
      </c>
      <c r="G15" s="26">
        <v>100</v>
      </c>
      <c r="H15" s="26">
        <v>19</v>
      </c>
      <c r="I15" s="26">
        <v>30.3</v>
      </c>
      <c r="J15" s="25">
        <f t="shared" ref="J15:J21" si="18">I15-F15</f>
        <v>4.6000000000000014</v>
      </c>
      <c r="K15" s="27">
        <f t="shared" ref="K15:K21" si="19">150000/F15</f>
        <v>5836.5758754863818</v>
      </c>
      <c r="L15" s="63">
        <f t="shared" si="2"/>
        <v>0.17898832684824906</v>
      </c>
      <c r="M15" s="28">
        <f t="shared" si="9"/>
        <v>26848.249027237365</v>
      </c>
      <c r="N15" s="8"/>
      <c r="O15" s="29"/>
      <c r="P15" s="97" t="s">
        <v>21</v>
      </c>
      <c r="Q15" s="98"/>
      <c r="R15" s="99"/>
      <c r="S15" s="106">
        <f>U13</f>
        <v>0.9642857142857143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44207</v>
      </c>
      <c r="D16" s="25" t="s">
        <v>19</v>
      </c>
      <c r="E16" s="25" t="s">
        <v>188</v>
      </c>
      <c r="F16" s="26">
        <v>1922</v>
      </c>
      <c r="G16" s="26">
        <v>2050</v>
      </c>
      <c r="H16" s="26">
        <v>1870</v>
      </c>
      <c r="I16" s="26">
        <v>2091</v>
      </c>
      <c r="J16" s="25">
        <f t="shared" si="18"/>
        <v>169</v>
      </c>
      <c r="K16" s="27">
        <f t="shared" si="19"/>
        <v>78.043704474505716</v>
      </c>
      <c r="L16" s="63">
        <f t="shared" si="2"/>
        <v>8.7929240374609696E-2</v>
      </c>
      <c r="M16" s="28">
        <f t="shared" si="9"/>
        <v>13189.386056191466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44208</v>
      </c>
      <c r="D17" s="25" t="s">
        <v>19</v>
      </c>
      <c r="E17" s="25" t="s">
        <v>1189</v>
      </c>
      <c r="F17" s="26">
        <v>175</v>
      </c>
      <c r="G17" s="26">
        <v>235</v>
      </c>
      <c r="H17" s="26">
        <v>160</v>
      </c>
      <c r="I17" s="26">
        <v>194</v>
      </c>
      <c r="J17" s="25">
        <f t="shared" si="18"/>
        <v>19</v>
      </c>
      <c r="K17" s="27">
        <f t="shared" si="19"/>
        <v>857.14285714285711</v>
      </c>
      <c r="L17" s="63">
        <f t="shared" si="2"/>
        <v>0.10857142857142854</v>
      </c>
      <c r="M17" s="28">
        <f t="shared" si="9"/>
        <v>16285.714285714284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44208</v>
      </c>
      <c r="D18" s="25" t="s">
        <v>19</v>
      </c>
      <c r="E18" s="25" t="s">
        <v>1190</v>
      </c>
      <c r="F18" s="26">
        <v>144</v>
      </c>
      <c r="G18" s="26">
        <v>166</v>
      </c>
      <c r="H18" s="26">
        <v>139</v>
      </c>
      <c r="I18" s="26">
        <v>154.80000000000001</v>
      </c>
      <c r="J18" s="25">
        <f t="shared" si="18"/>
        <v>10.800000000000011</v>
      </c>
      <c r="K18" s="27">
        <f t="shared" si="19"/>
        <v>1041.6666666666667</v>
      </c>
      <c r="L18" s="63">
        <f t="shared" si="2"/>
        <v>7.5000000000000178E-2</v>
      </c>
      <c r="M18" s="28">
        <f t="shared" si="9"/>
        <v>11250.000000000013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44208</v>
      </c>
      <c r="D19" s="25" t="s">
        <v>19</v>
      </c>
      <c r="E19" s="25" t="s">
        <v>684</v>
      </c>
      <c r="F19" s="26">
        <v>300</v>
      </c>
      <c r="G19" s="26">
        <v>374</v>
      </c>
      <c r="H19" s="26">
        <v>274</v>
      </c>
      <c r="I19" s="26">
        <v>304</v>
      </c>
      <c r="J19" s="25">
        <f t="shared" si="18"/>
        <v>4</v>
      </c>
      <c r="K19" s="27">
        <f t="shared" si="19"/>
        <v>500</v>
      </c>
      <c r="L19" s="63">
        <f t="shared" si="2"/>
        <v>1.3333333333333419E-2</v>
      </c>
      <c r="M19" s="28">
        <f t="shared" si="9"/>
        <v>2000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44210</v>
      </c>
      <c r="D20" s="25" t="s">
        <v>19</v>
      </c>
      <c r="E20" s="25" t="s">
        <v>1191</v>
      </c>
      <c r="F20" s="26">
        <v>436</v>
      </c>
      <c r="G20" s="26">
        <v>450</v>
      </c>
      <c r="H20" s="26">
        <v>433</v>
      </c>
      <c r="I20" s="26">
        <v>453</v>
      </c>
      <c r="J20" s="25">
        <f t="shared" si="18"/>
        <v>17</v>
      </c>
      <c r="K20" s="27">
        <f t="shared" si="19"/>
        <v>344.0366972477064</v>
      </c>
      <c r="L20" s="63">
        <f t="shared" si="2"/>
        <v>3.8990825688073327E-2</v>
      </c>
      <c r="M20" s="28">
        <f t="shared" si="9"/>
        <v>5848.6238532110092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44210</v>
      </c>
      <c r="D21" s="25" t="s">
        <v>19</v>
      </c>
      <c r="E21" s="25" t="s">
        <v>1192</v>
      </c>
      <c r="F21" s="26">
        <v>123</v>
      </c>
      <c r="G21" s="26">
        <v>170</v>
      </c>
      <c r="H21" s="26">
        <v>101</v>
      </c>
      <c r="I21" s="26">
        <v>128</v>
      </c>
      <c r="J21" s="25">
        <f t="shared" si="18"/>
        <v>5</v>
      </c>
      <c r="K21" s="27">
        <f t="shared" si="19"/>
        <v>1219.5121951219512</v>
      </c>
      <c r="L21" s="63">
        <f t="shared" si="2"/>
        <v>4.0650406504065151E-2</v>
      </c>
      <c r="M21" s="28">
        <f t="shared" si="9"/>
        <v>6097.5609756097565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44211</v>
      </c>
      <c r="D22" s="25" t="s">
        <v>19</v>
      </c>
      <c r="E22" s="25" t="s">
        <v>1193</v>
      </c>
      <c r="F22" s="26">
        <v>283</v>
      </c>
      <c r="G22" s="26">
        <v>292</v>
      </c>
      <c r="H22" s="26">
        <v>280</v>
      </c>
      <c r="I22" s="26">
        <v>292</v>
      </c>
      <c r="J22" s="25">
        <f t="shared" ref="J22:J29" si="20">I22-F22</f>
        <v>9</v>
      </c>
      <c r="K22" s="27">
        <f t="shared" ref="K22:K29" si="21">150000/F22</f>
        <v>530.03533568904595</v>
      </c>
      <c r="L22" s="63">
        <f t="shared" si="2"/>
        <v>3.180212014134276E-2</v>
      </c>
      <c r="M22" s="28">
        <f t="shared" si="9"/>
        <v>4770.318021201414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44215</v>
      </c>
      <c r="D23" s="25" t="s">
        <v>19</v>
      </c>
      <c r="E23" s="25" t="s">
        <v>111</v>
      </c>
      <c r="F23" s="26">
        <v>137</v>
      </c>
      <c r="G23" s="26">
        <v>142</v>
      </c>
      <c r="H23" s="26">
        <v>134</v>
      </c>
      <c r="I23" s="26">
        <v>142</v>
      </c>
      <c r="J23" s="25">
        <f t="shared" si="20"/>
        <v>5</v>
      </c>
      <c r="K23" s="27">
        <f t="shared" si="21"/>
        <v>1094.8905109489051</v>
      </c>
      <c r="L23" s="63">
        <f t="shared" si="2"/>
        <v>3.649635036496357E-2</v>
      </c>
      <c r="M23" s="28">
        <f t="shared" si="9"/>
        <v>5474.4525547445255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44215</v>
      </c>
      <c r="D24" s="25" t="s">
        <v>19</v>
      </c>
      <c r="E24" s="25" t="s">
        <v>898</v>
      </c>
      <c r="F24" s="26">
        <v>1717</v>
      </c>
      <c r="G24" s="26">
        <v>1744</v>
      </c>
      <c r="H24" s="26">
        <v>1707</v>
      </c>
      <c r="I24" s="26">
        <v>1726</v>
      </c>
      <c r="J24" s="25">
        <f t="shared" si="20"/>
        <v>9</v>
      </c>
      <c r="K24" s="27">
        <f t="shared" si="21"/>
        <v>87.361677344205006</v>
      </c>
      <c r="L24" s="63">
        <f t="shared" si="2"/>
        <v>5.2417006406522137E-3</v>
      </c>
      <c r="M24" s="28">
        <f t="shared" si="9"/>
        <v>786.25509609784501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44215</v>
      </c>
      <c r="D25" s="25" t="s">
        <v>19</v>
      </c>
      <c r="E25" s="25" t="s">
        <v>1195</v>
      </c>
      <c r="F25" s="26">
        <v>186</v>
      </c>
      <c r="G25" s="26">
        <v>250</v>
      </c>
      <c r="H25" s="26">
        <v>160</v>
      </c>
      <c r="I25" s="26">
        <v>205</v>
      </c>
      <c r="J25" s="25">
        <f t="shared" si="20"/>
        <v>19</v>
      </c>
      <c r="K25" s="27">
        <f t="shared" si="21"/>
        <v>806.45161290322585</v>
      </c>
      <c r="L25" s="63">
        <f t="shared" si="2"/>
        <v>0.10215053763440851</v>
      </c>
      <c r="M25" s="28">
        <f t="shared" si="9"/>
        <v>15322.580645161292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44215</v>
      </c>
      <c r="D26" s="25" t="s">
        <v>19</v>
      </c>
      <c r="E26" s="25" t="s">
        <v>1194</v>
      </c>
      <c r="F26" s="26">
        <v>1188</v>
      </c>
      <c r="G26" s="26">
        <v>1217</v>
      </c>
      <c r="H26" s="26">
        <v>1169</v>
      </c>
      <c r="I26" s="26">
        <v>1217</v>
      </c>
      <c r="J26" s="25">
        <f t="shared" si="20"/>
        <v>29</v>
      </c>
      <c r="K26" s="27">
        <f t="shared" si="21"/>
        <v>126.26262626262626</v>
      </c>
      <c r="L26" s="63">
        <f t="shared" si="2"/>
        <v>2.4410774410774438E-2</v>
      </c>
      <c r="M26" s="28">
        <f t="shared" si="9"/>
        <v>3661.6161616161612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44215</v>
      </c>
      <c r="D27" s="25" t="s">
        <v>19</v>
      </c>
      <c r="E27" s="25" t="s">
        <v>468</v>
      </c>
      <c r="F27" s="26">
        <v>1068</v>
      </c>
      <c r="G27" s="26">
        <v>1100</v>
      </c>
      <c r="H27" s="26">
        <v>1055</v>
      </c>
      <c r="I27" s="26">
        <v>1090</v>
      </c>
      <c r="J27" s="25">
        <f t="shared" si="20"/>
        <v>22</v>
      </c>
      <c r="K27" s="27">
        <f t="shared" si="21"/>
        <v>140.44943820224719</v>
      </c>
      <c r="L27" s="63">
        <f t="shared" si="2"/>
        <v>2.0599250936329527E-2</v>
      </c>
      <c r="M27" s="28">
        <f t="shared" si="9"/>
        <v>3089.8876404494381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44216</v>
      </c>
      <c r="D28" s="25" t="s">
        <v>19</v>
      </c>
      <c r="E28" s="25" t="s">
        <v>797</v>
      </c>
      <c r="F28" s="26">
        <v>677</v>
      </c>
      <c r="G28" s="26">
        <v>701</v>
      </c>
      <c r="H28" s="26">
        <v>662</v>
      </c>
      <c r="I28" s="26">
        <v>701</v>
      </c>
      <c r="J28" s="25">
        <f t="shared" si="20"/>
        <v>24</v>
      </c>
      <c r="K28" s="27">
        <f t="shared" si="21"/>
        <v>221.56573116691285</v>
      </c>
      <c r="L28" s="63">
        <f t="shared" si="2"/>
        <v>3.5450516986706093E-2</v>
      </c>
      <c r="M28" s="28">
        <f t="shared" si="9"/>
        <v>5317.5775480059083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44216</v>
      </c>
      <c r="D29" s="25" t="s">
        <v>19</v>
      </c>
      <c r="E29" s="25" t="s">
        <v>680</v>
      </c>
      <c r="F29" s="26">
        <v>67</v>
      </c>
      <c r="G29" s="26">
        <v>74</v>
      </c>
      <c r="H29" s="26">
        <v>65</v>
      </c>
      <c r="I29" s="26">
        <v>68</v>
      </c>
      <c r="J29" s="25">
        <f t="shared" si="20"/>
        <v>1</v>
      </c>
      <c r="K29" s="27">
        <f t="shared" si="21"/>
        <v>2238.8059701492539</v>
      </c>
      <c r="L29" s="63">
        <f t="shared" si="2"/>
        <v>1.4925373134328401E-2</v>
      </c>
      <c r="M29" s="28">
        <f t="shared" si="9"/>
        <v>2238.8059701492539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44216</v>
      </c>
      <c r="D30" s="25" t="s">
        <v>19</v>
      </c>
      <c r="E30" s="25" t="s">
        <v>1196</v>
      </c>
      <c r="F30" s="26">
        <v>134</v>
      </c>
      <c r="G30" s="26">
        <v>176</v>
      </c>
      <c r="H30" s="26">
        <v>110</v>
      </c>
      <c r="I30" s="26">
        <v>154</v>
      </c>
      <c r="J30" s="25">
        <f t="shared" ref="J30:J31" si="22">I30-F30</f>
        <v>20</v>
      </c>
      <c r="K30" s="27">
        <f t="shared" ref="K30:K31" si="23">150000/F30</f>
        <v>1119.4029850746269</v>
      </c>
      <c r="L30" s="63">
        <f t="shared" si="2"/>
        <v>0.14925373134328357</v>
      </c>
      <c r="M30" s="28">
        <f t="shared" si="9"/>
        <v>22388.059701492537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44217</v>
      </c>
      <c r="D31" s="25" t="s">
        <v>19</v>
      </c>
      <c r="E31" s="25" t="s">
        <v>821</v>
      </c>
      <c r="F31" s="26">
        <v>98</v>
      </c>
      <c r="G31" s="26">
        <v>125</v>
      </c>
      <c r="H31" s="26">
        <v>93</v>
      </c>
      <c r="I31" s="26">
        <v>109</v>
      </c>
      <c r="J31" s="25">
        <f t="shared" si="22"/>
        <v>11</v>
      </c>
      <c r="K31" s="27">
        <f t="shared" si="23"/>
        <v>1530.6122448979593</v>
      </c>
      <c r="L31" s="63">
        <f t="shared" si="2"/>
        <v>0.11224489795918369</v>
      </c>
      <c r="M31" s="28">
        <f t="shared" si="9"/>
        <v>16836.734693877552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44221</v>
      </c>
      <c r="D32" s="25" t="s">
        <v>19</v>
      </c>
      <c r="E32" s="25" t="s">
        <v>1300</v>
      </c>
      <c r="F32" s="26">
        <v>7.1</v>
      </c>
      <c r="G32" s="26">
        <v>16</v>
      </c>
      <c r="H32" s="26">
        <v>6</v>
      </c>
      <c r="I32" s="26">
        <v>16</v>
      </c>
      <c r="J32" s="25">
        <f t="shared" ref="J32" si="24">I32-F32</f>
        <v>8.9</v>
      </c>
      <c r="K32" s="27">
        <f t="shared" ref="K32" si="25">150000/F32</f>
        <v>21126.760563380281</v>
      </c>
      <c r="L32" s="63">
        <f t="shared" si="2"/>
        <v>1.2535211267605635</v>
      </c>
      <c r="M32" s="28">
        <f t="shared" si="9"/>
        <v>188028.1690140845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44224</v>
      </c>
      <c r="D33" s="25" t="s">
        <v>19</v>
      </c>
      <c r="E33" s="25" t="s">
        <v>703</v>
      </c>
      <c r="F33" s="26">
        <v>1900</v>
      </c>
      <c r="G33" s="26">
        <v>2000</v>
      </c>
      <c r="H33" s="26">
        <v>1860</v>
      </c>
      <c r="I33" s="26">
        <v>2000</v>
      </c>
      <c r="J33" s="25">
        <f t="shared" ref="J33:J34" si="26">I33-F33</f>
        <v>100</v>
      </c>
      <c r="K33" s="27">
        <f t="shared" ref="K33:K34" si="27">150000/F33</f>
        <v>78.94736842105263</v>
      </c>
      <c r="L33" s="63">
        <f t="shared" si="2"/>
        <v>5.2631578947368363E-2</v>
      </c>
      <c r="M33" s="28">
        <f t="shared" si="9"/>
        <v>7894.7368421052633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44225</v>
      </c>
      <c r="D34" s="43" t="s">
        <v>19</v>
      </c>
      <c r="E34" s="43" t="s">
        <v>500</v>
      </c>
      <c r="F34" s="43">
        <v>1400</v>
      </c>
      <c r="G34" s="43">
        <v>1454</v>
      </c>
      <c r="H34" s="43">
        <v>1363</v>
      </c>
      <c r="I34" s="26">
        <v>1454</v>
      </c>
      <c r="J34" s="25">
        <f t="shared" si="26"/>
        <v>54</v>
      </c>
      <c r="K34" s="27">
        <f t="shared" si="27"/>
        <v>107.14285714285714</v>
      </c>
      <c r="L34" s="63">
        <f t="shared" si="2"/>
        <v>3.8571428571428479E-2</v>
      </c>
      <c r="M34" s="28">
        <f t="shared" si="9"/>
        <v>5785.7142857142853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8">IF($M71&gt;0,1,0)</f>
        <v>0</v>
      </c>
      <c r="Z71" s="5">
        <f t="shared" ref="Z71:Z134" si="29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1">(I72*1/F72)-100%</f>
        <v>#VALUE!</v>
      </c>
      <c r="M72" s="28">
        <f t="shared" ref="M72:M135" si="32">J72*K72</f>
        <v>0</v>
      </c>
      <c r="N72" s="8"/>
      <c r="Y72" s="5">
        <f t="shared" si="28"/>
        <v>0</v>
      </c>
      <c r="Z72" s="5">
        <f t="shared" si="29"/>
        <v>0</v>
      </c>
      <c r="AA72" s="5">
        <f t="shared" si="7"/>
        <v>0</v>
      </c>
    </row>
    <row r="73" spans="1:27" hidden="1" x14ac:dyDescent="0.3">
      <c r="A73" s="7"/>
      <c r="B73" s="23">
        <f t="shared" si="3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1"/>
        <v>#VALUE!</v>
      </c>
      <c r="M73" s="28">
        <f t="shared" si="32"/>
        <v>0</v>
      </c>
      <c r="N73" s="8"/>
      <c r="Y73" s="5">
        <f t="shared" si="28"/>
        <v>0</v>
      </c>
      <c r="Z73" s="5">
        <f t="shared" si="29"/>
        <v>0</v>
      </c>
      <c r="AA73" s="5">
        <f t="shared" si="7"/>
        <v>0</v>
      </c>
    </row>
    <row r="74" spans="1:27" hidden="1" x14ac:dyDescent="0.3">
      <c r="A74" s="7"/>
      <c r="B74" s="23">
        <f t="shared" si="3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1"/>
        <v>#VALUE!</v>
      </c>
      <c r="M74" s="28">
        <f t="shared" si="32"/>
        <v>0</v>
      </c>
      <c r="N74" s="8"/>
      <c r="Y74" s="5">
        <f t="shared" si="28"/>
        <v>0</v>
      </c>
      <c r="Z74" s="5">
        <f t="shared" si="29"/>
        <v>0</v>
      </c>
      <c r="AA74" s="5">
        <f t="shared" si="7"/>
        <v>0</v>
      </c>
    </row>
    <row r="75" spans="1:27" hidden="1" x14ac:dyDescent="0.3">
      <c r="A75" s="7"/>
      <c r="B75" s="23">
        <f t="shared" si="3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1"/>
        <v>#VALUE!</v>
      </c>
      <c r="M75" s="28">
        <f t="shared" si="32"/>
        <v>0</v>
      </c>
      <c r="N75" s="8"/>
      <c r="Y75" s="5">
        <f t="shared" si="28"/>
        <v>0</v>
      </c>
      <c r="Z75" s="5">
        <f t="shared" si="29"/>
        <v>0</v>
      </c>
      <c r="AA75" s="5">
        <f t="shared" ref="AA75:AA138" si="33">IF($I75=0,1,0)</f>
        <v>0</v>
      </c>
    </row>
    <row r="76" spans="1:27" hidden="1" x14ac:dyDescent="0.3">
      <c r="A76" s="7"/>
      <c r="B76" s="23">
        <f t="shared" si="3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1"/>
        <v>#VALUE!</v>
      </c>
      <c r="M76" s="28">
        <f t="shared" si="32"/>
        <v>0</v>
      </c>
      <c r="N76" s="8"/>
      <c r="Y76" s="5">
        <f t="shared" si="28"/>
        <v>0</v>
      </c>
      <c r="Z76" s="5">
        <f t="shared" si="29"/>
        <v>0</v>
      </c>
      <c r="AA76" s="5">
        <f t="shared" si="33"/>
        <v>0</v>
      </c>
    </row>
    <row r="77" spans="1:27" hidden="1" x14ac:dyDescent="0.3">
      <c r="A77" s="7"/>
      <c r="B77" s="23">
        <f t="shared" si="3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1"/>
        <v>#VALUE!</v>
      </c>
      <c r="M77" s="28">
        <f t="shared" si="32"/>
        <v>0</v>
      </c>
      <c r="N77" s="8"/>
      <c r="Y77" s="5">
        <f t="shared" si="28"/>
        <v>0</v>
      </c>
      <c r="Z77" s="5">
        <f t="shared" si="29"/>
        <v>0</v>
      </c>
      <c r="AA77" s="5">
        <f t="shared" si="33"/>
        <v>0</v>
      </c>
    </row>
    <row r="78" spans="1:27" hidden="1" x14ac:dyDescent="0.3">
      <c r="A78" s="7"/>
      <c r="B78" s="23">
        <f t="shared" si="3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1"/>
        <v>#VALUE!</v>
      </c>
      <c r="M78" s="28">
        <f t="shared" si="32"/>
        <v>0</v>
      </c>
      <c r="N78" s="8"/>
      <c r="Y78" s="5">
        <f t="shared" si="28"/>
        <v>0</v>
      </c>
      <c r="Z78" s="5">
        <f t="shared" si="29"/>
        <v>0</v>
      </c>
      <c r="AA78" s="5">
        <f t="shared" si="33"/>
        <v>0</v>
      </c>
    </row>
    <row r="79" spans="1:27" hidden="1" x14ac:dyDescent="0.3">
      <c r="A79" s="7"/>
      <c r="B79" s="23">
        <f t="shared" si="3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1"/>
        <v>#VALUE!</v>
      </c>
      <c r="M79" s="28">
        <f t="shared" si="32"/>
        <v>0</v>
      </c>
      <c r="N79" s="8"/>
      <c r="Y79" s="5">
        <f t="shared" si="28"/>
        <v>0</v>
      </c>
      <c r="Z79" s="5">
        <f t="shared" si="29"/>
        <v>0</v>
      </c>
      <c r="AA79" s="5">
        <f t="shared" si="33"/>
        <v>0</v>
      </c>
    </row>
    <row r="80" spans="1:27" hidden="1" x14ac:dyDescent="0.3">
      <c r="A80" s="7"/>
      <c r="B80" s="23">
        <f t="shared" si="3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1"/>
        <v>#VALUE!</v>
      </c>
      <c r="M80" s="28">
        <f t="shared" si="32"/>
        <v>0</v>
      </c>
      <c r="N80" s="8"/>
      <c r="Q80" s="5" t="s">
        <v>20</v>
      </c>
      <c r="Y80" s="5">
        <f t="shared" si="28"/>
        <v>0</v>
      </c>
      <c r="Z80" s="5">
        <f t="shared" si="29"/>
        <v>0</v>
      </c>
      <c r="AA80" s="5">
        <f t="shared" si="33"/>
        <v>0</v>
      </c>
    </row>
    <row r="81" spans="1:27" hidden="1" x14ac:dyDescent="0.3">
      <c r="A81" s="7"/>
      <c r="B81" s="23">
        <f t="shared" si="3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1"/>
        <v>#VALUE!</v>
      </c>
      <c r="M81" s="28">
        <f t="shared" si="32"/>
        <v>0</v>
      </c>
      <c r="N81" s="8"/>
      <c r="P81" s="5" t="s">
        <v>20</v>
      </c>
      <c r="Y81" s="5">
        <f t="shared" si="28"/>
        <v>0</v>
      </c>
      <c r="Z81" s="5">
        <f t="shared" si="29"/>
        <v>0</v>
      </c>
      <c r="AA81" s="5">
        <f t="shared" si="33"/>
        <v>0</v>
      </c>
    </row>
    <row r="82" spans="1:27" hidden="1" x14ac:dyDescent="0.3">
      <c r="A82" s="7"/>
      <c r="B82" s="23">
        <f t="shared" si="3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1"/>
        <v>#VALUE!</v>
      </c>
      <c r="M82" s="28">
        <f t="shared" si="32"/>
        <v>0</v>
      </c>
      <c r="N82" s="8"/>
      <c r="Y82" s="5">
        <f t="shared" si="28"/>
        <v>0</v>
      </c>
      <c r="Z82" s="5">
        <f t="shared" si="29"/>
        <v>0</v>
      </c>
      <c r="AA82" s="5">
        <f t="shared" si="33"/>
        <v>0</v>
      </c>
    </row>
    <row r="83" spans="1:27" hidden="1" x14ac:dyDescent="0.3">
      <c r="A83" s="7"/>
      <c r="B83" s="23">
        <f t="shared" si="3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1"/>
        <v>#VALUE!</v>
      </c>
      <c r="M83" s="28">
        <f t="shared" si="32"/>
        <v>0</v>
      </c>
      <c r="N83" s="8"/>
      <c r="R83" s="5" t="s">
        <v>20</v>
      </c>
      <c r="Y83" s="5">
        <f t="shared" si="28"/>
        <v>0</v>
      </c>
      <c r="Z83" s="5">
        <f t="shared" si="29"/>
        <v>0</v>
      </c>
      <c r="AA83" s="5">
        <f t="shared" si="33"/>
        <v>0</v>
      </c>
    </row>
    <row r="84" spans="1:27" hidden="1" x14ac:dyDescent="0.3">
      <c r="A84" s="7"/>
      <c r="B84" s="23">
        <f t="shared" si="3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1"/>
        <v>#VALUE!</v>
      </c>
      <c r="M84" s="28">
        <f t="shared" si="32"/>
        <v>0</v>
      </c>
      <c r="N84" s="8"/>
      <c r="Y84" s="5">
        <f t="shared" si="28"/>
        <v>0</v>
      </c>
      <c r="Z84" s="5">
        <f t="shared" si="29"/>
        <v>0</v>
      </c>
      <c r="AA84" s="5">
        <f t="shared" si="33"/>
        <v>0</v>
      </c>
    </row>
    <row r="85" spans="1:27" hidden="1" x14ac:dyDescent="0.3">
      <c r="A85" s="7"/>
      <c r="B85" s="23">
        <f t="shared" si="3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1"/>
        <v>#VALUE!</v>
      </c>
      <c r="M85" s="28">
        <f t="shared" si="32"/>
        <v>0</v>
      </c>
      <c r="N85" s="8"/>
      <c r="Y85" s="5">
        <f t="shared" si="28"/>
        <v>0</v>
      </c>
      <c r="Z85" s="5">
        <f t="shared" si="29"/>
        <v>0</v>
      </c>
      <c r="AA85" s="5">
        <f t="shared" si="33"/>
        <v>0</v>
      </c>
    </row>
    <row r="86" spans="1:27" hidden="1" x14ac:dyDescent="0.3">
      <c r="A86" s="7"/>
      <c r="B86" s="23">
        <f t="shared" si="3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1"/>
        <v>#VALUE!</v>
      </c>
      <c r="M86" s="28">
        <f t="shared" si="32"/>
        <v>0</v>
      </c>
      <c r="N86" s="8"/>
      <c r="Y86" s="5">
        <f t="shared" si="28"/>
        <v>0</v>
      </c>
      <c r="Z86" s="5">
        <f t="shared" si="29"/>
        <v>0</v>
      </c>
      <c r="AA86" s="5">
        <f t="shared" si="33"/>
        <v>0</v>
      </c>
    </row>
    <row r="87" spans="1:27" hidden="1" x14ac:dyDescent="0.3">
      <c r="A87" s="7"/>
      <c r="B87" s="23">
        <f t="shared" si="3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1"/>
        <v>#VALUE!</v>
      </c>
      <c r="M87" s="28">
        <f t="shared" si="32"/>
        <v>0</v>
      </c>
      <c r="N87" s="8"/>
      <c r="Y87" s="5">
        <f t="shared" si="28"/>
        <v>0</v>
      </c>
      <c r="Z87" s="5">
        <f t="shared" si="29"/>
        <v>0</v>
      </c>
      <c r="AA87" s="5">
        <f t="shared" si="33"/>
        <v>0</v>
      </c>
    </row>
    <row r="88" spans="1:27" hidden="1" x14ac:dyDescent="0.3">
      <c r="A88" s="7"/>
      <c r="B88" s="23">
        <f t="shared" si="3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1"/>
        <v>#VALUE!</v>
      </c>
      <c r="M88" s="28">
        <f t="shared" si="32"/>
        <v>0</v>
      </c>
      <c r="N88" s="8"/>
      <c r="Y88" s="5">
        <f t="shared" si="28"/>
        <v>0</v>
      </c>
      <c r="Z88" s="5">
        <f t="shared" si="29"/>
        <v>0</v>
      </c>
      <c r="AA88" s="5">
        <f t="shared" si="33"/>
        <v>0</v>
      </c>
    </row>
    <row r="89" spans="1:27" hidden="1" x14ac:dyDescent="0.3">
      <c r="A89" s="7"/>
      <c r="B89" s="23">
        <f t="shared" si="3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1"/>
        <v>#VALUE!</v>
      </c>
      <c r="M89" s="28">
        <f t="shared" si="32"/>
        <v>0</v>
      </c>
      <c r="N89" s="8"/>
      <c r="Y89" s="5">
        <f t="shared" si="28"/>
        <v>0</v>
      </c>
      <c r="Z89" s="5">
        <f t="shared" si="29"/>
        <v>0</v>
      </c>
      <c r="AA89" s="5">
        <f t="shared" si="33"/>
        <v>0</v>
      </c>
    </row>
    <row r="90" spans="1:27" hidden="1" x14ac:dyDescent="0.3">
      <c r="A90" s="7"/>
      <c r="B90" s="23">
        <f t="shared" si="3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1"/>
        <v>#VALUE!</v>
      </c>
      <c r="M90" s="28">
        <f t="shared" si="32"/>
        <v>0</v>
      </c>
      <c r="N90" s="8"/>
      <c r="Y90" s="5">
        <f t="shared" si="28"/>
        <v>0</v>
      </c>
      <c r="Z90" s="5">
        <f t="shared" si="29"/>
        <v>0</v>
      </c>
      <c r="AA90" s="5">
        <f t="shared" si="33"/>
        <v>0</v>
      </c>
    </row>
    <row r="91" spans="1:27" hidden="1" x14ac:dyDescent="0.3">
      <c r="A91" s="7"/>
      <c r="B91" s="23">
        <f t="shared" si="3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1"/>
        <v>#VALUE!</v>
      </c>
      <c r="M91" s="28">
        <f t="shared" si="32"/>
        <v>0</v>
      </c>
      <c r="N91" s="8"/>
      <c r="Y91" s="5">
        <f t="shared" si="28"/>
        <v>0</v>
      </c>
      <c r="Z91" s="5">
        <f t="shared" si="29"/>
        <v>0</v>
      </c>
      <c r="AA91" s="5">
        <f t="shared" si="33"/>
        <v>0</v>
      </c>
    </row>
    <row r="92" spans="1:27" hidden="1" x14ac:dyDescent="0.3">
      <c r="A92" s="7"/>
      <c r="B92" s="23">
        <f t="shared" si="3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1"/>
        <v>#VALUE!</v>
      </c>
      <c r="M92" s="28">
        <f t="shared" si="32"/>
        <v>0</v>
      </c>
      <c r="N92" s="8"/>
      <c r="Y92" s="5">
        <f t="shared" si="28"/>
        <v>0</v>
      </c>
      <c r="Z92" s="5">
        <f t="shared" si="29"/>
        <v>0</v>
      </c>
      <c r="AA92" s="5">
        <f t="shared" si="33"/>
        <v>0</v>
      </c>
    </row>
    <row r="93" spans="1:27" hidden="1" x14ac:dyDescent="0.3">
      <c r="A93" s="7"/>
      <c r="B93" s="23">
        <f t="shared" si="30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1"/>
        <v>#VALUE!</v>
      </c>
      <c r="M93" s="28">
        <f t="shared" si="32"/>
        <v>0</v>
      </c>
      <c r="N93" s="8"/>
      <c r="Y93" s="5">
        <f t="shared" si="28"/>
        <v>0</v>
      </c>
      <c r="Z93" s="5">
        <f t="shared" si="29"/>
        <v>0</v>
      </c>
      <c r="AA93" s="5">
        <f t="shared" si="33"/>
        <v>0</v>
      </c>
    </row>
    <row r="94" spans="1:27" hidden="1" x14ac:dyDescent="0.3">
      <c r="A94" s="7"/>
      <c r="B94" s="23">
        <f t="shared" si="30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1"/>
        <v>#VALUE!</v>
      </c>
      <c r="M94" s="28">
        <f t="shared" si="32"/>
        <v>0</v>
      </c>
      <c r="N94" s="8"/>
      <c r="Y94" s="5">
        <f t="shared" si="28"/>
        <v>0</v>
      </c>
      <c r="Z94" s="5">
        <f t="shared" si="29"/>
        <v>0</v>
      </c>
      <c r="AA94" s="5">
        <f t="shared" si="33"/>
        <v>0</v>
      </c>
    </row>
    <row r="95" spans="1:27" hidden="1" x14ac:dyDescent="0.3">
      <c r="A95" s="7"/>
      <c r="B95" s="23">
        <f t="shared" si="30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1"/>
        <v>#VALUE!</v>
      </c>
      <c r="M95" s="28">
        <f t="shared" si="32"/>
        <v>0</v>
      </c>
      <c r="N95" s="8"/>
      <c r="Y95" s="5">
        <f t="shared" si="28"/>
        <v>0</v>
      </c>
      <c r="Z95" s="5">
        <f t="shared" si="29"/>
        <v>0</v>
      </c>
      <c r="AA95" s="5">
        <f t="shared" si="33"/>
        <v>0</v>
      </c>
    </row>
    <row r="96" spans="1:27" hidden="1" x14ac:dyDescent="0.3">
      <c r="A96" s="7"/>
      <c r="B96" s="23">
        <f t="shared" si="30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1"/>
        <v>#VALUE!</v>
      </c>
      <c r="M96" s="28">
        <f t="shared" si="32"/>
        <v>0</v>
      </c>
      <c r="N96" s="8"/>
      <c r="Y96" s="5">
        <f t="shared" si="28"/>
        <v>0</v>
      </c>
      <c r="Z96" s="5">
        <f t="shared" si="29"/>
        <v>0</v>
      </c>
      <c r="AA96" s="5">
        <f t="shared" si="33"/>
        <v>0</v>
      </c>
    </row>
    <row r="97" spans="1:27" hidden="1" x14ac:dyDescent="0.3">
      <c r="A97" s="7"/>
      <c r="B97" s="23">
        <f t="shared" si="30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1"/>
        <v>#VALUE!</v>
      </c>
      <c r="M97" s="28">
        <f t="shared" si="32"/>
        <v>0</v>
      </c>
      <c r="N97" s="8"/>
      <c r="Y97" s="5">
        <f t="shared" si="28"/>
        <v>0</v>
      </c>
      <c r="Z97" s="5">
        <f t="shared" si="29"/>
        <v>0</v>
      </c>
      <c r="AA97" s="5">
        <f t="shared" si="33"/>
        <v>0</v>
      </c>
    </row>
    <row r="98" spans="1:27" hidden="1" x14ac:dyDescent="0.3">
      <c r="A98" s="7"/>
      <c r="B98" s="23">
        <f t="shared" si="30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1"/>
        <v>#VALUE!</v>
      </c>
      <c r="M98" s="28">
        <f t="shared" si="32"/>
        <v>0</v>
      </c>
      <c r="N98" s="8"/>
      <c r="Y98" s="5">
        <f t="shared" si="28"/>
        <v>0</v>
      </c>
      <c r="Z98" s="5">
        <f t="shared" si="29"/>
        <v>0</v>
      </c>
      <c r="AA98" s="5">
        <f t="shared" si="33"/>
        <v>0</v>
      </c>
    </row>
    <row r="99" spans="1:27" hidden="1" x14ac:dyDescent="0.3">
      <c r="A99" s="7"/>
      <c r="B99" s="23">
        <f t="shared" si="30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1"/>
        <v>#VALUE!</v>
      </c>
      <c r="M99" s="28">
        <f t="shared" si="32"/>
        <v>0</v>
      </c>
      <c r="N99" s="8"/>
      <c r="P99" s="5" t="s">
        <v>20</v>
      </c>
      <c r="Y99" s="5">
        <f t="shared" si="28"/>
        <v>0</v>
      </c>
      <c r="Z99" s="5">
        <f t="shared" si="29"/>
        <v>0</v>
      </c>
      <c r="AA99" s="5">
        <f t="shared" si="33"/>
        <v>0</v>
      </c>
    </row>
    <row r="100" spans="1:27" hidden="1" x14ac:dyDescent="0.3">
      <c r="A100" s="7"/>
      <c r="B100" s="23">
        <f t="shared" si="30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1"/>
        <v>#VALUE!</v>
      </c>
      <c r="M100" s="28">
        <f t="shared" si="32"/>
        <v>0</v>
      </c>
      <c r="N100" s="8"/>
      <c r="Q100" s="5" t="s">
        <v>20</v>
      </c>
      <c r="Y100" s="5">
        <f t="shared" si="28"/>
        <v>0</v>
      </c>
      <c r="Z100" s="5">
        <f t="shared" si="29"/>
        <v>0</v>
      </c>
      <c r="AA100" s="5">
        <f t="shared" si="33"/>
        <v>0</v>
      </c>
    </row>
    <row r="101" spans="1:27" hidden="1" x14ac:dyDescent="0.3">
      <c r="A101" s="7"/>
      <c r="B101" s="23">
        <f t="shared" si="30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1"/>
        <v>#VALUE!</v>
      </c>
      <c r="M101" s="28">
        <f t="shared" si="32"/>
        <v>0</v>
      </c>
      <c r="N101" s="8"/>
      <c r="Q101" s="5" t="s">
        <v>20</v>
      </c>
      <c r="Y101" s="5">
        <f t="shared" si="28"/>
        <v>0</v>
      </c>
      <c r="Z101" s="5">
        <f t="shared" si="29"/>
        <v>0</v>
      </c>
      <c r="AA101" s="5">
        <f t="shared" si="33"/>
        <v>0</v>
      </c>
    </row>
    <row r="102" spans="1:27" hidden="1" x14ac:dyDescent="0.3">
      <c r="A102" s="7"/>
      <c r="B102" s="23">
        <f t="shared" si="30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1"/>
        <v>#VALUE!</v>
      </c>
      <c r="M102" s="28">
        <f t="shared" si="32"/>
        <v>0</v>
      </c>
      <c r="N102" s="8"/>
      <c r="Y102" s="5">
        <f t="shared" si="28"/>
        <v>0</v>
      </c>
      <c r="Z102" s="5">
        <f t="shared" si="29"/>
        <v>0</v>
      </c>
      <c r="AA102" s="5">
        <f t="shared" si="33"/>
        <v>0</v>
      </c>
    </row>
    <row r="103" spans="1:27" hidden="1" x14ac:dyDescent="0.3">
      <c r="A103" s="7"/>
      <c r="B103" s="23">
        <f t="shared" si="30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1"/>
        <v>#VALUE!</v>
      </c>
      <c r="M103" s="28">
        <f t="shared" si="32"/>
        <v>0</v>
      </c>
      <c r="N103" s="8"/>
      <c r="Y103" s="5">
        <f t="shared" si="28"/>
        <v>0</v>
      </c>
      <c r="Z103" s="5">
        <f t="shared" si="29"/>
        <v>0</v>
      </c>
      <c r="AA103" s="5">
        <f t="shared" si="33"/>
        <v>0</v>
      </c>
    </row>
    <row r="104" spans="1:27" hidden="1" x14ac:dyDescent="0.3">
      <c r="A104" s="7"/>
      <c r="B104" s="23">
        <f t="shared" si="30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1"/>
        <v>#VALUE!</v>
      </c>
      <c r="M104" s="25">
        <f t="shared" si="32"/>
        <v>0</v>
      </c>
      <c r="N104" s="8"/>
      <c r="Y104" s="5">
        <f t="shared" si="28"/>
        <v>0</v>
      </c>
      <c r="Z104" s="5">
        <f t="shared" si="29"/>
        <v>0</v>
      </c>
      <c r="AA104" s="5">
        <f t="shared" si="33"/>
        <v>0</v>
      </c>
    </row>
    <row r="105" spans="1:27" hidden="1" x14ac:dyDescent="0.3">
      <c r="A105" s="7"/>
      <c r="B105" s="23">
        <f t="shared" si="30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1"/>
        <v>#VALUE!</v>
      </c>
      <c r="M105" s="25">
        <f t="shared" si="32"/>
        <v>0</v>
      </c>
      <c r="N105" s="8"/>
      <c r="Y105" s="5">
        <f t="shared" si="28"/>
        <v>0</v>
      </c>
      <c r="Z105" s="5">
        <f t="shared" si="29"/>
        <v>0</v>
      </c>
      <c r="AA105" s="5">
        <f t="shared" si="33"/>
        <v>0</v>
      </c>
    </row>
    <row r="106" spans="1:27" hidden="1" x14ac:dyDescent="0.3">
      <c r="A106" s="7"/>
      <c r="B106" s="23">
        <f t="shared" si="30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1"/>
        <v>#VALUE!</v>
      </c>
      <c r="M106" s="25">
        <f t="shared" si="32"/>
        <v>0</v>
      </c>
      <c r="N106" s="8"/>
      <c r="Y106" s="5">
        <f t="shared" si="28"/>
        <v>0</v>
      </c>
      <c r="Z106" s="5">
        <f t="shared" si="29"/>
        <v>0</v>
      </c>
      <c r="AA106" s="5">
        <f t="shared" si="33"/>
        <v>0</v>
      </c>
    </row>
    <row r="107" spans="1:27" hidden="1" x14ac:dyDescent="0.3">
      <c r="A107" s="7"/>
      <c r="B107" s="23">
        <f t="shared" si="30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1"/>
        <v>#VALUE!</v>
      </c>
      <c r="M107" s="25">
        <f t="shared" si="32"/>
        <v>0</v>
      </c>
      <c r="N107" s="8"/>
      <c r="Y107" s="5">
        <f t="shared" si="28"/>
        <v>0</v>
      </c>
      <c r="Z107" s="5">
        <f t="shared" si="29"/>
        <v>0</v>
      </c>
      <c r="AA107" s="5">
        <f t="shared" si="33"/>
        <v>0</v>
      </c>
    </row>
    <row r="108" spans="1:27" hidden="1" x14ac:dyDescent="0.3">
      <c r="A108" s="7"/>
      <c r="B108" s="23">
        <f t="shared" si="30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1"/>
        <v>#VALUE!</v>
      </c>
      <c r="M108" s="25">
        <f t="shared" si="32"/>
        <v>0</v>
      </c>
      <c r="N108" s="8"/>
      <c r="Y108" s="5">
        <f t="shared" si="28"/>
        <v>0</v>
      </c>
      <c r="Z108" s="5">
        <f t="shared" si="29"/>
        <v>0</v>
      </c>
      <c r="AA108" s="5">
        <f t="shared" si="33"/>
        <v>0</v>
      </c>
    </row>
    <row r="109" spans="1:27" hidden="1" x14ac:dyDescent="0.3">
      <c r="A109" s="7"/>
      <c r="B109" s="23">
        <f t="shared" si="30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1"/>
        <v>#VALUE!</v>
      </c>
      <c r="M109" s="25">
        <f t="shared" si="32"/>
        <v>0</v>
      </c>
      <c r="N109" s="8"/>
      <c r="Y109" s="5">
        <f t="shared" si="28"/>
        <v>0</v>
      </c>
      <c r="Z109" s="5">
        <f t="shared" si="29"/>
        <v>0</v>
      </c>
      <c r="AA109" s="5">
        <f t="shared" si="33"/>
        <v>0</v>
      </c>
    </row>
    <row r="110" spans="1:27" hidden="1" x14ac:dyDescent="0.3">
      <c r="A110" s="7"/>
      <c r="B110" s="23">
        <f t="shared" si="30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1"/>
        <v>#VALUE!</v>
      </c>
      <c r="M110" s="25">
        <f t="shared" si="32"/>
        <v>0</v>
      </c>
      <c r="N110" s="8"/>
      <c r="Y110" s="5">
        <f t="shared" si="28"/>
        <v>0</v>
      </c>
      <c r="Z110" s="5">
        <f t="shared" si="29"/>
        <v>0</v>
      </c>
      <c r="AA110" s="5">
        <f t="shared" si="33"/>
        <v>0</v>
      </c>
    </row>
    <row r="111" spans="1:27" hidden="1" x14ac:dyDescent="0.3">
      <c r="A111" s="7"/>
      <c r="B111" s="23">
        <f t="shared" si="30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1"/>
        <v>#VALUE!</v>
      </c>
      <c r="M111" s="25">
        <f t="shared" si="32"/>
        <v>0</v>
      </c>
      <c r="N111" s="8"/>
      <c r="Y111" s="5">
        <f t="shared" si="28"/>
        <v>0</v>
      </c>
      <c r="Z111" s="5">
        <f t="shared" si="29"/>
        <v>0</v>
      </c>
      <c r="AA111" s="5">
        <f t="shared" si="33"/>
        <v>0</v>
      </c>
    </row>
    <row r="112" spans="1:27" hidden="1" x14ac:dyDescent="0.3">
      <c r="A112" s="7"/>
      <c r="B112" s="23">
        <f t="shared" si="30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1"/>
        <v>#VALUE!</v>
      </c>
      <c r="M112" s="25">
        <f t="shared" si="32"/>
        <v>0</v>
      </c>
      <c r="N112" s="8"/>
      <c r="Y112" s="5">
        <f t="shared" si="28"/>
        <v>0</v>
      </c>
      <c r="Z112" s="5">
        <f t="shared" si="29"/>
        <v>0</v>
      </c>
      <c r="AA112" s="5">
        <f t="shared" si="33"/>
        <v>0</v>
      </c>
    </row>
    <row r="113" spans="1:27" hidden="1" x14ac:dyDescent="0.3">
      <c r="A113" s="7"/>
      <c r="B113" s="23">
        <f t="shared" si="30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1"/>
        <v>#VALUE!</v>
      </c>
      <c r="M113" s="25">
        <f t="shared" si="32"/>
        <v>0</v>
      </c>
      <c r="N113" s="8"/>
      <c r="Y113" s="5">
        <f t="shared" si="28"/>
        <v>0</v>
      </c>
      <c r="Z113" s="5">
        <f t="shared" si="29"/>
        <v>0</v>
      </c>
      <c r="AA113" s="5">
        <f t="shared" si="33"/>
        <v>0</v>
      </c>
    </row>
    <row r="114" spans="1:27" hidden="1" x14ac:dyDescent="0.3">
      <c r="A114" s="7"/>
      <c r="B114" s="23">
        <f t="shared" si="30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1"/>
        <v>#VALUE!</v>
      </c>
      <c r="M114" s="25">
        <f t="shared" si="32"/>
        <v>0</v>
      </c>
      <c r="N114" s="8"/>
      <c r="Y114" s="5">
        <f t="shared" si="28"/>
        <v>0</v>
      </c>
      <c r="Z114" s="5">
        <f t="shared" si="29"/>
        <v>0</v>
      </c>
      <c r="AA114" s="5">
        <f t="shared" si="33"/>
        <v>0</v>
      </c>
    </row>
    <row r="115" spans="1:27" hidden="1" x14ac:dyDescent="0.3">
      <c r="A115" s="7"/>
      <c r="B115" s="23">
        <f t="shared" si="30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1"/>
        <v>#VALUE!</v>
      </c>
      <c r="M115" s="25">
        <f t="shared" si="32"/>
        <v>0</v>
      </c>
      <c r="N115" s="8"/>
      <c r="Y115" s="5">
        <f t="shared" si="28"/>
        <v>0</v>
      </c>
      <c r="Z115" s="5">
        <f t="shared" si="29"/>
        <v>0</v>
      </c>
      <c r="AA115" s="5">
        <f t="shared" si="33"/>
        <v>0</v>
      </c>
    </row>
    <row r="116" spans="1:27" hidden="1" x14ac:dyDescent="0.3">
      <c r="A116" s="7"/>
      <c r="B116" s="23">
        <f t="shared" si="30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1"/>
        <v>#VALUE!</v>
      </c>
      <c r="M116" s="25">
        <f t="shared" si="32"/>
        <v>0</v>
      </c>
      <c r="N116" s="8"/>
      <c r="Y116" s="5">
        <f t="shared" si="28"/>
        <v>0</v>
      </c>
      <c r="Z116" s="5">
        <f t="shared" si="29"/>
        <v>0</v>
      </c>
      <c r="AA116" s="5">
        <f t="shared" si="33"/>
        <v>0</v>
      </c>
    </row>
    <row r="117" spans="1:27" hidden="1" x14ac:dyDescent="0.3">
      <c r="A117" s="7"/>
      <c r="B117" s="23">
        <f t="shared" si="30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1"/>
        <v>#VALUE!</v>
      </c>
      <c r="M117" s="25">
        <f t="shared" si="32"/>
        <v>0</v>
      </c>
      <c r="N117" s="8"/>
      <c r="Y117" s="5">
        <f t="shared" si="28"/>
        <v>0</v>
      </c>
      <c r="Z117" s="5">
        <f t="shared" si="29"/>
        <v>0</v>
      </c>
      <c r="AA117" s="5">
        <f t="shared" si="33"/>
        <v>0</v>
      </c>
    </row>
    <row r="118" spans="1:27" hidden="1" x14ac:dyDescent="0.3">
      <c r="A118" s="7"/>
      <c r="B118" s="23">
        <f t="shared" si="30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1"/>
        <v>#VALUE!</v>
      </c>
      <c r="M118" s="25">
        <f t="shared" si="32"/>
        <v>0</v>
      </c>
      <c r="N118" s="8"/>
      <c r="Y118" s="5">
        <f t="shared" si="28"/>
        <v>0</v>
      </c>
      <c r="Z118" s="5">
        <f t="shared" si="29"/>
        <v>0</v>
      </c>
      <c r="AA118" s="5">
        <f t="shared" si="33"/>
        <v>0</v>
      </c>
    </row>
    <row r="119" spans="1:27" hidden="1" x14ac:dyDescent="0.3">
      <c r="A119" s="7"/>
      <c r="B119" s="23">
        <f t="shared" si="30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1"/>
        <v>#VALUE!</v>
      </c>
      <c r="M119" s="25">
        <f t="shared" si="32"/>
        <v>0</v>
      </c>
      <c r="N119" s="8"/>
      <c r="Y119" s="5">
        <f t="shared" si="28"/>
        <v>0</v>
      </c>
      <c r="Z119" s="5">
        <f t="shared" si="29"/>
        <v>0</v>
      </c>
      <c r="AA119" s="5">
        <f t="shared" si="33"/>
        <v>0</v>
      </c>
    </row>
    <row r="120" spans="1:27" hidden="1" x14ac:dyDescent="0.3">
      <c r="A120" s="7"/>
      <c r="B120" s="23">
        <f t="shared" si="30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1"/>
        <v>#VALUE!</v>
      </c>
      <c r="M120" s="25">
        <f t="shared" si="32"/>
        <v>0</v>
      </c>
      <c r="N120" s="8"/>
      <c r="Y120" s="5">
        <f t="shared" si="28"/>
        <v>0</v>
      </c>
      <c r="Z120" s="5">
        <f t="shared" si="29"/>
        <v>0</v>
      </c>
      <c r="AA120" s="5">
        <f t="shared" si="33"/>
        <v>0</v>
      </c>
    </row>
    <row r="121" spans="1:27" hidden="1" x14ac:dyDescent="0.3">
      <c r="A121" s="7"/>
      <c r="B121" s="23">
        <f t="shared" si="30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1"/>
        <v>#VALUE!</v>
      </c>
      <c r="M121" s="25">
        <f t="shared" si="32"/>
        <v>0</v>
      </c>
      <c r="N121" s="8"/>
      <c r="Y121" s="5">
        <f t="shared" si="28"/>
        <v>0</v>
      </c>
      <c r="Z121" s="5">
        <f t="shared" si="29"/>
        <v>0</v>
      </c>
      <c r="AA121" s="5">
        <f t="shared" si="33"/>
        <v>0</v>
      </c>
    </row>
    <row r="122" spans="1:27" hidden="1" x14ac:dyDescent="0.3">
      <c r="A122" s="7"/>
      <c r="B122" s="23">
        <f t="shared" si="30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1"/>
        <v>#VALUE!</v>
      </c>
      <c r="M122" s="25">
        <f t="shared" si="32"/>
        <v>0</v>
      </c>
      <c r="N122" s="8"/>
      <c r="Y122" s="5">
        <f t="shared" si="28"/>
        <v>0</v>
      </c>
      <c r="Z122" s="5">
        <f t="shared" si="29"/>
        <v>0</v>
      </c>
      <c r="AA122" s="5">
        <f t="shared" si="33"/>
        <v>0</v>
      </c>
    </row>
    <row r="123" spans="1:27" hidden="1" x14ac:dyDescent="0.3">
      <c r="A123" s="7"/>
      <c r="B123" s="23">
        <f t="shared" si="30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1"/>
        <v>#VALUE!</v>
      </c>
      <c r="M123" s="25">
        <f t="shared" si="32"/>
        <v>0</v>
      </c>
      <c r="N123" s="8"/>
      <c r="Y123" s="5">
        <f t="shared" si="28"/>
        <v>0</v>
      </c>
      <c r="Z123" s="5">
        <f t="shared" si="29"/>
        <v>0</v>
      </c>
      <c r="AA123" s="5">
        <f t="shared" si="33"/>
        <v>0</v>
      </c>
    </row>
    <row r="124" spans="1:27" hidden="1" x14ac:dyDescent="0.3">
      <c r="A124" s="7"/>
      <c r="B124" s="23">
        <f t="shared" si="30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1"/>
        <v>#VALUE!</v>
      </c>
      <c r="M124" s="25">
        <f t="shared" si="32"/>
        <v>0</v>
      </c>
      <c r="N124" s="8"/>
      <c r="Y124" s="5">
        <f t="shared" si="28"/>
        <v>0</v>
      </c>
      <c r="Z124" s="5">
        <f t="shared" si="29"/>
        <v>0</v>
      </c>
      <c r="AA124" s="5">
        <f t="shared" si="33"/>
        <v>0</v>
      </c>
    </row>
    <row r="125" spans="1:27" hidden="1" x14ac:dyDescent="0.3">
      <c r="A125" s="7"/>
      <c r="B125" s="23">
        <f t="shared" si="30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1"/>
        <v>#VALUE!</v>
      </c>
      <c r="M125" s="25">
        <f t="shared" si="32"/>
        <v>0</v>
      </c>
      <c r="N125" s="8"/>
      <c r="Y125" s="5">
        <f t="shared" si="28"/>
        <v>0</v>
      </c>
      <c r="Z125" s="5">
        <f t="shared" si="29"/>
        <v>0</v>
      </c>
      <c r="AA125" s="5">
        <f t="shared" si="33"/>
        <v>0</v>
      </c>
    </row>
    <row r="126" spans="1:27" hidden="1" x14ac:dyDescent="0.3">
      <c r="A126" s="7"/>
      <c r="B126" s="23">
        <f t="shared" si="30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1"/>
        <v>#VALUE!</v>
      </c>
      <c r="M126" s="25">
        <f t="shared" si="32"/>
        <v>0</v>
      </c>
      <c r="N126" s="8"/>
      <c r="Y126" s="5">
        <f t="shared" si="28"/>
        <v>0</v>
      </c>
      <c r="Z126" s="5">
        <f t="shared" si="29"/>
        <v>0</v>
      </c>
      <c r="AA126" s="5">
        <f t="shared" si="33"/>
        <v>0</v>
      </c>
    </row>
    <row r="127" spans="1:27" hidden="1" x14ac:dyDescent="0.3">
      <c r="A127" s="7"/>
      <c r="B127" s="23">
        <f t="shared" si="30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1"/>
        <v>#VALUE!</v>
      </c>
      <c r="M127" s="25">
        <f t="shared" si="32"/>
        <v>0</v>
      </c>
      <c r="N127" s="8"/>
      <c r="Y127" s="5">
        <f t="shared" si="28"/>
        <v>0</v>
      </c>
      <c r="Z127" s="5">
        <f t="shared" si="29"/>
        <v>0</v>
      </c>
      <c r="AA127" s="5">
        <f t="shared" si="33"/>
        <v>0</v>
      </c>
    </row>
    <row r="128" spans="1:27" hidden="1" x14ac:dyDescent="0.3">
      <c r="A128" s="7"/>
      <c r="B128" s="23">
        <f t="shared" si="30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1"/>
        <v>#VALUE!</v>
      </c>
      <c r="M128" s="25">
        <f t="shared" si="32"/>
        <v>0</v>
      </c>
      <c r="N128" s="8"/>
      <c r="Y128" s="5">
        <f t="shared" si="28"/>
        <v>0</v>
      </c>
      <c r="Z128" s="5">
        <f t="shared" si="29"/>
        <v>0</v>
      </c>
      <c r="AA128" s="5">
        <f t="shared" si="33"/>
        <v>0</v>
      </c>
    </row>
    <row r="129" spans="1:27" hidden="1" x14ac:dyDescent="0.3">
      <c r="A129" s="7"/>
      <c r="B129" s="23">
        <f t="shared" si="30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1"/>
        <v>#VALUE!</v>
      </c>
      <c r="M129" s="25">
        <f t="shared" si="32"/>
        <v>0</v>
      </c>
      <c r="N129" s="8"/>
      <c r="Y129" s="5">
        <f t="shared" si="28"/>
        <v>0</v>
      </c>
      <c r="Z129" s="5">
        <f t="shared" si="29"/>
        <v>0</v>
      </c>
      <c r="AA129" s="5">
        <f t="shared" si="33"/>
        <v>0</v>
      </c>
    </row>
    <row r="130" spans="1:27" hidden="1" x14ac:dyDescent="0.3">
      <c r="A130" s="7"/>
      <c r="B130" s="23">
        <f t="shared" si="30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1"/>
        <v>#VALUE!</v>
      </c>
      <c r="M130" s="25">
        <f t="shared" si="32"/>
        <v>0</v>
      </c>
      <c r="N130" s="8"/>
      <c r="Y130" s="5">
        <f t="shared" si="28"/>
        <v>0</v>
      </c>
      <c r="Z130" s="5">
        <f t="shared" si="29"/>
        <v>0</v>
      </c>
      <c r="AA130" s="5">
        <f t="shared" si="33"/>
        <v>0</v>
      </c>
    </row>
    <row r="131" spans="1:27" hidden="1" x14ac:dyDescent="0.3">
      <c r="A131" s="7"/>
      <c r="B131" s="23">
        <f t="shared" si="30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1"/>
        <v>#VALUE!</v>
      </c>
      <c r="M131" s="25">
        <f t="shared" si="32"/>
        <v>0</v>
      </c>
      <c r="N131" s="8"/>
      <c r="Y131" s="5">
        <f t="shared" si="28"/>
        <v>0</v>
      </c>
      <c r="Z131" s="5">
        <f t="shared" si="29"/>
        <v>0</v>
      </c>
      <c r="AA131" s="5">
        <f t="shared" si="33"/>
        <v>0</v>
      </c>
    </row>
    <row r="132" spans="1:27" hidden="1" x14ac:dyDescent="0.3">
      <c r="A132" s="7"/>
      <c r="B132" s="23">
        <f t="shared" si="30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1"/>
        <v>#VALUE!</v>
      </c>
      <c r="M132" s="25">
        <f t="shared" si="32"/>
        <v>0</v>
      </c>
      <c r="N132" s="8"/>
      <c r="Y132" s="5">
        <f t="shared" si="28"/>
        <v>0</v>
      </c>
      <c r="Z132" s="5">
        <f t="shared" si="29"/>
        <v>0</v>
      </c>
      <c r="AA132" s="5">
        <f t="shared" si="33"/>
        <v>0</v>
      </c>
    </row>
    <row r="133" spans="1:27" hidden="1" x14ac:dyDescent="0.3">
      <c r="A133" s="7"/>
      <c r="B133" s="23">
        <f t="shared" si="30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1"/>
        <v>#VALUE!</v>
      </c>
      <c r="M133" s="25">
        <f t="shared" si="32"/>
        <v>0</v>
      </c>
      <c r="N133" s="8"/>
      <c r="Y133" s="5">
        <f t="shared" si="28"/>
        <v>0</v>
      </c>
      <c r="Z133" s="5">
        <f t="shared" si="29"/>
        <v>0</v>
      </c>
      <c r="AA133" s="5">
        <f t="shared" si="33"/>
        <v>0</v>
      </c>
    </row>
    <row r="134" spans="1:27" hidden="1" x14ac:dyDescent="0.3">
      <c r="A134" s="7"/>
      <c r="B134" s="23">
        <f t="shared" si="30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1"/>
        <v>#VALUE!</v>
      </c>
      <c r="M134" s="25">
        <f t="shared" si="32"/>
        <v>0</v>
      </c>
      <c r="N134" s="8"/>
      <c r="Y134" s="5">
        <f t="shared" si="28"/>
        <v>0</v>
      </c>
      <c r="Z134" s="5">
        <f t="shared" si="29"/>
        <v>0</v>
      </c>
      <c r="AA134" s="5">
        <f t="shared" si="33"/>
        <v>0</v>
      </c>
    </row>
    <row r="135" spans="1:27" hidden="1" x14ac:dyDescent="0.3">
      <c r="A135" s="7"/>
      <c r="B135" s="23">
        <f t="shared" si="30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1"/>
        <v>#VALUE!</v>
      </c>
      <c r="M135" s="25">
        <f t="shared" si="32"/>
        <v>0</v>
      </c>
      <c r="N135" s="8"/>
      <c r="Y135" s="5">
        <f t="shared" ref="Y135:Y191" si="34">IF($M135&gt;0,1,0)</f>
        <v>0</v>
      </c>
      <c r="Z135" s="5">
        <f t="shared" ref="Z135:Z191" si="35">IF($M135&lt;0,1,0)</f>
        <v>0</v>
      </c>
      <c r="AA135" s="5">
        <f t="shared" si="33"/>
        <v>0</v>
      </c>
    </row>
    <row r="136" spans="1:27" hidden="1" x14ac:dyDescent="0.3">
      <c r="A136" s="7"/>
      <c r="B136" s="23">
        <f t="shared" ref="B136:B191" si="36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7">(I136*1/F136)-100%</f>
        <v>#VALUE!</v>
      </c>
      <c r="M136" s="25">
        <f t="shared" ref="M136:M191" si="38">J136*K136</f>
        <v>0</v>
      </c>
      <c r="N136" s="8"/>
      <c r="Y136" s="5">
        <f t="shared" si="34"/>
        <v>0</v>
      </c>
      <c r="Z136" s="5">
        <f t="shared" si="35"/>
        <v>0</v>
      </c>
      <c r="AA136" s="5">
        <f t="shared" si="33"/>
        <v>0</v>
      </c>
    </row>
    <row r="137" spans="1:27" hidden="1" x14ac:dyDescent="0.3">
      <c r="A137" s="7"/>
      <c r="B137" s="23">
        <f t="shared" si="36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7"/>
        <v>#VALUE!</v>
      </c>
      <c r="M137" s="25">
        <f t="shared" si="38"/>
        <v>0</v>
      </c>
      <c r="N137" s="8"/>
      <c r="Y137" s="5">
        <f t="shared" si="34"/>
        <v>0</v>
      </c>
      <c r="Z137" s="5">
        <f t="shared" si="35"/>
        <v>0</v>
      </c>
      <c r="AA137" s="5">
        <f t="shared" si="33"/>
        <v>0</v>
      </c>
    </row>
    <row r="138" spans="1:27" hidden="1" x14ac:dyDescent="0.3">
      <c r="A138" s="7"/>
      <c r="B138" s="23">
        <f t="shared" si="36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7"/>
        <v>#VALUE!</v>
      </c>
      <c r="M138" s="25">
        <f t="shared" si="38"/>
        <v>0</v>
      </c>
      <c r="N138" s="8"/>
      <c r="Y138" s="5">
        <f t="shared" si="34"/>
        <v>0</v>
      </c>
      <c r="Z138" s="5">
        <f t="shared" si="35"/>
        <v>0</v>
      </c>
      <c r="AA138" s="5">
        <f t="shared" si="33"/>
        <v>0</v>
      </c>
    </row>
    <row r="139" spans="1:27" hidden="1" x14ac:dyDescent="0.3">
      <c r="A139" s="7"/>
      <c r="B139" s="23">
        <f t="shared" si="36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7"/>
        <v>#VALUE!</v>
      </c>
      <c r="M139" s="25">
        <f t="shared" si="38"/>
        <v>0</v>
      </c>
      <c r="N139" s="8"/>
      <c r="Y139" s="5">
        <f t="shared" si="34"/>
        <v>0</v>
      </c>
      <c r="Z139" s="5">
        <f t="shared" si="35"/>
        <v>0</v>
      </c>
      <c r="AA139" s="5">
        <f t="shared" ref="AA139:AA191" si="39">IF($I139=0,1,0)</f>
        <v>0</v>
      </c>
    </row>
    <row r="140" spans="1:27" hidden="1" x14ac:dyDescent="0.3">
      <c r="A140" s="7"/>
      <c r="B140" s="23">
        <f t="shared" si="36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7"/>
        <v>#VALUE!</v>
      </c>
      <c r="M140" s="25">
        <f t="shared" si="38"/>
        <v>0</v>
      </c>
      <c r="N140" s="8"/>
      <c r="Y140" s="5">
        <f t="shared" si="34"/>
        <v>0</v>
      </c>
      <c r="Z140" s="5">
        <f t="shared" si="35"/>
        <v>0</v>
      </c>
      <c r="AA140" s="5">
        <f t="shared" si="39"/>
        <v>0</v>
      </c>
    </row>
    <row r="141" spans="1:27" hidden="1" x14ac:dyDescent="0.3">
      <c r="A141" s="7"/>
      <c r="B141" s="23">
        <f t="shared" si="36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7"/>
        <v>#VALUE!</v>
      </c>
      <c r="M141" s="25">
        <f t="shared" si="38"/>
        <v>0</v>
      </c>
      <c r="N141" s="8"/>
      <c r="Y141" s="5">
        <f t="shared" si="34"/>
        <v>0</v>
      </c>
      <c r="Z141" s="5">
        <f t="shared" si="35"/>
        <v>0</v>
      </c>
      <c r="AA141" s="5">
        <f t="shared" si="39"/>
        <v>0</v>
      </c>
    </row>
    <row r="142" spans="1:27" hidden="1" x14ac:dyDescent="0.3">
      <c r="A142" s="7"/>
      <c r="B142" s="23">
        <f t="shared" si="36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7"/>
        <v>#VALUE!</v>
      </c>
      <c r="M142" s="25">
        <f t="shared" si="38"/>
        <v>0</v>
      </c>
      <c r="N142" s="8"/>
      <c r="Y142" s="5">
        <f t="shared" si="34"/>
        <v>0</v>
      </c>
      <c r="Z142" s="5">
        <f t="shared" si="35"/>
        <v>0</v>
      </c>
      <c r="AA142" s="5">
        <f t="shared" si="39"/>
        <v>0</v>
      </c>
    </row>
    <row r="143" spans="1:27" hidden="1" x14ac:dyDescent="0.3">
      <c r="A143" s="7"/>
      <c r="B143" s="23">
        <f t="shared" si="36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7"/>
        <v>#VALUE!</v>
      </c>
      <c r="M143" s="25">
        <f t="shared" si="38"/>
        <v>0</v>
      </c>
      <c r="N143" s="8"/>
      <c r="Y143" s="5">
        <f t="shared" si="34"/>
        <v>0</v>
      </c>
      <c r="Z143" s="5">
        <f t="shared" si="35"/>
        <v>0</v>
      </c>
      <c r="AA143" s="5">
        <f t="shared" si="39"/>
        <v>0</v>
      </c>
    </row>
    <row r="144" spans="1:27" hidden="1" x14ac:dyDescent="0.3">
      <c r="A144" s="7"/>
      <c r="B144" s="23">
        <f t="shared" si="36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7"/>
        <v>#VALUE!</v>
      </c>
      <c r="M144" s="25">
        <f t="shared" si="38"/>
        <v>0</v>
      </c>
      <c r="N144" s="8"/>
      <c r="Y144" s="5">
        <f t="shared" si="34"/>
        <v>0</v>
      </c>
      <c r="Z144" s="5">
        <f t="shared" si="35"/>
        <v>0</v>
      </c>
      <c r="AA144" s="5">
        <f t="shared" si="39"/>
        <v>0</v>
      </c>
    </row>
    <row r="145" spans="1:27" hidden="1" x14ac:dyDescent="0.3">
      <c r="A145" s="7"/>
      <c r="B145" s="23">
        <f t="shared" si="36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7"/>
        <v>#VALUE!</v>
      </c>
      <c r="M145" s="25">
        <f t="shared" si="38"/>
        <v>0</v>
      </c>
      <c r="N145" s="8"/>
      <c r="Y145" s="5">
        <f t="shared" si="34"/>
        <v>0</v>
      </c>
      <c r="Z145" s="5">
        <f t="shared" si="35"/>
        <v>0</v>
      </c>
      <c r="AA145" s="5">
        <f t="shared" si="39"/>
        <v>0</v>
      </c>
    </row>
    <row r="146" spans="1:27" hidden="1" x14ac:dyDescent="0.3">
      <c r="A146" s="7"/>
      <c r="B146" s="23">
        <f t="shared" si="36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7"/>
        <v>#VALUE!</v>
      </c>
      <c r="M146" s="25">
        <f t="shared" si="38"/>
        <v>0</v>
      </c>
      <c r="N146" s="8"/>
      <c r="Y146" s="5">
        <f t="shared" si="34"/>
        <v>0</v>
      </c>
      <c r="Z146" s="5">
        <f t="shared" si="35"/>
        <v>0</v>
      </c>
      <c r="AA146" s="5">
        <f t="shared" si="39"/>
        <v>0</v>
      </c>
    </row>
    <row r="147" spans="1:27" hidden="1" x14ac:dyDescent="0.3">
      <c r="A147" s="7"/>
      <c r="B147" s="23">
        <f t="shared" si="36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7"/>
        <v>#VALUE!</v>
      </c>
      <c r="M147" s="25">
        <f t="shared" si="38"/>
        <v>0</v>
      </c>
      <c r="N147" s="8"/>
      <c r="Y147" s="5">
        <f t="shared" si="34"/>
        <v>0</v>
      </c>
      <c r="Z147" s="5">
        <f t="shared" si="35"/>
        <v>0</v>
      </c>
      <c r="AA147" s="5">
        <f t="shared" si="39"/>
        <v>0</v>
      </c>
    </row>
    <row r="148" spans="1:27" hidden="1" x14ac:dyDescent="0.3">
      <c r="A148" s="7"/>
      <c r="B148" s="23">
        <f t="shared" si="36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7"/>
        <v>#VALUE!</v>
      </c>
      <c r="M148" s="25">
        <f t="shared" si="38"/>
        <v>0</v>
      </c>
      <c r="N148" s="8"/>
      <c r="Y148" s="5">
        <f t="shared" si="34"/>
        <v>0</v>
      </c>
      <c r="Z148" s="5">
        <f t="shared" si="35"/>
        <v>0</v>
      </c>
      <c r="AA148" s="5">
        <f t="shared" si="39"/>
        <v>0</v>
      </c>
    </row>
    <row r="149" spans="1:27" hidden="1" x14ac:dyDescent="0.3">
      <c r="A149" s="7"/>
      <c r="B149" s="23">
        <f t="shared" si="36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7"/>
        <v>#VALUE!</v>
      </c>
      <c r="M149" s="25">
        <f t="shared" si="38"/>
        <v>0</v>
      </c>
      <c r="N149" s="8"/>
      <c r="Y149" s="5">
        <f t="shared" si="34"/>
        <v>0</v>
      </c>
      <c r="Z149" s="5">
        <f t="shared" si="35"/>
        <v>0</v>
      </c>
      <c r="AA149" s="5">
        <f t="shared" si="39"/>
        <v>0</v>
      </c>
    </row>
    <row r="150" spans="1:27" hidden="1" x14ac:dyDescent="0.3">
      <c r="A150" s="7"/>
      <c r="B150" s="23">
        <f t="shared" si="36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7"/>
        <v>#VALUE!</v>
      </c>
      <c r="M150" s="25">
        <f t="shared" si="38"/>
        <v>0</v>
      </c>
      <c r="N150" s="8"/>
      <c r="Y150" s="5">
        <f t="shared" si="34"/>
        <v>0</v>
      </c>
      <c r="Z150" s="5">
        <f t="shared" si="35"/>
        <v>0</v>
      </c>
      <c r="AA150" s="5">
        <f t="shared" si="39"/>
        <v>0</v>
      </c>
    </row>
    <row r="151" spans="1:27" hidden="1" x14ac:dyDescent="0.3">
      <c r="A151" s="7"/>
      <c r="B151" s="23">
        <f t="shared" si="36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7"/>
        <v>#VALUE!</v>
      </c>
      <c r="M151" s="25">
        <f t="shared" si="38"/>
        <v>0</v>
      </c>
      <c r="N151" s="8"/>
      <c r="Y151" s="5">
        <f t="shared" si="34"/>
        <v>0</v>
      </c>
      <c r="Z151" s="5">
        <f t="shared" si="35"/>
        <v>0</v>
      </c>
      <c r="AA151" s="5">
        <f t="shared" si="39"/>
        <v>0</v>
      </c>
    </row>
    <row r="152" spans="1:27" hidden="1" x14ac:dyDescent="0.3">
      <c r="A152" s="7"/>
      <c r="B152" s="23">
        <f t="shared" si="36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7"/>
        <v>#VALUE!</v>
      </c>
      <c r="M152" s="25">
        <f t="shared" si="38"/>
        <v>0</v>
      </c>
      <c r="N152" s="8"/>
      <c r="Y152" s="5">
        <f t="shared" si="34"/>
        <v>0</v>
      </c>
      <c r="Z152" s="5">
        <f t="shared" si="35"/>
        <v>0</v>
      </c>
      <c r="AA152" s="5">
        <f t="shared" si="39"/>
        <v>0</v>
      </c>
    </row>
    <row r="153" spans="1:27" hidden="1" x14ac:dyDescent="0.3">
      <c r="A153" s="7"/>
      <c r="B153" s="23">
        <f t="shared" si="36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7"/>
        <v>#VALUE!</v>
      </c>
      <c r="M153" s="25">
        <f t="shared" si="38"/>
        <v>0</v>
      </c>
      <c r="N153" s="8"/>
      <c r="Y153" s="5">
        <f t="shared" si="34"/>
        <v>0</v>
      </c>
      <c r="Z153" s="5">
        <f t="shared" si="35"/>
        <v>0</v>
      </c>
      <c r="AA153" s="5">
        <f t="shared" si="39"/>
        <v>0</v>
      </c>
    </row>
    <row r="154" spans="1:27" hidden="1" x14ac:dyDescent="0.3">
      <c r="A154" s="7"/>
      <c r="B154" s="23">
        <f t="shared" si="36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7"/>
        <v>#VALUE!</v>
      </c>
      <c r="M154" s="25">
        <f t="shared" si="38"/>
        <v>0</v>
      </c>
      <c r="N154" s="8"/>
      <c r="Y154" s="5">
        <f t="shared" si="34"/>
        <v>0</v>
      </c>
      <c r="Z154" s="5">
        <f t="shared" si="35"/>
        <v>0</v>
      </c>
      <c r="AA154" s="5">
        <f t="shared" si="39"/>
        <v>0</v>
      </c>
    </row>
    <row r="155" spans="1:27" hidden="1" x14ac:dyDescent="0.3">
      <c r="A155" s="7"/>
      <c r="B155" s="23">
        <f t="shared" si="36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7"/>
        <v>#VALUE!</v>
      </c>
      <c r="M155" s="25">
        <f t="shared" si="38"/>
        <v>0</v>
      </c>
      <c r="N155" s="8"/>
      <c r="Y155" s="5">
        <f t="shared" si="34"/>
        <v>0</v>
      </c>
      <c r="Z155" s="5">
        <f t="shared" si="35"/>
        <v>0</v>
      </c>
      <c r="AA155" s="5">
        <f t="shared" si="39"/>
        <v>0</v>
      </c>
    </row>
    <row r="156" spans="1:27" hidden="1" x14ac:dyDescent="0.3">
      <c r="A156" s="7"/>
      <c r="B156" s="23">
        <f t="shared" si="36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7"/>
        <v>#VALUE!</v>
      </c>
      <c r="M156" s="25">
        <f t="shared" si="38"/>
        <v>0</v>
      </c>
      <c r="N156" s="8"/>
      <c r="Y156" s="5">
        <f t="shared" si="34"/>
        <v>0</v>
      </c>
      <c r="Z156" s="5">
        <f t="shared" si="35"/>
        <v>0</v>
      </c>
      <c r="AA156" s="5">
        <f t="shared" si="39"/>
        <v>0</v>
      </c>
    </row>
    <row r="157" spans="1:27" hidden="1" x14ac:dyDescent="0.3">
      <c r="A157" s="7"/>
      <c r="B157" s="23">
        <f t="shared" si="36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7"/>
        <v>#VALUE!</v>
      </c>
      <c r="M157" s="25">
        <f t="shared" si="38"/>
        <v>0</v>
      </c>
      <c r="N157" s="8"/>
      <c r="Y157" s="5">
        <f t="shared" si="34"/>
        <v>0</v>
      </c>
      <c r="Z157" s="5">
        <f t="shared" si="35"/>
        <v>0</v>
      </c>
      <c r="AA157" s="5">
        <f t="shared" si="39"/>
        <v>0</v>
      </c>
    </row>
    <row r="158" spans="1:27" hidden="1" x14ac:dyDescent="0.3">
      <c r="A158" s="7"/>
      <c r="B158" s="23">
        <f t="shared" si="36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7"/>
        <v>#VALUE!</v>
      </c>
      <c r="M158" s="25">
        <f t="shared" si="38"/>
        <v>0</v>
      </c>
      <c r="N158" s="8"/>
      <c r="Y158" s="5">
        <f t="shared" si="34"/>
        <v>0</v>
      </c>
      <c r="Z158" s="5">
        <f t="shared" si="35"/>
        <v>0</v>
      </c>
      <c r="AA158" s="5">
        <f t="shared" si="39"/>
        <v>0</v>
      </c>
    </row>
    <row r="159" spans="1:27" hidden="1" x14ac:dyDescent="0.3">
      <c r="A159" s="7"/>
      <c r="B159" s="23">
        <f t="shared" si="36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7"/>
        <v>#VALUE!</v>
      </c>
      <c r="M159" s="25">
        <f t="shared" si="38"/>
        <v>0</v>
      </c>
      <c r="N159" s="8"/>
      <c r="Y159" s="5">
        <f t="shared" si="34"/>
        <v>0</v>
      </c>
      <c r="Z159" s="5">
        <f t="shared" si="35"/>
        <v>0</v>
      </c>
      <c r="AA159" s="5">
        <f t="shared" si="39"/>
        <v>0</v>
      </c>
    </row>
    <row r="160" spans="1:27" hidden="1" x14ac:dyDescent="0.3">
      <c r="A160" s="7"/>
      <c r="B160" s="23">
        <f t="shared" si="36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7"/>
        <v>#VALUE!</v>
      </c>
      <c r="M160" s="25">
        <f t="shared" si="38"/>
        <v>0</v>
      </c>
      <c r="N160" s="8"/>
      <c r="Y160" s="5">
        <f t="shared" si="34"/>
        <v>0</v>
      </c>
      <c r="Z160" s="5">
        <f t="shared" si="35"/>
        <v>0</v>
      </c>
      <c r="AA160" s="5">
        <f t="shared" si="39"/>
        <v>0</v>
      </c>
    </row>
    <row r="161" spans="1:27" hidden="1" x14ac:dyDescent="0.3">
      <c r="A161" s="7"/>
      <c r="B161" s="23">
        <f t="shared" si="36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7"/>
        <v>#VALUE!</v>
      </c>
      <c r="M161" s="25">
        <f t="shared" si="38"/>
        <v>0</v>
      </c>
      <c r="N161" s="8"/>
      <c r="Y161" s="5">
        <f t="shared" si="34"/>
        <v>0</v>
      </c>
      <c r="Z161" s="5">
        <f t="shared" si="35"/>
        <v>0</v>
      </c>
      <c r="AA161" s="5">
        <f t="shared" si="39"/>
        <v>0</v>
      </c>
    </row>
    <row r="162" spans="1:27" hidden="1" x14ac:dyDescent="0.3">
      <c r="A162" s="7"/>
      <c r="B162" s="23">
        <f t="shared" si="36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7"/>
        <v>#VALUE!</v>
      </c>
      <c r="M162" s="25">
        <f t="shared" si="38"/>
        <v>0</v>
      </c>
      <c r="N162" s="8"/>
      <c r="Y162" s="5">
        <f t="shared" si="34"/>
        <v>0</v>
      </c>
      <c r="Z162" s="5">
        <f t="shared" si="35"/>
        <v>0</v>
      </c>
      <c r="AA162" s="5">
        <f t="shared" si="39"/>
        <v>0</v>
      </c>
    </row>
    <row r="163" spans="1:27" hidden="1" x14ac:dyDescent="0.3">
      <c r="A163" s="7"/>
      <c r="B163" s="23">
        <f t="shared" si="36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7"/>
        <v>#VALUE!</v>
      </c>
      <c r="M163" s="25">
        <f t="shared" si="38"/>
        <v>0</v>
      </c>
      <c r="N163" s="8"/>
      <c r="Y163" s="5">
        <f t="shared" si="34"/>
        <v>0</v>
      </c>
      <c r="Z163" s="5">
        <f t="shared" si="35"/>
        <v>0</v>
      </c>
      <c r="AA163" s="5">
        <f t="shared" si="39"/>
        <v>0</v>
      </c>
    </row>
    <row r="164" spans="1:27" hidden="1" x14ac:dyDescent="0.3">
      <c r="A164" s="7"/>
      <c r="B164" s="23">
        <f t="shared" si="36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7"/>
        <v>#VALUE!</v>
      </c>
      <c r="M164" s="25">
        <f t="shared" si="38"/>
        <v>0</v>
      </c>
      <c r="N164" s="8"/>
      <c r="Y164" s="5">
        <f t="shared" si="34"/>
        <v>0</v>
      </c>
      <c r="Z164" s="5">
        <f t="shared" si="35"/>
        <v>0</v>
      </c>
      <c r="AA164" s="5">
        <f t="shared" si="39"/>
        <v>0</v>
      </c>
    </row>
    <row r="165" spans="1:27" hidden="1" x14ac:dyDescent="0.3">
      <c r="A165" s="7"/>
      <c r="B165" s="23">
        <f t="shared" si="36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7"/>
        <v>#VALUE!</v>
      </c>
      <c r="M165" s="25">
        <f t="shared" si="38"/>
        <v>0</v>
      </c>
      <c r="N165" s="8"/>
      <c r="Y165" s="5">
        <f t="shared" si="34"/>
        <v>0</v>
      </c>
      <c r="Z165" s="5">
        <f t="shared" si="35"/>
        <v>0</v>
      </c>
      <c r="AA165" s="5">
        <f t="shared" si="39"/>
        <v>0</v>
      </c>
    </row>
    <row r="166" spans="1:27" hidden="1" x14ac:dyDescent="0.3">
      <c r="A166" s="7"/>
      <c r="B166" s="23">
        <f t="shared" si="36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7"/>
        <v>#VALUE!</v>
      </c>
      <c r="M166" s="25">
        <f t="shared" si="38"/>
        <v>0</v>
      </c>
      <c r="N166" s="8"/>
      <c r="Y166" s="5">
        <f t="shared" si="34"/>
        <v>0</v>
      </c>
      <c r="Z166" s="5">
        <f t="shared" si="35"/>
        <v>0</v>
      </c>
      <c r="AA166" s="5">
        <f t="shared" si="39"/>
        <v>0</v>
      </c>
    </row>
    <row r="167" spans="1:27" hidden="1" x14ac:dyDescent="0.3">
      <c r="A167" s="7"/>
      <c r="B167" s="23">
        <f t="shared" si="36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7"/>
        <v>#VALUE!</v>
      </c>
      <c r="M167" s="25">
        <f t="shared" si="38"/>
        <v>0</v>
      </c>
      <c r="N167" s="8"/>
      <c r="Y167" s="5">
        <f t="shared" si="34"/>
        <v>0</v>
      </c>
      <c r="Z167" s="5">
        <f t="shared" si="35"/>
        <v>0</v>
      </c>
      <c r="AA167" s="5">
        <f t="shared" si="39"/>
        <v>0</v>
      </c>
    </row>
    <row r="168" spans="1:27" hidden="1" x14ac:dyDescent="0.3">
      <c r="A168" s="7"/>
      <c r="B168" s="23">
        <f t="shared" si="36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7"/>
        <v>#VALUE!</v>
      </c>
      <c r="M168" s="25">
        <f t="shared" si="38"/>
        <v>0</v>
      </c>
      <c r="N168" s="8"/>
      <c r="Y168" s="5">
        <f t="shared" si="34"/>
        <v>0</v>
      </c>
      <c r="Z168" s="5">
        <f t="shared" si="35"/>
        <v>0</v>
      </c>
      <c r="AA168" s="5">
        <f t="shared" si="39"/>
        <v>0</v>
      </c>
    </row>
    <row r="169" spans="1:27" hidden="1" x14ac:dyDescent="0.3">
      <c r="A169" s="7"/>
      <c r="B169" s="23">
        <f t="shared" si="36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7"/>
        <v>#VALUE!</v>
      </c>
      <c r="M169" s="25">
        <f t="shared" si="38"/>
        <v>0</v>
      </c>
      <c r="N169" s="8"/>
      <c r="Y169" s="5">
        <f t="shared" si="34"/>
        <v>0</v>
      </c>
      <c r="Z169" s="5">
        <f t="shared" si="35"/>
        <v>0</v>
      </c>
      <c r="AA169" s="5">
        <f t="shared" si="39"/>
        <v>0</v>
      </c>
    </row>
    <row r="170" spans="1:27" hidden="1" x14ac:dyDescent="0.3">
      <c r="A170" s="7"/>
      <c r="B170" s="23">
        <f t="shared" si="36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7"/>
        <v>#VALUE!</v>
      </c>
      <c r="M170" s="25">
        <f t="shared" si="38"/>
        <v>0</v>
      </c>
      <c r="N170" s="8"/>
      <c r="Y170" s="5">
        <f t="shared" si="34"/>
        <v>0</v>
      </c>
      <c r="Z170" s="5">
        <f t="shared" si="35"/>
        <v>0</v>
      </c>
      <c r="AA170" s="5">
        <f t="shared" si="39"/>
        <v>0</v>
      </c>
    </row>
    <row r="171" spans="1:27" hidden="1" x14ac:dyDescent="0.3">
      <c r="A171" s="7"/>
      <c r="B171" s="23">
        <f t="shared" si="36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7"/>
        <v>#VALUE!</v>
      </c>
      <c r="M171" s="25">
        <f t="shared" si="38"/>
        <v>0</v>
      </c>
      <c r="N171" s="8"/>
      <c r="Y171" s="5">
        <f t="shared" si="34"/>
        <v>0</v>
      </c>
      <c r="Z171" s="5">
        <f t="shared" si="35"/>
        <v>0</v>
      </c>
      <c r="AA171" s="5">
        <f t="shared" si="39"/>
        <v>0</v>
      </c>
    </row>
    <row r="172" spans="1:27" hidden="1" x14ac:dyDescent="0.3">
      <c r="A172" s="7"/>
      <c r="B172" s="23">
        <f t="shared" si="36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7"/>
        <v>#VALUE!</v>
      </c>
      <c r="M172" s="25">
        <f t="shared" si="38"/>
        <v>0</v>
      </c>
      <c r="N172" s="8"/>
      <c r="Y172" s="5">
        <f t="shared" si="34"/>
        <v>0</v>
      </c>
      <c r="Z172" s="5">
        <f t="shared" si="35"/>
        <v>0</v>
      </c>
      <c r="AA172" s="5">
        <f t="shared" si="39"/>
        <v>0</v>
      </c>
    </row>
    <row r="173" spans="1:27" hidden="1" x14ac:dyDescent="0.3">
      <c r="A173" s="7"/>
      <c r="B173" s="23">
        <f t="shared" si="36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7"/>
        <v>#VALUE!</v>
      </c>
      <c r="M173" s="25">
        <f t="shared" si="38"/>
        <v>0</v>
      </c>
      <c r="N173" s="8"/>
      <c r="Y173" s="5">
        <f t="shared" si="34"/>
        <v>0</v>
      </c>
      <c r="Z173" s="5">
        <f t="shared" si="35"/>
        <v>0</v>
      </c>
      <c r="AA173" s="5">
        <f t="shared" si="39"/>
        <v>0</v>
      </c>
    </row>
    <row r="174" spans="1:27" hidden="1" x14ac:dyDescent="0.3">
      <c r="A174" s="7"/>
      <c r="B174" s="23">
        <f t="shared" si="36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7"/>
        <v>#VALUE!</v>
      </c>
      <c r="M174" s="25">
        <f t="shared" si="38"/>
        <v>0</v>
      </c>
      <c r="N174" s="8"/>
      <c r="Y174" s="5">
        <f t="shared" si="34"/>
        <v>0</v>
      </c>
      <c r="Z174" s="5">
        <f t="shared" si="35"/>
        <v>0</v>
      </c>
      <c r="AA174" s="5">
        <f t="shared" si="39"/>
        <v>0</v>
      </c>
    </row>
    <row r="175" spans="1:27" hidden="1" x14ac:dyDescent="0.3">
      <c r="A175" s="7"/>
      <c r="B175" s="23">
        <f t="shared" si="36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7"/>
        <v>#VALUE!</v>
      </c>
      <c r="M175" s="25">
        <f t="shared" si="38"/>
        <v>0</v>
      </c>
      <c r="N175" s="8"/>
      <c r="Y175" s="5">
        <f t="shared" si="34"/>
        <v>0</v>
      </c>
      <c r="Z175" s="5">
        <f t="shared" si="35"/>
        <v>0</v>
      </c>
      <c r="AA175" s="5">
        <f t="shared" si="39"/>
        <v>0</v>
      </c>
    </row>
    <row r="176" spans="1:27" hidden="1" x14ac:dyDescent="0.3">
      <c r="A176" s="7"/>
      <c r="B176" s="23">
        <f t="shared" si="36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7"/>
        <v>#VALUE!</v>
      </c>
      <c r="M176" s="25">
        <f t="shared" si="38"/>
        <v>0</v>
      </c>
      <c r="N176" s="8"/>
      <c r="Y176" s="5">
        <f t="shared" si="34"/>
        <v>0</v>
      </c>
      <c r="Z176" s="5">
        <f t="shared" si="35"/>
        <v>0</v>
      </c>
      <c r="AA176" s="5">
        <f t="shared" si="39"/>
        <v>0</v>
      </c>
    </row>
    <row r="177" spans="1:27" hidden="1" x14ac:dyDescent="0.3">
      <c r="A177" s="7"/>
      <c r="B177" s="23">
        <f t="shared" si="36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7"/>
        <v>#VALUE!</v>
      </c>
      <c r="M177" s="25">
        <f t="shared" si="38"/>
        <v>0</v>
      </c>
      <c r="N177" s="8"/>
      <c r="Y177" s="5">
        <f t="shared" si="34"/>
        <v>0</v>
      </c>
      <c r="Z177" s="5">
        <f t="shared" si="35"/>
        <v>0</v>
      </c>
      <c r="AA177" s="5">
        <f t="shared" si="39"/>
        <v>0</v>
      </c>
    </row>
    <row r="178" spans="1:27" hidden="1" x14ac:dyDescent="0.3">
      <c r="A178" s="7"/>
      <c r="B178" s="23">
        <f t="shared" si="36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7"/>
        <v>#VALUE!</v>
      </c>
      <c r="M178" s="25">
        <f t="shared" si="38"/>
        <v>0</v>
      </c>
      <c r="N178" s="8"/>
      <c r="Y178" s="5">
        <f t="shared" si="34"/>
        <v>0</v>
      </c>
      <c r="Z178" s="5">
        <f t="shared" si="35"/>
        <v>0</v>
      </c>
      <c r="AA178" s="5">
        <f t="shared" si="39"/>
        <v>0</v>
      </c>
    </row>
    <row r="179" spans="1:27" hidden="1" x14ac:dyDescent="0.3">
      <c r="A179" s="7"/>
      <c r="B179" s="23">
        <f t="shared" si="36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7"/>
        <v>#VALUE!</v>
      </c>
      <c r="M179" s="25">
        <f t="shared" si="38"/>
        <v>0</v>
      </c>
      <c r="N179" s="8"/>
      <c r="Y179" s="5">
        <f t="shared" si="34"/>
        <v>0</v>
      </c>
      <c r="Z179" s="5">
        <f t="shared" si="35"/>
        <v>0</v>
      </c>
      <c r="AA179" s="5">
        <f t="shared" si="39"/>
        <v>0</v>
      </c>
    </row>
    <row r="180" spans="1:27" hidden="1" x14ac:dyDescent="0.3">
      <c r="A180" s="7"/>
      <c r="B180" s="23">
        <f t="shared" si="36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7"/>
        <v>#VALUE!</v>
      </c>
      <c r="M180" s="25">
        <f t="shared" si="38"/>
        <v>0</v>
      </c>
      <c r="N180" s="8"/>
      <c r="Y180" s="5">
        <f t="shared" si="34"/>
        <v>0</v>
      </c>
      <c r="Z180" s="5">
        <f t="shared" si="35"/>
        <v>0</v>
      </c>
      <c r="AA180" s="5">
        <f t="shared" si="39"/>
        <v>0</v>
      </c>
    </row>
    <row r="181" spans="1:27" hidden="1" x14ac:dyDescent="0.3">
      <c r="A181" s="7"/>
      <c r="B181" s="23">
        <f t="shared" si="36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7"/>
        <v>#VALUE!</v>
      </c>
      <c r="M181" s="25">
        <f t="shared" si="38"/>
        <v>0</v>
      </c>
      <c r="N181" s="8"/>
      <c r="Y181" s="5">
        <f t="shared" si="34"/>
        <v>0</v>
      </c>
      <c r="Z181" s="5">
        <f t="shared" si="35"/>
        <v>0</v>
      </c>
      <c r="AA181" s="5">
        <f t="shared" si="39"/>
        <v>0</v>
      </c>
    </row>
    <row r="182" spans="1:27" hidden="1" x14ac:dyDescent="0.3">
      <c r="A182" s="7"/>
      <c r="B182" s="23">
        <f t="shared" si="36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7"/>
        <v>#VALUE!</v>
      </c>
      <c r="M182" s="25">
        <f t="shared" si="38"/>
        <v>0</v>
      </c>
      <c r="N182" s="8"/>
      <c r="Y182" s="5">
        <f t="shared" si="34"/>
        <v>0</v>
      </c>
      <c r="Z182" s="5">
        <f t="shared" si="35"/>
        <v>0</v>
      </c>
      <c r="AA182" s="5">
        <f t="shared" si="39"/>
        <v>0</v>
      </c>
    </row>
    <row r="183" spans="1:27" hidden="1" x14ac:dyDescent="0.3">
      <c r="A183" s="7"/>
      <c r="B183" s="23">
        <f t="shared" si="36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7"/>
        <v>#VALUE!</v>
      </c>
      <c r="M183" s="25">
        <f t="shared" si="38"/>
        <v>0</v>
      </c>
      <c r="N183" s="8"/>
      <c r="Y183" s="5">
        <f t="shared" si="34"/>
        <v>0</v>
      </c>
      <c r="Z183" s="5">
        <f t="shared" si="35"/>
        <v>0</v>
      </c>
      <c r="AA183" s="5">
        <f t="shared" si="39"/>
        <v>0</v>
      </c>
    </row>
    <row r="184" spans="1:27" hidden="1" x14ac:dyDescent="0.3">
      <c r="A184" s="7"/>
      <c r="B184" s="23">
        <f t="shared" si="36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7"/>
        <v>#VALUE!</v>
      </c>
      <c r="M184" s="25">
        <f t="shared" si="38"/>
        <v>0</v>
      </c>
      <c r="N184" s="8"/>
      <c r="Y184" s="5">
        <f t="shared" si="34"/>
        <v>0</v>
      </c>
      <c r="Z184" s="5">
        <f t="shared" si="35"/>
        <v>0</v>
      </c>
      <c r="AA184" s="5">
        <f t="shared" si="39"/>
        <v>0</v>
      </c>
    </row>
    <row r="185" spans="1:27" hidden="1" x14ac:dyDescent="0.3">
      <c r="A185" s="7"/>
      <c r="B185" s="23">
        <f t="shared" si="36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7"/>
        <v>#VALUE!</v>
      </c>
      <c r="M185" s="25">
        <f t="shared" si="38"/>
        <v>0</v>
      </c>
      <c r="N185" s="8"/>
      <c r="Y185" s="5">
        <f t="shared" si="34"/>
        <v>0</v>
      </c>
      <c r="Z185" s="5">
        <f t="shared" si="35"/>
        <v>0</v>
      </c>
      <c r="AA185" s="5">
        <f t="shared" si="39"/>
        <v>0</v>
      </c>
    </row>
    <row r="186" spans="1:27" hidden="1" x14ac:dyDescent="0.3">
      <c r="A186" s="7"/>
      <c r="B186" s="23">
        <f t="shared" si="36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7"/>
        <v>#VALUE!</v>
      </c>
      <c r="M186" s="25">
        <f t="shared" si="38"/>
        <v>0</v>
      </c>
      <c r="N186" s="8"/>
      <c r="Y186" s="5">
        <f t="shared" si="34"/>
        <v>0</v>
      </c>
      <c r="Z186" s="5">
        <f t="shared" si="35"/>
        <v>0</v>
      </c>
      <c r="AA186" s="5">
        <f t="shared" si="39"/>
        <v>0</v>
      </c>
    </row>
    <row r="187" spans="1:27" hidden="1" x14ac:dyDescent="0.3">
      <c r="A187" s="7"/>
      <c r="B187" s="23">
        <f t="shared" si="36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7"/>
        <v>#VALUE!</v>
      </c>
      <c r="M187" s="25">
        <f t="shared" si="38"/>
        <v>0</v>
      </c>
      <c r="N187" s="8"/>
      <c r="Y187" s="5">
        <f t="shared" si="34"/>
        <v>0</v>
      </c>
      <c r="Z187" s="5">
        <f t="shared" si="35"/>
        <v>0</v>
      </c>
      <c r="AA187" s="5">
        <f t="shared" si="39"/>
        <v>0</v>
      </c>
    </row>
    <row r="188" spans="1:27" hidden="1" x14ac:dyDescent="0.3">
      <c r="A188" s="7"/>
      <c r="B188" s="23">
        <f t="shared" si="36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7"/>
        <v>#VALUE!</v>
      </c>
      <c r="M188" s="25">
        <f t="shared" si="38"/>
        <v>0</v>
      </c>
      <c r="N188" s="8"/>
      <c r="Y188" s="5">
        <f t="shared" si="34"/>
        <v>0</v>
      </c>
      <c r="Z188" s="5">
        <f t="shared" si="35"/>
        <v>0</v>
      </c>
      <c r="AA188" s="5">
        <f t="shared" si="39"/>
        <v>0</v>
      </c>
    </row>
    <row r="189" spans="1:27" hidden="1" x14ac:dyDescent="0.3">
      <c r="A189" s="7"/>
      <c r="B189" s="23">
        <f t="shared" si="36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7"/>
        <v>#VALUE!</v>
      </c>
      <c r="M189" s="25">
        <f t="shared" si="38"/>
        <v>0</v>
      </c>
      <c r="N189" s="8"/>
      <c r="Y189" s="5">
        <f t="shared" si="34"/>
        <v>0</v>
      </c>
      <c r="Z189" s="5">
        <f t="shared" si="35"/>
        <v>0</v>
      </c>
      <c r="AA189" s="5">
        <f t="shared" si="39"/>
        <v>0</v>
      </c>
    </row>
    <row r="190" spans="1:27" hidden="1" x14ac:dyDescent="0.3">
      <c r="A190" s="7"/>
      <c r="B190" s="23">
        <f t="shared" si="36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7"/>
        <v>#VALUE!</v>
      </c>
      <c r="M190" s="25">
        <f t="shared" si="38"/>
        <v>0</v>
      </c>
      <c r="N190" s="8"/>
      <c r="Y190" s="5">
        <f t="shared" si="34"/>
        <v>0</v>
      </c>
      <c r="Z190" s="5">
        <f t="shared" si="35"/>
        <v>0</v>
      </c>
      <c r="AA190" s="5">
        <f t="shared" si="39"/>
        <v>0</v>
      </c>
    </row>
    <row r="191" spans="1:27" ht="15" thickBot="1" x14ac:dyDescent="0.35">
      <c r="A191" s="7"/>
      <c r="B191" s="23">
        <f t="shared" si="36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7"/>
        <v>#VALUE!</v>
      </c>
      <c r="M191" s="25">
        <f t="shared" si="38"/>
        <v>0</v>
      </c>
      <c r="N191" s="8"/>
      <c r="Y191" s="5">
        <f t="shared" si="34"/>
        <v>0</v>
      </c>
      <c r="Z191" s="5">
        <f t="shared" si="35"/>
        <v>0</v>
      </c>
      <c r="AA191" s="5">
        <f t="shared" si="39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481400.05510499625</v>
      </c>
      <c r="N192" s="8"/>
      <c r="Y192" s="5">
        <f>SUM(Y6:Y191)</f>
        <v>28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8" priority="1">
      <formula>LEN(TRIM(I6))=0</formula>
    </cfRule>
  </conditionalFormatting>
  <hyperlinks>
    <hyperlink ref="B192" r:id="rId1" display="www.winnerscapitalline.com" xr:uid="{00000000-0004-0000-2100-000000000000}"/>
    <hyperlink ref="P1" location="'MASTER '!A1" display="Back" xr:uid="{00000000-0004-0000-2100-000001000000}"/>
  </hyperlinks>
  <pageMargins left="0.7" right="0.7" top="0.75" bottom="0.75" header="0.3" footer="0.3"/>
  <pageSetup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195"/>
  <sheetViews>
    <sheetView topLeftCell="F1" zoomScaleNormal="100" workbookViewId="0">
      <selection activeCell="P11" sqref="P11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1197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44229</v>
      </c>
      <c r="D6" s="19" t="s">
        <v>19</v>
      </c>
      <c r="E6" s="19" t="s">
        <v>1198</v>
      </c>
      <c r="F6" s="21">
        <v>9.9</v>
      </c>
      <c r="G6" s="79">
        <v>14</v>
      </c>
      <c r="H6" s="79">
        <v>8</v>
      </c>
      <c r="I6" s="26">
        <v>10.5</v>
      </c>
      <c r="J6" s="25">
        <f t="shared" ref="J6:J7" si="0">I6-F6</f>
        <v>0.59999999999999964</v>
      </c>
      <c r="K6" s="27">
        <f t="shared" ref="K6:K7" si="1">150000/F6</f>
        <v>15151.51515151515</v>
      </c>
      <c r="L6" s="63">
        <f t="shared" ref="L6:L71" si="2">(I6*1/F6)-100%</f>
        <v>6.0606060606060552E-2</v>
      </c>
      <c r="M6" s="25">
        <f>J6*K6</f>
        <v>9090.9090909090846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44229</v>
      </c>
      <c r="D7" s="25" t="s">
        <v>19</v>
      </c>
      <c r="E7" s="25" t="s">
        <v>879</v>
      </c>
      <c r="F7" s="26">
        <v>989</v>
      </c>
      <c r="G7" s="26">
        <v>1002</v>
      </c>
      <c r="H7" s="26">
        <v>981</v>
      </c>
      <c r="I7" s="26">
        <v>1002</v>
      </c>
      <c r="J7" s="25">
        <f t="shared" si="0"/>
        <v>13</v>
      </c>
      <c r="K7" s="27">
        <f t="shared" si="1"/>
        <v>151.66835187057634</v>
      </c>
      <c r="L7" s="63">
        <f t="shared" si="2"/>
        <v>1.3144590495449915E-2</v>
      </c>
      <c r="M7" s="83">
        <f>J7*K7</f>
        <v>1971.6885743174926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44230</v>
      </c>
      <c r="D8" s="25" t="s">
        <v>19</v>
      </c>
      <c r="E8" s="25" t="s">
        <v>813</v>
      </c>
      <c r="F8" s="26">
        <v>1284</v>
      </c>
      <c r="G8" s="26">
        <v>1311</v>
      </c>
      <c r="H8" s="26">
        <v>1270</v>
      </c>
      <c r="I8" s="26">
        <v>1303</v>
      </c>
      <c r="J8" s="25">
        <f t="shared" ref="J8" si="7">I8-F8</f>
        <v>19</v>
      </c>
      <c r="K8" s="27">
        <f t="shared" ref="K8" si="8">150000/F8</f>
        <v>116.82242990654206</v>
      </c>
      <c r="L8" s="63">
        <f t="shared" si="2"/>
        <v>1.4797507788161912E-2</v>
      </c>
      <c r="M8" s="28">
        <f t="shared" ref="M8:M71" si="9">J8*K8</f>
        <v>2219.6261682242989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44230</v>
      </c>
      <c r="D9" s="25" t="s">
        <v>19</v>
      </c>
      <c r="E9" s="25" t="s">
        <v>334</v>
      </c>
      <c r="F9" s="26">
        <v>486</v>
      </c>
      <c r="G9" s="26">
        <v>510</v>
      </c>
      <c r="H9" s="26">
        <v>475</v>
      </c>
      <c r="I9" s="26">
        <v>495</v>
      </c>
      <c r="J9" s="25">
        <f t="shared" ref="J9:J23" si="10">I9-F9</f>
        <v>9</v>
      </c>
      <c r="K9" s="27">
        <f t="shared" ref="K9:K23" si="11">150000/F9</f>
        <v>308.64197530864197</v>
      </c>
      <c r="L9" s="63">
        <f t="shared" si="2"/>
        <v>1.8518518518518601E-2</v>
      </c>
      <c r="M9" s="28">
        <f t="shared" si="9"/>
        <v>2777.7777777777778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44230</v>
      </c>
      <c r="D10" s="25" t="s">
        <v>19</v>
      </c>
      <c r="E10" s="25" t="s">
        <v>1199</v>
      </c>
      <c r="F10" s="26">
        <v>249</v>
      </c>
      <c r="G10" s="26">
        <v>265</v>
      </c>
      <c r="H10" s="26">
        <v>242</v>
      </c>
      <c r="I10" s="26">
        <v>260</v>
      </c>
      <c r="J10" s="25">
        <f t="shared" si="10"/>
        <v>11</v>
      </c>
      <c r="K10" s="27">
        <f t="shared" si="11"/>
        <v>602.40963855421683</v>
      </c>
      <c r="L10" s="63">
        <f t="shared" si="2"/>
        <v>4.4176706827309342E-2</v>
      </c>
      <c r="M10" s="28">
        <f t="shared" si="9"/>
        <v>6626.5060240963849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44230</v>
      </c>
      <c r="D11" s="25" t="s">
        <v>19</v>
      </c>
      <c r="E11" s="25" t="s">
        <v>1200</v>
      </c>
      <c r="F11" s="26">
        <v>51.75</v>
      </c>
      <c r="G11" s="26">
        <v>55.4</v>
      </c>
      <c r="H11" s="26">
        <v>50.5</v>
      </c>
      <c r="I11" s="26">
        <v>53</v>
      </c>
      <c r="J11" s="25">
        <f t="shared" si="10"/>
        <v>1.25</v>
      </c>
      <c r="K11" s="27">
        <f t="shared" si="11"/>
        <v>2898.550724637681</v>
      </c>
      <c r="L11" s="63">
        <f t="shared" si="2"/>
        <v>2.4154589371980784E-2</v>
      </c>
      <c r="M11" s="28">
        <f t="shared" si="9"/>
        <v>3623.188405797101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44231</v>
      </c>
      <c r="D12" s="25" t="s">
        <v>19</v>
      </c>
      <c r="E12" s="25" t="s">
        <v>1077</v>
      </c>
      <c r="F12" s="26">
        <v>38.6</v>
      </c>
      <c r="G12" s="26">
        <v>53</v>
      </c>
      <c r="H12" s="26">
        <v>33</v>
      </c>
      <c r="I12" s="26">
        <v>42.25</v>
      </c>
      <c r="J12" s="25">
        <f t="shared" si="10"/>
        <v>3.6499999999999986</v>
      </c>
      <c r="K12" s="27">
        <f t="shared" si="11"/>
        <v>3886.0103626943005</v>
      </c>
      <c r="L12" s="63">
        <f t="shared" si="2"/>
        <v>9.4559585492227871E-2</v>
      </c>
      <c r="M12" s="28">
        <f t="shared" si="9"/>
        <v>14183.937823834191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44231</v>
      </c>
      <c r="D13" s="25" t="s">
        <v>19</v>
      </c>
      <c r="E13" s="25" t="s">
        <v>1201</v>
      </c>
      <c r="F13" s="26">
        <v>140</v>
      </c>
      <c r="G13" s="26">
        <v>150</v>
      </c>
      <c r="H13" s="26">
        <v>136</v>
      </c>
      <c r="I13" s="26">
        <v>143.19999999999999</v>
      </c>
      <c r="J13" s="25">
        <f t="shared" si="10"/>
        <v>3.1999999999999886</v>
      </c>
      <c r="K13" s="27">
        <f t="shared" si="11"/>
        <v>1071.4285714285713</v>
      </c>
      <c r="L13" s="63">
        <f t="shared" si="2"/>
        <v>2.2857142857142687E-2</v>
      </c>
      <c r="M13" s="28">
        <f t="shared" si="9"/>
        <v>3428.5714285714162</v>
      </c>
      <c r="N13" s="8"/>
      <c r="P13" s="148" t="s">
        <v>10</v>
      </c>
      <c r="Q13" s="150">
        <f>COUNT(C6:C191)</f>
        <v>47</v>
      </c>
      <c r="R13" s="152">
        <v>40</v>
      </c>
      <c r="S13" s="152">
        <f>Z192</f>
        <v>2</v>
      </c>
      <c r="T13" s="152">
        <v>7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44232</v>
      </c>
      <c r="D14" s="25" t="s">
        <v>19</v>
      </c>
      <c r="E14" s="25" t="s">
        <v>1202</v>
      </c>
      <c r="F14" s="26">
        <v>1286</v>
      </c>
      <c r="G14" s="26">
        <v>1400</v>
      </c>
      <c r="H14" s="26">
        <v>1238</v>
      </c>
      <c r="I14" s="26">
        <v>1400</v>
      </c>
      <c r="J14" s="25">
        <f t="shared" si="10"/>
        <v>114</v>
      </c>
      <c r="K14" s="27">
        <f t="shared" si="11"/>
        <v>116.64074650077761</v>
      </c>
      <c r="L14" s="63">
        <f t="shared" si="2"/>
        <v>8.8646967340590965E-2</v>
      </c>
      <c r="M14" s="28">
        <f t="shared" si="9"/>
        <v>13297.045101088648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44232</v>
      </c>
      <c r="D15" s="25" t="s">
        <v>19</v>
      </c>
      <c r="E15" s="25" t="s">
        <v>1203</v>
      </c>
      <c r="F15" s="26">
        <v>218</v>
      </c>
      <c r="G15" s="26">
        <v>290</v>
      </c>
      <c r="H15" s="26">
        <v>200</v>
      </c>
      <c r="I15" s="26">
        <v>221</v>
      </c>
      <c r="J15" s="25">
        <f t="shared" si="10"/>
        <v>3</v>
      </c>
      <c r="K15" s="27">
        <f t="shared" si="11"/>
        <v>688.0733944954128</v>
      </c>
      <c r="L15" s="63">
        <f t="shared" si="2"/>
        <v>1.3761467889908285E-2</v>
      </c>
      <c r="M15" s="28">
        <f t="shared" si="9"/>
        <v>2064.2201834862385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44235</v>
      </c>
      <c r="D16" s="25" t="s">
        <v>19</v>
      </c>
      <c r="E16" s="25" t="s">
        <v>1204</v>
      </c>
      <c r="F16" s="26">
        <v>118</v>
      </c>
      <c r="G16" s="26">
        <v>145</v>
      </c>
      <c r="H16" s="26">
        <v>109</v>
      </c>
      <c r="I16" s="26">
        <v>123.9</v>
      </c>
      <c r="J16" s="25">
        <f t="shared" si="10"/>
        <v>5.9000000000000057</v>
      </c>
      <c r="K16" s="27">
        <f t="shared" si="11"/>
        <v>1271.1864406779662</v>
      </c>
      <c r="L16" s="63">
        <f t="shared" si="2"/>
        <v>5.0000000000000044E-2</v>
      </c>
      <c r="M16" s="28">
        <f t="shared" si="9"/>
        <v>7500.0000000000073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44235</v>
      </c>
      <c r="D17" s="25" t="s">
        <v>19</v>
      </c>
      <c r="E17" s="25" t="s">
        <v>1205</v>
      </c>
      <c r="F17" s="26">
        <v>727</v>
      </c>
      <c r="G17" s="26">
        <v>880</v>
      </c>
      <c r="H17" s="26">
        <v>660</v>
      </c>
      <c r="I17" s="26">
        <v>737</v>
      </c>
      <c r="J17" s="25">
        <f t="shared" si="10"/>
        <v>10</v>
      </c>
      <c r="K17" s="27">
        <f t="shared" si="11"/>
        <v>206.32737276478679</v>
      </c>
      <c r="L17" s="63">
        <f t="shared" si="2"/>
        <v>1.3755158184319161E-2</v>
      </c>
      <c r="M17" s="28">
        <f t="shared" si="9"/>
        <v>2063.2737276478679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44235</v>
      </c>
      <c r="D18" s="25" t="s">
        <v>19</v>
      </c>
      <c r="E18" s="25" t="s">
        <v>1206</v>
      </c>
      <c r="F18" s="26">
        <v>54</v>
      </c>
      <c r="G18" s="26">
        <v>68</v>
      </c>
      <c r="H18" s="26">
        <v>48</v>
      </c>
      <c r="I18" s="26">
        <v>55.5</v>
      </c>
      <c r="J18" s="25">
        <f t="shared" si="10"/>
        <v>1.5</v>
      </c>
      <c r="K18" s="27">
        <f t="shared" si="11"/>
        <v>2777.7777777777778</v>
      </c>
      <c r="L18" s="63">
        <f t="shared" si="2"/>
        <v>2.7777777777777679E-2</v>
      </c>
      <c r="M18" s="28">
        <f t="shared" si="9"/>
        <v>4166.666666666667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44236</v>
      </c>
      <c r="D19" s="25" t="s">
        <v>19</v>
      </c>
      <c r="E19" s="25" t="s">
        <v>1207</v>
      </c>
      <c r="F19" s="26">
        <v>130</v>
      </c>
      <c r="G19" s="26">
        <v>145</v>
      </c>
      <c r="H19" s="26">
        <v>121</v>
      </c>
      <c r="I19" s="26">
        <v>145</v>
      </c>
      <c r="J19" s="25">
        <f t="shared" si="10"/>
        <v>15</v>
      </c>
      <c r="K19" s="27">
        <f t="shared" si="11"/>
        <v>1153.8461538461538</v>
      </c>
      <c r="L19" s="63">
        <f t="shared" si="2"/>
        <v>0.11538461538461542</v>
      </c>
      <c r="M19" s="28">
        <f t="shared" si="9"/>
        <v>17307.692307692309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44237</v>
      </c>
      <c r="D20" s="25" t="s">
        <v>19</v>
      </c>
      <c r="E20" s="25" t="s">
        <v>1208</v>
      </c>
      <c r="F20" s="26">
        <v>635</v>
      </c>
      <c r="G20" s="26">
        <v>705</v>
      </c>
      <c r="H20" s="26">
        <v>624</v>
      </c>
      <c r="I20" s="26">
        <v>705</v>
      </c>
      <c r="J20" s="25">
        <f t="shared" si="10"/>
        <v>70</v>
      </c>
      <c r="K20" s="27">
        <f t="shared" si="11"/>
        <v>236.22047244094489</v>
      </c>
      <c r="L20" s="63">
        <f t="shared" si="2"/>
        <v>0.11023622047244097</v>
      </c>
      <c r="M20" s="28">
        <f t="shared" si="9"/>
        <v>16535.433070866144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44237</v>
      </c>
      <c r="D21" s="25" t="s">
        <v>19</v>
      </c>
      <c r="E21" s="25" t="s">
        <v>1209</v>
      </c>
      <c r="F21" s="26">
        <v>39</v>
      </c>
      <c r="G21" s="26">
        <v>41</v>
      </c>
      <c r="H21" s="26">
        <v>38.549999999999997</v>
      </c>
      <c r="I21" s="26">
        <v>41</v>
      </c>
      <c r="J21" s="25">
        <f t="shared" si="10"/>
        <v>2</v>
      </c>
      <c r="K21" s="27">
        <f t="shared" si="11"/>
        <v>3846.1538461538462</v>
      </c>
      <c r="L21" s="63">
        <f t="shared" si="2"/>
        <v>5.1282051282051322E-2</v>
      </c>
      <c r="M21" s="28">
        <f t="shared" si="9"/>
        <v>7692.3076923076924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44237</v>
      </c>
      <c r="D22" s="25" t="s">
        <v>19</v>
      </c>
      <c r="E22" s="25" t="s">
        <v>1210</v>
      </c>
      <c r="F22" s="26">
        <v>590</v>
      </c>
      <c r="G22" s="26">
        <v>630</v>
      </c>
      <c r="H22" s="26">
        <v>575</v>
      </c>
      <c r="I22" s="26">
        <v>601.5</v>
      </c>
      <c r="J22" s="25">
        <f t="shared" si="10"/>
        <v>11.5</v>
      </c>
      <c r="K22" s="27">
        <f t="shared" si="11"/>
        <v>254.23728813559322</v>
      </c>
      <c r="L22" s="63">
        <f t="shared" si="2"/>
        <v>1.9491525423728895E-2</v>
      </c>
      <c r="M22" s="28">
        <f t="shared" si="9"/>
        <v>2923.7288135593221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44237</v>
      </c>
      <c r="D23" s="25" t="s">
        <v>19</v>
      </c>
      <c r="E23" s="25" t="s">
        <v>1211</v>
      </c>
      <c r="F23" s="26">
        <v>530</v>
      </c>
      <c r="G23" s="26">
        <v>640</v>
      </c>
      <c r="H23" s="26">
        <v>490</v>
      </c>
      <c r="I23" s="26">
        <v>490</v>
      </c>
      <c r="J23" s="25">
        <f t="shared" si="10"/>
        <v>-40</v>
      </c>
      <c r="K23" s="27">
        <f t="shared" si="11"/>
        <v>283.01886792452831</v>
      </c>
      <c r="L23" s="63">
        <f t="shared" si="2"/>
        <v>-7.547169811320753E-2</v>
      </c>
      <c r="M23" s="28">
        <f t="shared" si="9"/>
        <v>-11320.754716981133</v>
      </c>
      <c r="N23" s="8"/>
      <c r="Y23" s="5">
        <f t="shared" si="3"/>
        <v>0</v>
      </c>
      <c r="Z23" s="5">
        <f t="shared" si="4"/>
        <v>1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44237</v>
      </c>
      <c r="D24" s="25" t="s">
        <v>19</v>
      </c>
      <c r="E24" s="25" t="s">
        <v>680</v>
      </c>
      <c r="F24" s="26">
        <v>67</v>
      </c>
      <c r="G24" s="26">
        <v>85</v>
      </c>
      <c r="H24" s="26">
        <v>60</v>
      </c>
      <c r="I24" s="26">
        <v>78</v>
      </c>
      <c r="J24" s="25">
        <f t="shared" ref="J24" si="12">I24-F24</f>
        <v>11</v>
      </c>
      <c r="K24" s="27">
        <f t="shared" ref="K24" si="13">150000/F24</f>
        <v>2238.8059701492539</v>
      </c>
      <c r="L24" s="63">
        <f t="shared" si="2"/>
        <v>0.16417910447761197</v>
      </c>
      <c r="M24" s="28">
        <f t="shared" si="9"/>
        <v>24626.865671641794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44237</v>
      </c>
      <c r="D25" s="25" t="s">
        <v>19</v>
      </c>
      <c r="E25" s="25" t="s">
        <v>1212</v>
      </c>
      <c r="F25" s="26">
        <v>1265</v>
      </c>
      <c r="G25" s="26">
        <v>1360</v>
      </c>
      <c r="H25" s="26">
        <v>1225</v>
      </c>
      <c r="I25" s="26">
        <v>1360</v>
      </c>
      <c r="J25" s="25">
        <f t="shared" ref="J25:J37" si="14">I25-F25</f>
        <v>95</v>
      </c>
      <c r="K25" s="27">
        <f t="shared" ref="K25:K37" si="15">150000/F25</f>
        <v>118.57707509881423</v>
      </c>
      <c r="L25" s="63">
        <f t="shared" si="2"/>
        <v>7.5098814229249022E-2</v>
      </c>
      <c r="M25" s="28">
        <f t="shared" si="9"/>
        <v>11264.822134387352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44238</v>
      </c>
      <c r="D26" s="25" t="s">
        <v>19</v>
      </c>
      <c r="E26" s="25" t="s">
        <v>1213</v>
      </c>
      <c r="F26" s="26">
        <v>1650</v>
      </c>
      <c r="G26" s="26">
        <v>1780</v>
      </c>
      <c r="H26" s="26">
        <v>1630</v>
      </c>
      <c r="I26" s="26">
        <v>1675</v>
      </c>
      <c r="J26" s="25">
        <f t="shared" si="14"/>
        <v>25</v>
      </c>
      <c r="K26" s="27">
        <f t="shared" si="15"/>
        <v>90.909090909090907</v>
      </c>
      <c r="L26" s="63">
        <f t="shared" si="2"/>
        <v>1.5151515151515138E-2</v>
      </c>
      <c r="M26" s="28">
        <f t="shared" si="9"/>
        <v>2272.7272727272725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44238</v>
      </c>
      <c r="D27" s="25" t="s">
        <v>19</v>
      </c>
      <c r="E27" s="25" t="s">
        <v>964</v>
      </c>
      <c r="F27" s="26">
        <v>130.55000000000001</v>
      </c>
      <c r="G27" s="26">
        <v>134.30000000000001</v>
      </c>
      <c r="H27" s="26">
        <v>129</v>
      </c>
      <c r="I27" s="26">
        <v>133.9</v>
      </c>
      <c r="J27" s="25">
        <f t="shared" si="14"/>
        <v>3.3499999999999943</v>
      </c>
      <c r="K27" s="27">
        <f t="shared" si="15"/>
        <v>1148.9850631941783</v>
      </c>
      <c r="L27" s="63">
        <f t="shared" si="2"/>
        <v>2.5660666411336575E-2</v>
      </c>
      <c r="M27" s="28">
        <f t="shared" si="9"/>
        <v>3849.0999617004909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44242</v>
      </c>
      <c r="D28" s="25" t="s">
        <v>19</v>
      </c>
      <c r="E28" s="25" t="s">
        <v>1214</v>
      </c>
      <c r="F28" s="26">
        <v>29.8</v>
      </c>
      <c r="G28" s="26">
        <v>35</v>
      </c>
      <c r="H28" s="26">
        <v>28.5</v>
      </c>
      <c r="I28" s="26">
        <v>34</v>
      </c>
      <c r="J28" s="25">
        <f t="shared" si="14"/>
        <v>4.1999999999999993</v>
      </c>
      <c r="K28" s="27">
        <f t="shared" si="15"/>
        <v>5033.5570469798658</v>
      </c>
      <c r="L28" s="63">
        <f t="shared" si="2"/>
        <v>0.14093959731543615</v>
      </c>
      <c r="M28" s="28">
        <f t="shared" si="9"/>
        <v>21140.939597315431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44243</v>
      </c>
      <c r="D29" s="25" t="s">
        <v>19</v>
      </c>
      <c r="E29" s="25" t="s">
        <v>1064</v>
      </c>
      <c r="F29" s="26">
        <v>88</v>
      </c>
      <c r="G29" s="26">
        <v>165</v>
      </c>
      <c r="H29" s="26">
        <v>75</v>
      </c>
      <c r="I29" s="26">
        <v>114</v>
      </c>
      <c r="J29" s="25">
        <f t="shared" si="14"/>
        <v>26</v>
      </c>
      <c r="K29" s="27">
        <f t="shared" si="15"/>
        <v>1704.5454545454545</v>
      </c>
      <c r="L29" s="63">
        <f t="shared" si="2"/>
        <v>0.29545454545454541</v>
      </c>
      <c r="M29" s="28">
        <f t="shared" si="9"/>
        <v>44318.181818181816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44244</v>
      </c>
      <c r="D30" s="25" t="s">
        <v>19</v>
      </c>
      <c r="E30" s="25" t="s">
        <v>557</v>
      </c>
      <c r="F30" s="26">
        <v>80.8</v>
      </c>
      <c r="G30" s="26">
        <v>89</v>
      </c>
      <c r="H30" s="26">
        <v>78</v>
      </c>
      <c r="I30" s="26">
        <v>93.15</v>
      </c>
      <c r="J30" s="25">
        <f t="shared" si="14"/>
        <v>12.350000000000009</v>
      </c>
      <c r="K30" s="27">
        <f t="shared" si="15"/>
        <v>1856.4356435643565</v>
      </c>
      <c r="L30" s="63">
        <f t="shared" si="2"/>
        <v>0.15284653465346554</v>
      </c>
      <c r="M30" s="28">
        <f t="shared" si="9"/>
        <v>22926.980198019817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44244</v>
      </c>
      <c r="D31" s="25" t="s">
        <v>19</v>
      </c>
      <c r="E31" s="25" t="s">
        <v>760</v>
      </c>
      <c r="F31" s="26">
        <v>516</v>
      </c>
      <c r="G31" s="26">
        <v>525</v>
      </c>
      <c r="H31" s="26">
        <v>512</v>
      </c>
      <c r="I31" s="26">
        <v>525</v>
      </c>
      <c r="J31" s="25">
        <f t="shared" si="14"/>
        <v>9</v>
      </c>
      <c r="K31" s="27">
        <f t="shared" si="15"/>
        <v>290.69767441860466</v>
      </c>
      <c r="L31" s="63">
        <f t="shared" si="2"/>
        <v>1.744186046511631E-2</v>
      </c>
      <c r="M31" s="28">
        <f t="shared" si="9"/>
        <v>2616.2790697674418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44244</v>
      </c>
      <c r="D32" s="25" t="s">
        <v>19</v>
      </c>
      <c r="E32" s="25" t="s">
        <v>976</v>
      </c>
      <c r="F32" s="26">
        <v>475</v>
      </c>
      <c r="G32" s="26">
        <v>530</v>
      </c>
      <c r="H32" s="26">
        <v>450</v>
      </c>
      <c r="I32" s="26">
        <v>501</v>
      </c>
      <c r="J32" s="25">
        <f t="shared" si="14"/>
        <v>26</v>
      </c>
      <c r="K32" s="27">
        <f t="shared" si="15"/>
        <v>315.78947368421052</v>
      </c>
      <c r="L32" s="63">
        <f t="shared" si="2"/>
        <v>5.4736842105263195E-2</v>
      </c>
      <c r="M32" s="28">
        <f t="shared" si="9"/>
        <v>8210.5263157894733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44244</v>
      </c>
      <c r="D33" s="25" t="s">
        <v>19</v>
      </c>
      <c r="E33" s="25" t="s">
        <v>1216</v>
      </c>
      <c r="F33" s="26">
        <v>1353</v>
      </c>
      <c r="G33" s="26">
        <v>1400</v>
      </c>
      <c r="H33" s="26">
        <v>1340</v>
      </c>
      <c r="I33" s="26">
        <v>1397</v>
      </c>
      <c r="J33" s="25">
        <f t="shared" si="14"/>
        <v>44</v>
      </c>
      <c r="K33" s="27">
        <f t="shared" si="15"/>
        <v>110.86474501108647</v>
      </c>
      <c r="L33" s="63">
        <f t="shared" si="2"/>
        <v>3.2520325203251987E-2</v>
      </c>
      <c r="M33" s="28">
        <f t="shared" si="9"/>
        <v>4878.0487804878048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44244</v>
      </c>
      <c r="D34" s="43" t="s">
        <v>19</v>
      </c>
      <c r="E34" s="43" t="s">
        <v>1217</v>
      </c>
      <c r="F34" s="43">
        <v>1500</v>
      </c>
      <c r="G34" s="43">
        <v>1550</v>
      </c>
      <c r="H34" s="43">
        <v>1485</v>
      </c>
      <c r="I34" s="26">
        <v>1550</v>
      </c>
      <c r="J34" s="25">
        <f t="shared" si="14"/>
        <v>50</v>
      </c>
      <c r="K34" s="27">
        <f t="shared" si="15"/>
        <v>100</v>
      </c>
      <c r="L34" s="63">
        <f t="shared" si="2"/>
        <v>3.3333333333333437E-2</v>
      </c>
      <c r="M34" s="28">
        <f t="shared" si="9"/>
        <v>5000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44244</v>
      </c>
      <c r="D35" s="25" t="s">
        <v>19</v>
      </c>
      <c r="E35" s="25" t="s">
        <v>152</v>
      </c>
      <c r="F35" s="26">
        <v>54</v>
      </c>
      <c r="G35" s="26">
        <v>58</v>
      </c>
      <c r="H35" s="26">
        <v>52</v>
      </c>
      <c r="I35" s="26">
        <v>58</v>
      </c>
      <c r="J35" s="25">
        <f t="shared" si="14"/>
        <v>4</v>
      </c>
      <c r="K35" s="27">
        <f t="shared" si="15"/>
        <v>2777.7777777777778</v>
      </c>
      <c r="L35" s="63">
        <f t="shared" si="2"/>
        <v>7.4074074074074181E-2</v>
      </c>
      <c r="M35" s="28">
        <f t="shared" si="9"/>
        <v>11111.111111111111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44245</v>
      </c>
      <c r="D36" s="25" t="s">
        <v>19</v>
      </c>
      <c r="E36" s="25" t="s">
        <v>1218</v>
      </c>
      <c r="F36" s="26">
        <v>1440</v>
      </c>
      <c r="G36" s="26">
        <v>1590</v>
      </c>
      <c r="H36" s="26">
        <v>1380</v>
      </c>
      <c r="I36" s="26">
        <v>1539</v>
      </c>
      <c r="J36" s="25">
        <f t="shared" si="14"/>
        <v>99</v>
      </c>
      <c r="K36" s="27">
        <f t="shared" si="15"/>
        <v>104.16666666666667</v>
      </c>
      <c r="L36" s="63">
        <f t="shared" si="2"/>
        <v>6.8750000000000089E-2</v>
      </c>
      <c r="M36" s="28">
        <f t="shared" si="9"/>
        <v>10312.5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44245</v>
      </c>
      <c r="D37" s="25" t="s">
        <v>19</v>
      </c>
      <c r="E37" s="25" t="s">
        <v>381</v>
      </c>
      <c r="F37" s="26">
        <v>1958</v>
      </c>
      <c r="G37" s="26">
        <v>1997</v>
      </c>
      <c r="H37" s="26">
        <v>1950</v>
      </c>
      <c r="I37" s="26">
        <v>1950</v>
      </c>
      <c r="J37" s="25">
        <f t="shared" si="14"/>
        <v>-8</v>
      </c>
      <c r="K37" s="27">
        <f t="shared" si="15"/>
        <v>76.608784473953008</v>
      </c>
      <c r="L37" s="63">
        <f t="shared" si="2"/>
        <v>-4.0858018386108474E-3</v>
      </c>
      <c r="M37" s="28">
        <f t="shared" si="9"/>
        <v>-612.87027579162407</v>
      </c>
      <c r="N37" s="8"/>
      <c r="Y37" s="5">
        <f t="shared" si="3"/>
        <v>0</v>
      </c>
      <c r="Z37" s="5">
        <f t="shared" si="4"/>
        <v>1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44249</v>
      </c>
      <c r="D38" s="45" t="s">
        <v>19</v>
      </c>
      <c r="E38" s="45" t="s">
        <v>625</v>
      </c>
      <c r="F38" s="46">
        <v>57</v>
      </c>
      <c r="G38" s="46">
        <v>64</v>
      </c>
      <c r="H38" s="46">
        <v>55.6</v>
      </c>
      <c r="I38" s="26">
        <v>64</v>
      </c>
      <c r="J38" s="25">
        <f t="shared" ref="J38:J39" si="16">I38-F38</f>
        <v>7</v>
      </c>
      <c r="K38" s="27">
        <f t="shared" ref="K38:K39" si="17">150000/F38</f>
        <v>2631.5789473684213</v>
      </c>
      <c r="L38" s="63">
        <f t="shared" si="2"/>
        <v>0.12280701754385959</v>
      </c>
      <c r="M38" s="28">
        <f t="shared" si="9"/>
        <v>18421.05263157895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44249</v>
      </c>
      <c r="D39" s="43" t="s">
        <v>19</v>
      </c>
      <c r="E39" s="43" t="s">
        <v>81</v>
      </c>
      <c r="F39" s="43">
        <v>873</v>
      </c>
      <c r="G39" s="43">
        <v>917</v>
      </c>
      <c r="H39" s="43">
        <v>858</v>
      </c>
      <c r="I39" s="26">
        <v>917</v>
      </c>
      <c r="J39" s="25">
        <f t="shared" si="16"/>
        <v>44</v>
      </c>
      <c r="K39" s="27">
        <f t="shared" si="17"/>
        <v>171.82130584192439</v>
      </c>
      <c r="L39" s="63">
        <f t="shared" si="2"/>
        <v>5.0400916380297867E-2</v>
      </c>
      <c r="M39" s="28">
        <f t="shared" si="9"/>
        <v>7560.1374570446733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44250</v>
      </c>
      <c r="D40" s="43" t="s">
        <v>19</v>
      </c>
      <c r="E40" s="61" t="s">
        <v>1219</v>
      </c>
      <c r="F40" s="43">
        <v>73.5</v>
      </c>
      <c r="G40" s="43">
        <v>78</v>
      </c>
      <c r="H40" s="43">
        <v>72</v>
      </c>
      <c r="I40" s="26">
        <v>76.099999999999994</v>
      </c>
      <c r="J40" s="25">
        <f t="shared" ref="J40" si="18">I40-F40</f>
        <v>2.5999999999999943</v>
      </c>
      <c r="K40" s="27">
        <f t="shared" ref="K40" si="19">150000/F40</f>
        <v>2040.8163265306123</v>
      </c>
      <c r="L40" s="63">
        <f t="shared" si="2"/>
        <v>3.5374149659863852E-2</v>
      </c>
      <c r="M40" s="28">
        <f t="shared" si="9"/>
        <v>5306.1224489795804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44250</v>
      </c>
      <c r="D41" s="43" t="s">
        <v>19</v>
      </c>
      <c r="E41" s="43" t="s">
        <v>1220</v>
      </c>
      <c r="F41" s="43">
        <v>123.5</v>
      </c>
      <c r="G41" s="43">
        <v>143</v>
      </c>
      <c r="H41" s="43">
        <v>117</v>
      </c>
      <c r="I41" s="26">
        <v>143</v>
      </c>
      <c r="J41" s="25">
        <f t="shared" ref="J41:J46" si="20">I41-F41</f>
        <v>19.5</v>
      </c>
      <c r="K41" s="27">
        <f t="shared" ref="K41:K46" si="21">150000/F41</f>
        <v>1214.5748987854251</v>
      </c>
      <c r="L41" s="63">
        <f t="shared" si="2"/>
        <v>0.15789473684210531</v>
      </c>
      <c r="M41" s="28">
        <f t="shared" si="9"/>
        <v>23684.21052631579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44250</v>
      </c>
      <c r="D42" s="43" t="s">
        <v>19</v>
      </c>
      <c r="E42" s="43" t="s">
        <v>1221</v>
      </c>
      <c r="F42" s="43">
        <v>385</v>
      </c>
      <c r="G42" s="43">
        <v>465</v>
      </c>
      <c r="H42" s="43">
        <v>350</v>
      </c>
      <c r="I42" s="26">
        <v>430</v>
      </c>
      <c r="J42" s="25">
        <f t="shared" si="20"/>
        <v>45</v>
      </c>
      <c r="K42" s="27">
        <f t="shared" si="21"/>
        <v>389.61038961038963</v>
      </c>
      <c r="L42" s="63">
        <f t="shared" si="2"/>
        <v>0.11688311688311681</v>
      </c>
      <c r="M42" s="28">
        <f t="shared" si="9"/>
        <v>17532.467532467534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44251</v>
      </c>
      <c r="D43" s="45" t="s">
        <v>19</v>
      </c>
      <c r="E43" s="45" t="s">
        <v>1222</v>
      </c>
      <c r="F43" s="46">
        <v>210</v>
      </c>
      <c r="G43" s="46">
        <v>217</v>
      </c>
      <c r="H43" s="46">
        <v>207</v>
      </c>
      <c r="I43" s="26">
        <v>217</v>
      </c>
      <c r="J43" s="25">
        <f t="shared" si="20"/>
        <v>7</v>
      </c>
      <c r="K43" s="27">
        <f t="shared" si="21"/>
        <v>714.28571428571433</v>
      </c>
      <c r="L43" s="63">
        <f t="shared" si="2"/>
        <v>3.3333333333333437E-2</v>
      </c>
      <c r="M43" s="28">
        <f t="shared" si="9"/>
        <v>5000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44251</v>
      </c>
      <c r="D44" s="25" t="s">
        <v>19</v>
      </c>
      <c r="E44" s="25" t="s">
        <v>299</v>
      </c>
      <c r="F44" s="26">
        <v>487</v>
      </c>
      <c r="G44" s="26">
        <v>493</v>
      </c>
      <c r="H44" s="26">
        <v>482</v>
      </c>
      <c r="I44" s="26">
        <v>493</v>
      </c>
      <c r="J44" s="25">
        <f t="shared" si="20"/>
        <v>6</v>
      </c>
      <c r="K44" s="27">
        <f t="shared" si="21"/>
        <v>308.00821355236138</v>
      </c>
      <c r="L44" s="63">
        <f t="shared" si="2"/>
        <v>1.2320328542094527E-2</v>
      </c>
      <c r="M44" s="28">
        <f t="shared" si="9"/>
        <v>1848.0492813141682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44252</v>
      </c>
      <c r="D45" s="25" t="s">
        <v>19</v>
      </c>
      <c r="E45" s="25" t="s">
        <v>507</v>
      </c>
      <c r="F45" s="26">
        <v>11.7</v>
      </c>
      <c r="G45" s="26">
        <v>12.5</v>
      </c>
      <c r="H45" s="26">
        <v>11.2</v>
      </c>
      <c r="I45" s="26">
        <v>12</v>
      </c>
      <c r="J45" s="25">
        <f t="shared" si="20"/>
        <v>0.30000000000000071</v>
      </c>
      <c r="K45" s="27">
        <f t="shared" si="21"/>
        <v>12820.512820512822</v>
      </c>
      <c r="L45" s="63">
        <f t="shared" si="2"/>
        <v>2.5641025641025772E-2</v>
      </c>
      <c r="M45" s="28">
        <f t="shared" si="9"/>
        <v>3846.1538461538557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44252</v>
      </c>
      <c r="D46" s="25" t="s">
        <v>19</v>
      </c>
      <c r="E46" s="25" t="s">
        <v>368</v>
      </c>
      <c r="F46" s="26">
        <v>47</v>
      </c>
      <c r="G46" s="26">
        <v>66</v>
      </c>
      <c r="H46" s="26">
        <v>41</v>
      </c>
      <c r="I46" s="26">
        <v>66</v>
      </c>
      <c r="J46" s="25">
        <f t="shared" si="20"/>
        <v>19</v>
      </c>
      <c r="K46" s="27">
        <f t="shared" si="21"/>
        <v>3191.4893617021276</v>
      </c>
      <c r="L46" s="63">
        <f t="shared" si="2"/>
        <v>0.4042553191489362</v>
      </c>
      <c r="M46" s="28">
        <f t="shared" si="9"/>
        <v>60638.297872340423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44252</v>
      </c>
      <c r="D47" s="25" t="s">
        <v>19</v>
      </c>
      <c r="E47" s="25" t="s">
        <v>473</v>
      </c>
      <c r="F47" s="26">
        <v>1640</v>
      </c>
      <c r="G47" s="26">
        <v>1770</v>
      </c>
      <c r="H47" s="26">
        <v>1585</v>
      </c>
      <c r="I47" s="26">
        <v>1660</v>
      </c>
      <c r="J47" s="25">
        <f t="shared" ref="J47" si="22">I47-F47</f>
        <v>20</v>
      </c>
      <c r="K47" s="27">
        <f t="shared" ref="K47" si="23">150000/F47</f>
        <v>91.463414634146346</v>
      </c>
      <c r="L47" s="63">
        <f t="shared" si="2"/>
        <v>1.2195121951219523E-2</v>
      </c>
      <c r="M47" s="28">
        <f t="shared" si="9"/>
        <v>1829.268292682927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44253</v>
      </c>
      <c r="D48" s="25" t="s">
        <v>19</v>
      </c>
      <c r="E48" s="25" t="s">
        <v>1223</v>
      </c>
      <c r="F48" s="26">
        <v>68</v>
      </c>
      <c r="G48" s="26">
        <v>250</v>
      </c>
      <c r="H48" s="26">
        <v>56</v>
      </c>
      <c r="I48" s="26">
        <v>90</v>
      </c>
      <c r="J48" s="25">
        <f t="shared" ref="J48" si="24">I48-F48</f>
        <v>22</v>
      </c>
      <c r="K48" s="27">
        <f t="shared" ref="K48" si="25">150000/F48</f>
        <v>2205.8823529411766</v>
      </c>
      <c r="L48" s="63">
        <f t="shared" si="2"/>
        <v>0.32352941176470584</v>
      </c>
      <c r="M48" s="28">
        <f t="shared" si="9"/>
        <v>48529.411764705888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x14ac:dyDescent="0.3">
      <c r="A49" s="7"/>
      <c r="B49" s="23">
        <f t="shared" si="6"/>
        <v>44</v>
      </c>
      <c r="C49" s="24">
        <v>44253</v>
      </c>
      <c r="D49" s="25" t="s">
        <v>19</v>
      </c>
      <c r="E49" s="25" t="s">
        <v>356</v>
      </c>
      <c r="F49" s="26">
        <v>127</v>
      </c>
      <c r="G49" s="26">
        <v>139</v>
      </c>
      <c r="H49" s="26">
        <v>124</v>
      </c>
      <c r="I49" s="26">
        <v>133</v>
      </c>
      <c r="J49" s="25">
        <f t="shared" ref="J49" si="26">I49-F49</f>
        <v>6</v>
      </c>
      <c r="K49" s="27">
        <f t="shared" ref="K49" si="27">150000/F49</f>
        <v>1181.1023622047244</v>
      </c>
      <c r="L49" s="63">
        <f t="shared" si="2"/>
        <v>4.7244094488188892E-2</v>
      </c>
      <c r="M49" s="28">
        <f t="shared" si="9"/>
        <v>7086.6141732283468</v>
      </c>
      <c r="N49" s="8"/>
      <c r="Y49" s="5">
        <f t="shared" si="3"/>
        <v>1</v>
      </c>
      <c r="Z49" s="5">
        <f t="shared" si="4"/>
        <v>0</v>
      </c>
      <c r="AA49" s="5">
        <f t="shared" si="5"/>
        <v>0</v>
      </c>
    </row>
    <row r="50" spans="1:27" x14ac:dyDescent="0.3">
      <c r="A50" s="7"/>
      <c r="B50" s="23">
        <f t="shared" si="6"/>
        <v>45</v>
      </c>
      <c r="C50" s="24">
        <v>44253</v>
      </c>
      <c r="D50" s="25" t="s">
        <v>19</v>
      </c>
      <c r="E50" s="25" t="s">
        <v>1224</v>
      </c>
      <c r="F50" s="26">
        <v>46</v>
      </c>
      <c r="G50" s="26">
        <v>60</v>
      </c>
      <c r="H50" s="26">
        <v>42</v>
      </c>
      <c r="I50" s="26">
        <v>55</v>
      </c>
      <c r="J50" s="25">
        <f t="shared" ref="J50:J52" si="28">I50-F50</f>
        <v>9</v>
      </c>
      <c r="K50" s="27">
        <f t="shared" ref="K50:K52" si="29">150000/F50</f>
        <v>3260.8695652173915</v>
      </c>
      <c r="L50" s="63">
        <f t="shared" si="2"/>
        <v>0.19565217391304346</v>
      </c>
      <c r="M50" s="28">
        <f t="shared" si="9"/>
        <v>29347.826086956524</v>
      </c>
      <c r="N50" s="8"/>
      <c r="Y50" s="5">
        <f t="shared" si="3"/>
        <v>1</v>
      </c>
      <c r="Z50" s="5">
        <f t="shared" si="4"/>
        <v>0</v>
      </c>
      <c r="AA50" s="5">
        <f t="shared" si="5"/>
        <v>0</v>
      </c>
    </row>
    <row r="51" spans="1:27" x14ac:dyDescent="0.3">
      <c r="A51" s="7"/>
      <c r="B51" s="23">
        <f t="shared" si="6"/>
        <v>46</v>
      </c>
      <c r="C51" s="24">
        <v>44253</v>
      </c>
      <c r="D51" s="25" t="s">
        <v>19</v>
      </c>
      <c r="E51" s="25" t="s">
        <v>500</v>
      </c>
      <c r="F51" s="26">
        <v>1540</v>
      </c>
      <c r="G51" s="26">
        <v>1600</v>
      </c>
      <c r="H51" s="26">
        <v>1520</v>
      </c>
      <c r="I51" s="26">
        <v>1596</v>
      </c>
      <c r="J51" s="25">
        <f t="shared" si="28"/>
        <v>56</v>
      </c>
      <c r="K51" s="27">
        <f t="shared" si="29"/>
        <v>97.402597402597408</v>
      </c>
      <c r="L51" s="63">
        <f t="shared" si="2"/>
        <v>3.6363636363636376E-2</v>
      </c>
      <c r="M51" s="28">
        <f t="shared" si="9"/>
        <v>5454.545454545455</v>
      </c>
      <c r="N51" s="8"/>
      <c r="Y51" s="5">
        <f t="shared" si="3"/>
        <v>1</v>
      </c>
      <c r="Z51" s="5">
        <f t="shared" si="4"/>
        <v>0</v>
      </c>
      <c r="AA51" s="5">
        <f t="shared" si="5"/>
        <v>0</v>
      </c>
    </row>
    <row r="52" spans="1:27" x14ac:dyDescent="0.3">
      <c r="A52" s="7"/>
      <c r="B52" s="23">
        <f t="shared" si="6"/>
        <v>47</v>
      </c>
      <c r="C52" s="24">
        <v>44253</v>
      </c>
      <c r="D52" s="25" t="s">
        <v>19</v>
      </c>
      <c r="E52" s="25" t="s">
        <v>1225</v>
      </c>
      <c r="F52" s="26">
        <v>916</v>
      </c>
      <c r="G52" s="26">
        <v>1000</v>
      </c>
      <c r="H52" s="26">
        <v>885</v>
      </c>
      <c r="I52" s="26">
        <v>1000</v>
      </c>
      <c r="J52" s="25">
        <f t="shared" si="28"/>
        <v>84</v>
      </c>
      <c r="K52" s="27">
        <f t="shared" si="29"/>
        <v>163.75545851528383</v>
      </c>
      <c r="L52" s="63">
        <f t="shared" si="2"/>
        <v>9.1703056768559055E-2</v>
      </c>
      <c r="M52" s="28">
        <f t="shared" si="9"/>
        <v>13755.458515283843</v>
      </c>
      <c r="N52" s="8"/>
      <c r="Y52" s="5">
        <f t="shared" si="3"/>
        <v>1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5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5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5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31"/>
      <c r="D191" s="47"/>
      <c r="E191" s="47"/>
      <c r="F191" s="47"/>
      <c r="G191" s="80"/>
      <c r="H191" s="80"/>
      <c r="I191" s="26"/>
      <c r="J191" s="48"/>
      <c r="K191" s="33"/>
      <c r="L191" s="63" t="e">
        <f t="shared" si="39"/>
        <v>#DIV/0!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1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527906.64567879774</v>
      </c>
      <c r="N192" s="8"/>
      <c r="Y192" s="5">
        <f>SUM(Y6:Y191)</f>
        <v>45</v>
      </c>
      <c r="Z192" s="5">
        <f>SUM(Z6:Z191)</f>
        <v>2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7" priority="1">
      <formula>LEN(TRIM(I6))=0</formula>
    </cfRule>
  </conditionalFormatting>
  <hyperlinks>
    <hyperlink ref="B192" r:id="rId1" display="www.winnerscapitalline.com" xr:uid="{00000000-0004-0000-2200-000000000000}"/>
    <hyperlink ref="P1" location="'MASTER '!A1" display="Back" xr:uid="{00000000-0004-0000-2200-000001000000}"/>
  </hyperlinks>
  <pageMargins left="0.7" right="0.7" top="0.75" bottom="0.75" header="0.3" footer="0.3"/>
  <pageSetup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195"/>
  <sheetViews>
    <sheetView topLeftCell="A16" zoomScale="90" zoomScaleNormal="90" workbookViewId="0">
      <selection activeCell="I28" sqref="I28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1226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44258</v>
      </c>
      <c r="D6" s="19" t="s">
        <v>19</v>
      </c>
      <c r="E6" s="19" t="s">
        <v>1227</v>
      </c>
      <c r="F6" s="21">
        <v>85</v>
      </c>
      <c r="G6" s="79">
        <v>95</v>
      </c>
      <c r="H6" s="79">
        <v>80</v>
      </c>
      <c r="I6" s="26">
        <v>93.5</v>
      </c>
      <c r="J6" s="25">
        <f t="shared" ref="J6:J7" si="0">I6-F6</f>
        <v>8.5</v>
      </c>
      <c r="K6" s="27">
        <f t="shared" ref="K6:K7" si="1">150000/F6</f>
        <v>1764.7058823529412</v>
      </c>
      <c r="L6" s="63">
        <f t="shared" ref="L6:L71" si="2">(I6*1/F6)-100%</f>
        <v>0.10000000000000009</v>
      </c>
      <c r="M6" s="25">
        <f>J6*K6</f>
        <v>15000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44258</v>
      </c>
      <c r="D7" s="25" t="s">
        <v>19</v>
      </c>
      <c r="E7" s="25" t="s">
        <v>1228</v>
      </c>
      <c r="F7" s="26">
        <v>177</v>
      </c>
      <c r="G7" s="26">
        <v>195</v>
      </c>
      <c r="H7" s="26">
        <v>172</v>
      </c>
      <c r="I7" s="26">
        <v>187</v>
      </c>
      <c r="J7" s="25">
        <f t="shared" si="0"/>
        <v>10</v>
      </c>
      <c r="K7" s="27">
        <f t="shared" si="1"/>
        <v>847.45762711864404</v>
      </c>
      <c r="L7" s="63">
        <f t="shared" si="2"/>
        <v>5.6497175141242861E-2</v>
      </c>
      <c r="M7" s="83">
        <f>J7*K7</f>
        <v>8474.5762711864409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44258</v>
      </c>
      <c r="D8" s="25" t="s">
        <v>19</v>
      </c>
      <c r="E8" s="25" t="s">
        <v>225</v>
      </c>
      <c r="F8" s="26">
        <v>102</v>
      </c>
      <c r="G8" s="26">
        <v>160</v>
      </c>
      <c r="H8" s="26">
        <v>92</v>
      </c>
      <c r="I8" s="26">
        <v>107</v>
      </c>
      <c r="J8" s="25">
        <f t="shared" ref="J8:J15" si="7">I8-F8</f>
        <v>5</v>
      </c>
      <c r="K8" s="27">
        <f t="shared" ref="K8:K15" si="8">150000/F8</f>
        <v>1470.5882352941176</v>
      </c>
      <c r="L8" s="63">
        <f t="shared" si="2"/>
        <v>4.9019607843137303E-2</v>
      </c>
      <c r="M8" s="28">
        <f t="shared" ref="M8:M71" si="9">J8*K8</f>
        <v>7352.9411764705874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44258</v>
      </c>
      <c r="D9" s="25" t="s">
        <v>19</v>
      </c>
      <c r="E9" s="25" t="s">
        <v>1229</v>
      </c>
      <c r="F9" s="26">
        <v>94.5</v>
      </c>
      <c r="G9" s="26">
        <v>120</v>
      </c>
      <c r="H9" s="26">
        <v>92</v>
      </c>
      <c r="I9" s="26">
        <v>97.4</v>
      </c>
      <c r="J9" s="25">
        <f t="shared" si="7"/>
        <v>2.9000000000000057</v>
      </c>
      <c r="K9" s="27">
        <f t="shared" si="8"/>
        <v>1587.3015873015872</v>
      </c>
      <c r="L9" s="63">
        <f t="shared" si="2"/>
        <v>3.0687830687830653E-2</v>
      </c>
      <c r="M9" s="28">
        <f t="shared" si="9"/>
        <v>4603.1746031746115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44258</v>
      </c>
      <c r="D10" s="25" t="s">
        <v>19</v>
      </c>
      <c r="E10" s="25" t="s">
        <v>1230</v>
      </c>
      <c r="F10" s="26">
        <v>43</v>
      </c>
      <c r="G10" s="26">
        <v>47</v>
      </c>
      <c r="H10" s="26">
        <v>41</v>
      </c>
      <c r="I10" s="26">
        <v>43.9</v>
      </c>
      <c r="J10" s="25">
        <f t="shared" si="7"/>
        <v>0.89999999999999858</v>
      </c>
      <c r="K10" s="27">
        <f t="shared" si="8"/>
        <v>3488.3720930232557</v>
      </c>
      <c r="L10" s="63">
        <f t="shared" si="2"/>
        <v>2.0930232558139528E-2</v>
      </c>
      <c r="M10" s="28">
        <f t="shared" si="9"/>
        <v>3139.5348837209253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44258</v>
      </c>
      <c r="D11" s="25" t="s">
        <v>19</v>
      </c>
      <c r="E11" s="25" t="s">
        <v>1043</v>
      </c>
      <c r="F11" s="26">
        <v>165</v>
      </c>
      <c r="G11" s="26">
        <v>180</v>
      </c>
      <c r="H11" s="26">
        <v>158</v>
      </c>
      <c r="I11" s="26">
        <v>172</v>
      </c>
      <c r="J11" s="25">
        <f t="shared" si="7"/>
        <v>7</v>
      </c>
      <c r="K11" s="27">
        <f t="shared" si="8"/>
        <v>909.09090909090912</v>
      </c>
      <c r="L11" s="63">
        <f t="shared" si="2"/>
        <v>4.2424242424242475E-2</v>
      </c>
      <c r="M11" s="28">
        <f t="shared" si="9"/>
        <v>6363.636363636364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44263</v>
      </c>
      <c r="D12" s="25" t="s">
        <v>19</v>
      </c>
      <c r="E12" s="25" t="s">
        <v>1232</v>
      </c>
      <c r="F12" s="26">
        <v>132</v>
      </c>
      <c r="G12" s="26">
        <v>170</v>
      </c>
      <c r="H12" s="26">
        <v>115</v>
      </c>
      <c r="I12" s="26">
        <v>133.69999999999999</v>
      </c>
      <c r="J12" s="25">
        <f t="shared" si="7"/>
        <v>1.6999999999999886</v>
      </c>
      <c r="K12" s="27">
        <f t="shared" si="8"/>
        <v>1136.3636363636363</v>
      </c>
      <c r="L12" s="63">
        <f t="shared" si="2"/>
        <v>1.2878787878787712E-2</v>
      </c>
      <c r="M12" s="28">
        <f t="shared" si="9"/>
        <v>1931.8181818181688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44263</v>
      </c>
      <c r="D13" s="25" t="s">
        <v>19</v>
      </c>
      <c r="E13" s="25" t="s">
        <v>1230</v>
      </c>
      <c r="F13" s="26">
        <v>42</v>
      </c>
      <c r="G13" s="26">
        <v>50.25</v>
      </c>
      <c r="H13" s="26">
        <v>40</v>
      </c>
      <c r="I13" s="26">
        <v>40</v>
      </c>
      <c r="J13" s="25">
        <f t="shared" si="7"/>
        <v>-2</v>
      </c>
      <c r="K13" s="27">
        <f t="shared" si="8"/>
        <v>3571.4285714285716</v>
      </c>
      <c r="L13" s="63">
        <f t="shared" si="2"/>
        <v>-4.7619047619047672E-2</v>
      </c>
      <c r="M13" s="28">
        <f t="shared" si="9"/>
        <v>-7142.8571428571431</v>
      </c>
      <c r="N13" s="8"/>
      <c r="P13" s="148" t="s">
        <v>10</v>
      </c>
      <c r="Q13" s="150">
        <f>COUNT(C6:C191)</f>
        <v>29</v>
      </c>
      <c r="R13" s="152">
        <v>29</v>
      </c>
      <c r="S13" s="152">
        <v>0</v>
      </c>
      <c r="T13" s="152">
        <v>0</v>
      </c>
      <c r="U13" s="154">
        <f>R13/(Q13-T13)</f>
        <v>1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44264</v>
      </c>
      <c r="D14" s="25" t="s">
        <v>19</v>
      </c>
      <c r="E14" s="25" t="s">
        <v>979</v>
      </c>
      <c r="F14" s="26">
        <v>152</v>
      </c>
      <c r="G14" s="26">
        <v>172</v>
      </c>
      <c r="H14" s="26">
        <v>148</v>
      </c>
      <c r="I14" s="26">
        <v>148</v>
      </c>
      <c r="J14" s="25">
        <f t="shared" si="7"/>
        <v>-4</v>
      </c>
      <c r="K14" s="27">
        <f t="shared" si="8"/>
        <v>986.84210526315792</v>
      </c>
      <c r="L14" s="63">
        <f t="shared" si="2"/>
        <v>-2.6315789473684181E-2</v>
      </c>
      <c r="M14" s="28">
        <f t="shared" si="9"/>
        <v>-3947.3684210526317</v>
      </c>
      <c r="N14" s="8"/>
      <c r="P14" s="149"/>
      <c r="Q14" s="151"/>
      <c r="R14" s="153"/>
      <c r="S14" s="153"/>
      <c r="T14" s="153"/>
      <c r="U14" s="155"/>
      <c r="Y14" s="5">
        <f t="shared" si="3"/>
        <v>0</v>
      </c>
      <c r="Z14" s="5">
        <f t="shared" si="4"/>
        <v>1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44264</v>
      </c>
      <c r="D15" s="25" t="s">
        <v>19</v>
      </c>
      <c r="E15" s="25" t="s">
        <v>1231</v>
      </c>
      <c r="F15" s="26">
        <v>43.75</v>
      </c>
      <c r="G15" s="26">
        <v>48</v>
      </c>
      <c r="H15" s="26">
        <v>41.5</v>
      </c>
      <c r="I15" s="26">
        <v>48</v>
      </c>
      <c r="J15" s="25">
        <f t="shared" si="7"/>
        <v>4.25</v>
      </c>
      <c r="K15" s="27">
        <f t="shared" si="8"/>
        <v>3428.5714285714284</v>
      </c>
      <c r="L15" s="63">
        <f t="shared" si="2"/>
        <v>9.7142857142857197E-2</v>
      </c>
      <c r="M15" s="28">
        <f t="shared" si="9"/>
        <v>14571.428571428571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44270</v>
      </c>
      <c r="D16" s="25" t="s">
        <v>19</v>
      </c>
      <c r="E16" s="25" t="s">
        <v>1172</v>
      </c>
      <c r="F16" s="26">
        <v>2090</v>
      </c>
      <c r="G16" s="26">
        <v>2200</v>
      </c>
      <c r="H16" s="26">
        <v>2050</v>
      </c>
      <c r="I16" s="26">
        <v>2250</v>
      </c>
      <c r="J16" s="25">
        <f t="shared" ref="J16" si="10">I16-F16</f>
        <v>160</v>
      </c>
      <c r="K16" s="27">
        <f t="shared" ref="K16" si="11">150000/F16</f>
        <v>71.770334928229659</v>
      </c>
      <c r="L16" s="63">
        <f t="shared" si="2"/>
        <v>7.6555023923444931E-2</v>
      </c>
      <c r="M16" s="28">
        <f t="shared" si="9"/>
        <v>11483.253588516745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44270</v>
      </c>
      <c r="D17" s="25" t="s">
        <v>19</v>
      </c>
      <c r="E17" s="25" t="s">
        <v>1233</v>
      </c>
      <c r="F17" s="26">
        <v>595</v>
      </c>
      <c r="G17" s="26">
        <v>630</v>
      </c>
      <c r="H17" s="26">
        <v>580</v>
      </c>
      <c r="I17" s="26">
        <v>605</v>
      </c>
      <c r="J17" s="25">
        <f t="shared" ref="J17:J19" si="12">I17-F17</f>
        <v>10</v>
      </c>
      <c r="K17" s="27">
        <f t="shared" ref="K17:K19" si="13">150000/F17</f>
        <v>252.10084033613447</v>
      </c>
      <c r="L17" s="63">
        <f t="shared" si="2"/>
        <v>1.6806722689075571E-2</v>
      </c>
      <c r="M17" s="28">
        <f t="shared" si="9"/>
        <v>2521.0084033613448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44271</v>
      </c>
      <c r="D18" s="25" t="s">
        <v>19</v>
      </c>
      <c r="E18" s="25" t="s">
        <v>1234</v>
      </c>
      <c r="F18" s="26">
        <v>226</v>
      </c>
      <c r="G18" s="26">
        <v>234</v>
      </c>
      <c r="H18" s="26">
        <v>224</v>
      </c>
      <c r="I18" s="26">
        <v>229.5</v>
      </c>
      <c r="J18" s="25">
        <f t="shared" si="12"/>
        <v>3.5</v>
      </c>
      <c r="K18" s="27">
        <f t="shared" si="13"/>
        <v>663.71681415929208</v>
      </c>
      <c r="L18" s="63">
        <f t="shared" si="2"/>
        <v>1.5486725663716783E-2</v>
      </c>
      <c r="M18" s="28">
        <f t="shared" si="9"/>
        <v>2323.0088495575224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44272</v>
      </c>
      <c r="D19" s="25" t="s">
        <v>19</v>
      </c>
      <c r="E19" s="25" t="s">
        <v>1235</v>
      </c>
      <c r="F19" s="26">
        <v>27</v>
      </c>
      <c r="G19" s="26">
        <v>35</v>
      </c>
      <c r="H19" s="26">
        <v>24</v>
      </c>
      <c r="I19" s="26">
        <v>30.7</v>
      </c>
      <c r="J19" s="25">
        <f t="shared" si="12"/>
        <v>3.6999999999999993</v>
      </c>
      <c r="K19" s="27">
        <f t="shared" si="13"/>
        <v>5555.5555555555557</v>
      </c>
      <c r="L19" s="63">
        <f t="shared" si="2"/>
        <v>0.13703703703703707</v>
      </c>
      <c r="M19" s="28">
        <f t="shared" si="9"/>
        <v>20555.555555555551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44272</v>
      </c>
      <c r="D20" s="25" t="s">
        <v>19</v>
      </c>
      <c r="E20" s="25" t="s">
        <v>1236</v>
      </c>
      <c r="F20" s="26">
        <v>554</v>
      </c>
      <c r="G20" s="26">
        <v>559</v>
      </c>
      <c r="H20" s="26">
        <v>549</v>
      </c>
      <c r="I20" s="26">
        <v>564</v>
      </c>
      <c r="J20" s="25">
        <f t="shared" ref="J20:J25" si="14">I20-F20</f>
        <v>10</v>
      </c>
      <c r="K20" s="27">
        <f t="shared" ref="K20:K24" si="15">150000/F20</f>
        <v>270.75812274368229</v>
      </c>
      <c r="L20" s="63">
        <f t="shared" si="2"/>
        <v>1.8050541516245522E-2</v>
      </c>
      <c r="M20" s="28">
        <f t="shared" si="9"/>
        <v>2707.5812274368227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44273</v>
      </c>
      <c r="D21" s="25" t="s">
        <v>19</v>
      </c>
      <c r="E21" s="25" t="s">
        <v>1237</v>
      </c>
      <c r="F21" s="26">
        <v>1019</v>
      </c>
      <c r="G21" s="26">
        <v>1100</v>
      </c>
      <c r="H21" s="26">
        <v>969</v>
      </c>
      <c r="I21" s="26">
        <v>1100</v>
      </c>
      <c r="J21" s="25">
        <f t="shared" si="14"/>
        <v>81</v>
      </c>
      <c r="K21" s="27">
        <f t="shared" si="15"/>
        <v>147.20314033366046</v>
      </c>
      <c r="L21" s="63">
        <f t="shared" si="2"/>
        <v>7.9489695780176728E-2</v>
      </c>
      <c r="M21" s="28">
        <f t="shared" si="9"/>
        <v>11923.454367026497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44275</v>
      </c>
      <c r="D22" s="25" t="s">
        <v>19</v>
      </c>
      <c r="E22" s="25" t="s">
        <v>1238</v>
      </c>
      <c r="F22" s="26">
        <v>6950</v>
      </c>
      <c r="G22" s="26">
        <v>8000</v>
      </c>
      <c r="H22" s="26">
        <v>6440</v>
      </c>
      <c r="I22" s="26">
        <v>8000</v>
      </c>
      <c r="J22" s="25">
        <f t="shared" si="14"/>
        <v>1050</v>
      </c>
      <c r="K22" s="27">
        <f t="shared" si="15"/>
        <v>21.582733812949641</v>
      </c>
      <c r="L22" s="63">
        <f t="shared" si="2"/>
        <v>0.15107913669064743</v>
      </c>
      <c r="M22" s="28">
        <f t="shared" si="9"/>
        <v>22661.870503597122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44278</v>
      </c>
      <c r="D23" s="25" t="s">
        <v>19</v>
      </c>
      <c r="E23" s="25" t="s">
        <v>1239</v>
      </c>
      <c r="F23" s="26">
        <v>320</v>
      </c>
      <c r="G23" s="26">
        <v>550</v>
      </c>
      <c r="H23" s="26">
        <v>279</v>
      </c>
      <c r="I23" s="26">
        <v>341</v>
      </c>
      <c r="J23" s="25">
        <f t="shared" si="14"/>
        <v>21</v>
      </c>
      <c r="K23" s="27">
        <f t="shared" si="15"/>
        <v>468.75</v>
      </c>
      <c r="L23" s="63">
        <f t="shared" si="2"/>
        <v>6.5625000000000044E-2</v>
      </c>
      <c r="M23" s="28">
        <f t="shared" si="9"/>
        <v>9843.75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44278</v>
      </c>
      <c r="D24" s="25" t="s">
        <v>19</v>
      </c>
      <c r="E24" s="25" t="s">
        <v>1248</v>
      </c>
      <c r="F24" s="26">
        <v>436</v>
      </c>
      <c r="G24" s="26">
        <v>465</v>
      </c>
      <c r="H24" s="26">
        <v>425</v>
      </c>
      <c r="I24" s="26">
        <v>439</v>
      </c>
      <c r="J24" s="25">
        <f t="shared" si="14"/>
        <v>3</v>
      </c>
      <c r="K24" s="27">
        <f t="shared" si="15"/>
        <v>344.0366972477064</v>
      </c>
      <c r="L24" s="63">
        <f t="shared" si="2"/>
        <v>6.8807339449541427E-3</v>
      </c>
      <c r="M24" s="28">
        <f t="shared" si="9"/>
        <v>1032.1100917431193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44279</v>
      </c>
      <c r="D25" s="25" t="s">
        <v>19</v>
      </c>
      <c r="E25" s="25" t="s">
        <v>713</v>
      </c>
      <c r="F25" s="26">
        <v>395</v>
      </c>
      <c r="G25" s="26">
        <v>406</v>
      </c>
      <c r="H25" s="26">
        <v>392</v>
      </c>
      <c r="I25" s="26">
        <v>392</v>
      </c>
      <c r="J25" s="25">
        <f t="shared" si="14"/>
        <v>-3</v>
      </c>
      <c r="K25" s="27">
        <v>380</v>
      </c>
      <c r="L25" s="63">
        <f t="shared" si="2"/>
        <v>-7.5949367088608E-3</v>
      </c>
      <c r="M25" s="28">
        <f t="shared" si="9"/>
        <v>-1140</v>
      </c>
      <c r="N25" s="8"/>
      <c r="Y25" s="5">
        <f t="shared" si="3"/>
        <v>0</v>
      </c>
      <c r="Z25" s="5">
        <f t="shared" si="4"/>
        <v>1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44279</v>
      </c>
      <c r="D26" s="25" t="s">
        <v>19</v>
      </c>
      <c r="E26" s="25" t="s">
        <v>1240</v>
      </c>
      <c r="F26" s="26">
        <v>210</v>
      </c>
      <c r="G26" s="26">
        <v>206</v>
      </c>
      <c r="H26" s="26">
        <v>205</v>
      </c>
      <c r="I26" s="26">
        <v>213.75</v>
      </c>
      <c r="J26" s="25">
        <f t="shared" ref="J26:J27" si="16">I26-F26</f>
        <v>3.75</v>
      </c>
      <c r="K26" s="27">
        <f t="shared" ref="K26" si="17">150000/F26</f>
        <v>714.28571428571433</v>
      </c>
      <c r="L26" s="63">
        <f t="shared" si="2"/>
        <v>1.7857142857142794E-2</v>
      </c>
      <c r="M26" s="28">
        <f t="shared" si="9"/>
        <v>2678.5714285714289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44280</v>
      </c>
      <c r="D27" s="25" t="s">
        <v>19</v>
      </c>
      <c r="E27" s="25" t="s">
        <v>1241</v>
      </c>
      <c r="F27" s="26">
        <v>352</v>
      </c>
      <c r="G27" s="26">
        <v>500</v>
      </c>
      <c r="H27" s="26">
        <v>330</v>
      </c>
      <c r="I27" s="26">
        <v>460</v>
      </c>
      <c r="J27" s="25">
        <f t="shared" si="16"/>
        <v>108</v>
      </c>
      <c r="K27" s="27">
        <f t="shared" ref="K27:K32" si="18">150000/F27</f>
        <v>426.13636363636363</v>
      </c>
      <c r="L27" s="63">
        <f t="shared" si="2"/>
        <v>0.30681818181818188</v>
      </c>
      <c r="M27" s="28">
        <f t="shared" si="9"/>
        <v>46022.727272727272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44280</v>
      </c>
      <c r="D28" s="25" t="s">
        <v>19</v>
      </c>
      <c r="E28" s="25" t="s">
        <v>1233</v>
      </c>
      <c r="F28" s="26">
        <v>563</v>
      </c>
      <c r="G28" s="26">
        <v>620</v>
      </c>
      <c r="H28" s="26">
        <v>540</v>
      </c>
      <c r="I28" s="26">
        <v>607</v>
      </c>
      <c r="J28" s="25">
        <f t="shared" ref="J28:J32" si="19">I28-F28</f>
        <v>44</v>
      </c>
      <c r="K28" s="27">
        <f t="shared" si="18"/>
        <v>266.42984014209594</v>
      </c>
      <c r="L28" s="63">
        <f t="shared" si="2"/>
        <v>7.8152753108348127E-2</v>
      </c>
      <c r="M28" s="28">
        <f t="shared" si="9"/>
        <v>11722.912966252221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44280</v>
      </c>
      <c r="D29" s="25" t="s">
        <v>19</v>
      </c>
      <c r="E29" s="25" t="s">
        <v>1242</v>
      </c>
      <c r="F29" s="26">
        <v>1360</v>
      </c>
      <c r="G29" s="26">
        <v>1500</v>
      </c>
      <c r="H29" s="26">
        <v>1320</v>
      </c>
      <c r="I29" s="26">
        <v>1431</v>
      </c>
      <c r="J29" s="25">
        <f t="shared" si="19"/>
        <v>71</v>
      </c>
      <c r="K29" s="27">
        <f t="shared" si="18"/>
        <v>110.29411764705883</v>
      </c>
      <c r="L29" s="63">
        <f t="shared" si="2"/>
        <v>5.2205882352941213E-2</v>
      </c>
      <c r="M29" s="28">
        <f t="shared" si="9"/>
        <v>7830.8823529411766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44280</v>
      </c>
      <c r="D30" s="25" t="s">
        <v>19</v>
      </c>
      <c r="E30" s="25" t="s">
        <v>1036</v>
      </c>
      <c r="F30" s="26">
        <v>1380</v>
      </c>
      <c r="G30" s="26">
        <v>1470</v>
      </c>
      <c r="H30" s="26">
        <v>1340</v>
      </c>
      <c r="I30" s="26">
        <v>1403</v>
      </c>
      <c r="J30" s="25">
        <f t="shared" si="19"/>
        <v>23</v>
      </c>
      <c r="K30" s="27">
        <f t="shared" si="18"/>
        <v>108.69565217391305</v>
      </c>
      <c r="L30" s="63">
        <f t="shared" si="2"/>
        <v>1.6666666666666607E-2</v>
      </c>
      <c r="M30" s="28">
        <f t="shared" si="9"/>
        <v>2500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44280</v>
      </c>
      <c r="D31" s="25" t="s">
        <v>19</v>
      </c>
      <c r="E31" s="25" t="s">
        <v>1243</v>
      </c>
      <c r="F31" s="26">
        <v>5150</v>
      </c>
      <c r="G31" s="26">
        <v>5500</v>
      </c>
      <c r="H31" s="26">
        <v>5000</v>
      </c>
      <c r="I31" s="26">
        <v>5248</v>
      </c>
      <c r="J31" s="25">
        <f t="shared" si="19"/>
        <v>98</v>
      </c>
      <c r="K31" s="27">
        <f t="shared" si="18"/>
        <v>29.126213592233011</v>
      </c>
      <c r="L31" s="63">
        <f t="shared" si="2"/>
        <v>1.9029126213592207E-2</v>
      </c>
      <c r="M31" s="28">
        <f t="shared" si="9"/>
        <v>2854.3689320388353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44285</v>
      </c>
      <c r="D32" s="25" t="s">
        <v>19</v>
      </c>
      <c r="E32" s="25" t="s">
        <v>1244</v>
      </c>
      <c r="F32" s="26">
        <v>2890</v>
      </c>
      <c r="G32" s="26">
        <v>3300</v>
      </c>
      <c r="H32" s="26">
        <v>2750</v>
      </c>
      <c r="I32" s="26">
        <v>3090</v>
      </c>
      <c r="J32" s="25">
        <f t="shared" si="19"/>
        <v>200</v>
      </c>
      <c r="K32" s="27">
        <f t="shared" si="18"/>
        <v>51.903114186851212</v>
      </c>
      <c r="L32" s="63">
        <f t="shared" si="2"/>
        <v>6.9204152249134898E-2</v>
      </c>
      <c r="M32" s="28">
        <f t="shared" si="9"/>
        <v>10380.622837370243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44286</v>
      </c>
      <c r="D33" s="25" t="s">
        <v>19</v>
      </c>
      <c r="E33" s="25" t="s">
        <v>1245</v>
      </c>
      <c r="F33" s="26">
        <v>714</v>
      </c>
      <c r="G33" s="26">
        <v>755</v>
      </c>
      <c r="H33" s="26">
        <v>698</v>
      </c>
      <c r="I33" s="26">
        <v>755</v>
      </c>
      <c r="J33" s="25">
        <f t="shared" ref="J33:J34" si="20">I33-F33</f>
        <v>41</v>
      </c>
      <c r="K33" s="27">
        <f t="shared" ref="K33:K34" si="21">150000/F33</f>
        <v>210.08403361344537</v>
      </c>
      <c r="L33" s="63">
        <f t="shared" si="2"/>
        <v>5.7422969187675088E-2</v>
      </c>
      <c r="M33" s="28">
        <f t="shared" si="9"/>
        <v>8613.4453781512602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44286</v>
      </c>
      <c r="D34" s="43" t="s">
        <v>19</v>
      </c>
      <c r="E34" s="43" t="s">
        <v>1246</v>
      </c>
      <c r="F34" s="43">
        <v>5170</v>
      </c>
      <c r="G34" s="43">
        <v>5260</v>
      </c>
      <c r="H34" s="43">
        <v>5120</v>
      </c>
      <c r="I34" s="26">
        <v>5260</v>
      </c>
      <c r="J34" s="25">
        <f t="shared" si="20"/>
        <v>90</v>
      </c>
      <c r="K34" s="27">
        <f t="shared" si="21"/>
        <v>29.013539651837526</v>
      </c>
      <c r="L34" s="63">
        <f t="shared" si="2"/>
        <v>1.740812379110257E-2</v>
      </c>
      <c r="M34" s="28">
        <f t="shared" si="9"/>
        <v>2611.2185686653775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229473.22681103839</v>
      </c>
      <c r="N192" s="8"/>
      <c r="Y192" s="5">
        <f>SUM(Y6:Y191)</f>
        <v>26</v>
      </c>
      <c r="Z192" s="5">
        <f>SUM(Z6:Z191)</f>
        <v>3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36" priority="1">
      <formula>LEN(TRIM(I6))=0</formula>
    </cfRule>
  </conditionalFormatting>
  <hyperlinks>
    <hyperlink ref="B192" r:id="rId1" display="www.winnerscapitalline.com" xr:uid="{00000000-0004-0000-2300-000000000000}"/>
    <hyperlink ref="P1" location="'MASTER '!A1" display="Back" xr:uid="{00000000-0004-0000-2300-000001000000}"/>
  </hyperlinks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195"/>
  <sheetViews>
    <sheetView topLeftCell="F7" zoomScale="90" zoomScaleNormal="90" workbookViewId="0">
      <selection activeCell="R13" sqref="R13:R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2.66406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1247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44291</v>
      </c>
      <c r="D6" s="19" t="s">
        <v>19</v>
      </c>
      <c r="E6" s="19" t="s">
        <v>1249</v>
      </c>
      <c r="F6" s="21">
        <v>1055</v>
      </c>
      <c r="G6" s="79">
        <v>1085</v>
      </c>
      <c r="H6" s="79">
        <v>1040</v>
      </c>
      <c r="I6" s="26">
        <v>1085</v>
      </c>
      <c r="J6" s="25">
        <f t="shared" ref="J6" si="0">I6-F6</f>
        <v>30</v>
      </c>
      <c r="K6" s="27">
        <f t="shared" ref="K6" si="1">150000/F6</f>
        <v>142.18009478672985</v>
      </c>
      <c r="L6" s="63">
        <f t="shared" ref="L6:L71" si="2">(I6*1/F6)-100%</f>
        <v>2.8436018957346043E-2</v>
      </c>
      <c r="M6" s="25">
        <f>J6*K6</f>
        <v>4265.4028436018953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44291</v>
      </c>
      <c r="D7" s="25" t="s">
        <v>19</v>
      </c>
      <c r="E7" s="25" t="s">
        <v>1250</v>
      </c>
      <c r="F7" s="26">
        <v>1055</v>
      </c>
      <c r="G7" s="26">
        <v>1100</v>
      </c>
      <c r="H7" s="26">
        <v>1035</v>
      </c>
      <c r="I7" s="26">
        <v>1100</v>
      </c>
      <c r="J7" s="25">
        <f t="shared" ref="J7:J8" si="5">I7-F7</f>
        <v>45</v>
      </c>
      <c r="K7" s="27">
        <f t="shared" ref="K7:K8" si="6">150000/F7</f>
        <v>142.18009478672985</v>
      </c>
      <c r="L7" s="63">
        <f t="shared" si="2"/>
        <v>4.2654028436019065E-2</v>
      </c>
      <c r="M7" s="83">
        <f>J7*K7</f>
        <v>6398.1042654028433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44292</v>
      </c>
      <c r="D8" s="25" t="s">
        <v>19</v>
      </c>
      <c r="E8" s="25" t="s">
        <v>535</v>
      </c>
      <c r="F8" s="26">
        <v>1575</v>
      </c>
      <c r="G8" s="26">
        <v>1610</v>
      </c>
      <c r="H8" s="26">
        <v>1555</v>
      </c>
      <c r="I8" s="26">
        <v>1610</v>
      </c>
      <c r="J8" s="25">
        <f t="shared" si="5"/>
        <v>35</v>
      </c>
      <c r="K8" s="27">
        <f t="shared" si="6"/>
        <v>95.238095238095241</v>
      </c>
      <c r="L8" s="63">
        <f t="shared" si="2"/>
        <v>2.2222222222222143E-2</v>
      </c>
      <c r="M8" s="28">
        <f t="shared" ref="M8:M71" si="9">J8*K8</f>
        <v>3333.3333333333335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44292</v>
      </c>
      <c r="D9" s="25" t="s">
        <v>19</v>
      </c>
      <c r="E9" s="25" t="s">
        <v>1261</v>
      </c>
      <c r="F9" s="26">
        <v>4990</v>
      </c>
      <c r="G9" s="26">
        <v>5200</v>
      </c>
      <c r="H9" s="26">
        <v>4920</v>
      </c>
      <c r="I9" s="26">
        <v>5200</v>
      </c>
      <c r="J9" s="25">
        <f t="shared" ref="J9:J28" si="10">I9-F9</f>
        <v>210</v>
      </c>
      <c r="K9" s="27">
        <f t="shared" ref="K9:K28" si="11">150000/F9</f>
        <v>30.060120240480963</v>
      </c>
      <c r="L9" s="63">
        <f t="shared" si="2"/>
        <v>4.2084168336673278E-2</v>
      </c>
      <c r="M9" s="28">
        <f t="shared" si="9"/>
        <v>6312.6252505010025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44293</v>
      </c>
      <c r="D10" s="25" t="s">
        <v>19</v>
      </c>
      <c r="E10" s="25" t="s">
        <v>412</v>
      </c>
      <c r="F10" s="26">
        <v>1450</v>
      </c>
      <c r="G10" s="26">
        <v>1500</v>
      </c>
      <c r="H10" s="26">
        <v>1430</v>
      </c>
      <c r="I10" s="26">
        <v>1458</v>
      </c>
      <c r="J10" s="25">
        <f t="shared" si="10"/>
        <v>8</v>
      </c>
      <c r="K10" s="27">
        <f t="shared" si="11"/>
        <v>103.44827586206897</v>
      </c>
      <c r="L10" s="63">
        <f t="shared" si="2"/>
        <v>5.5172413793103114E-3</v>
      </c>
      <c r="M10" s="28">
        <f t="shared" si="9"/>
        <v>827.58620689655174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44294</v>
      </c>
      <c r="D11" s="25" t="s">
        <v>19</v>
      </c>
      <c r="E11" s="25" t="s">
        <v>1251</v>
      </c>
      <c r="F11" s="26">
        <v>540</v>
      </c>
      <c r="G11" s="26">
        <v>660</v>
      </c>
      <c r="H11" s="26">
        <v>490</v>
      </c>
      <c r="I11" s="26">
        <v>568.5</v>
      </c>
      <c r="J11" s="25">
        <f t="shared" si="10"/>
        <v>28.5</v>
      </c>
      <c r="K11" s="27">
        <f t="shared" si="11"/>
        <v>277.77777777777777</v>
      </c>
      <c r="L11" s="63">
        <f t="shared" si="2"/>
        <v>5.2777777777777812E-2</v>
      </c>
      <c r="M11" s="28">
        <f t="shared" si="9"/>
        <v>7916.6666666666661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44295</v>
      </c>
      <c r="D12" s="25" t="s">
        <v>19</v>
      </c>
      <c r="E12" s="25" t="s">
        <v>579</v>
      </c>
      <c r="F12" s="26">
        <v>2885</v>
      </c>
      <c r="G12" s="26">
        <v>2915</v>
      </c>
      <c r="H12" s="26">
        <v>2870</v>
      </c>
      <c r="I12" s="26">
        <v>2915</v>
      </c>
      <c r="J12" s="25">
        <f t="shared" si="10"/>
        <v>30</v>
      </c>
      <c r="K12" s="27">
        <f t="shared" si="11"/>
        <v>51.99306759098787</v>
      </c>
      <c r="L12" s="63">
        <f t="shared" si="2"/>
        <v>1.0398613518197486E-2</v>
      </c>
      <c r="M12" s="28">
        <f t="shared" si="9"/>
        <v>1559.7920277296362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44295</v>
      </c>
      <c r="D13" s="25" t="s">
        <v>19</v>
      </c>
      <c r="E13" s="25" t="s">
        <v>1252</v>
      </c>
      <c r="F13" s="26">
        <v>2910</v>
      </c>
      <c r="G13" s="26">
        <v>3250</v>
      </c>
      <c r="H13" s="26">
        <v>2840</v>
      </c>
      <c r="I13" s="26">
        <v>3009</v>
      </c>
      <c r="J13" s="25">
        <f t="shared" si="10"/>
        <v>99</v>
      </c>
      <c r="K13" s="27">
        <f t="shared" si="11"/>
        <v>51.546391752577321</v>
      </c>
      <c r="L13" s="63">
        <f t="shared" si="2"/>
        <v>3.4020618556701132E-2</v>
      </c>
      <c r="M13" s="28">
        <f t="shared" si="9"/>
        <v>5103.0927835051552</v>
      </c>
      <c r="N13" s="8"/>
      <c r="P13" s="148" t="s">
        <v>10</v>
      </c>
      <c r="Q13" s="150">
        <f>COUNT(C6:C191)</f>
        <v>23</v>
      </c>
      <c r="R13" s="152">
        <v>23</v>
      </c>
      <c r="S13" s="152">
        <f>Z192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44295</v>
      </c>
      <c r="D14" s="25" t="s">
        <v>19</v>
      </c>
      <c r="E14" s="25" t="s">
        <v>557</v>
      </c>
      <c r="F14" s="26">
        <v>73</v>
      </c>
      <c r="G14" s="26">
        <v>77</v>
      </c>
      <c r="H14" s="26">
        <v>69</v>
      </c>
      <c r="I14" s="26">
        <v>75</v>
      </c>
      <c r="J14" s="25">
        <f t="shared" si="10"/>
        <v>2</v>
      </c>
      <c r="K14" s="27">
        <f t="shared" si="11"/>
        <v>2054.794520547945</v>
      </c>
      <c r="L14" s="63">
        <f t="shared" si="2"/>
        <v>2.7397260273972712E-2</v>
      </c>
      <c r="M14" s="28">
        <f t="shared" si="9"/>
        <v>4109.58904109589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44299</v>
      </c>
      <c r="D15" s="25" t="s">
        <v>19</v>
      </c>
      <c r="E15" s="25" t="s">
        <v>1253</v>
      </c>
      <c r="F15" s="26">
        <v>190</v>
      </c>
      <c r="G15" s="26">
        <v>205</v>
      </c>
      <c r="H15" s="26">
        <v>183</v>
      </c>
      <c r="I15" s="26">
        <v>197.5</v>
      </c>
      <c r="J15" s="25">
        <f t="shared" si="10"/>
        <v>7.5</v>
      </c>
      <c r="K15" s="27">
        <f t="shared" si="11"/>
        <v>789.47368421052636</v>
      </c>
      <c r="L15" s="63">
        <f t="shared" si="2"/>
        <v>3.9473684210526327E-2</v>
      </c>
      <c r="M15" s="28">
        <f t="shared" si="9"/>
        <v>5921.0526315789475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44301</v>
      </c>
      <c r="D16" s="25" t="s">
        <v>19</v>
      </c>
      <c r="E16" s="25" t="s">
        <v>1254</v>
      </c>
      <c r="F16" s="26">
        <v>740</v>
      </c>
      <c r="G16" s="26">
        <v>825</v>
      </c>
      <c r="H16" s="26">
        <v>710</v>
      </c>
      <c r="I16" s="26">
        <v>790</v>
      </c>
      <c r="J16" s="25">
        <f t="shared" si="10"/>
        <v>50</v>
      </c>
      <c r="K16" s="27">
        <f t="shared" si="11"/>
        <v>202.70270270270271</v>
      </c>
      <c r="L16" s="63">
        <f t="shared" si="2"/>
        <v>6.7567567567567544E-2</v>
      </c>
      <c r="M16" s="28">
        <f t="shared" si="9"/>
        <v>10135.135135135135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44301</v>
      </c>
      <c r="D17" s="25" t="s">
        <v>19</v>
      </c>
      <c r="E17" s="25" t="s">
        <v>234</v>
      </c>
      <c r="F17" s="26">
        <v>103</v>
      </c>
      <c r="G17" s="26">
        <v>114</v>
      </c>
      <c r="H17" s="26">
        <v>98</v>
      </c>
      <c r="I17" s="26">
        <v>108.4</v>
      </c>
      <c r="J17" s="25">
        <f t="shared" si="10"/>
        <v>5.4000000000000057</v>
      </c>
      <c r="K17" s="27">
        <f t="shared" si="11"/>
        <v>1456.3106796116506</v>
      </c>
      <c r="L17" s="63">
        <f t="shared" si="2"/>
        <v>5.2427184466019572E-2</v>
      </c>
      <c r="M17" s="28">
        <f t="shared" si="9"/>
        <v>7864.0776699029211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44301</v>
      </c>
      <c r="D18" s="25" t="s">
        <v>19</v>
      </c>
      <c r="E18" s="25" t="s">
        <v>1215</v>
      </c>
      <c r="F18" s="26">
        <v>94</v>
      </c>
      <c r="G18" s="26">
        <v>102</v>
      </c>
      <c r="H18" s="26">
        <v>91.8</v>
      </c>
      <c r="I18" s="26">
        <v>108</v>
      </c>
      <c r="J18" s="25">
        <f t="shared" si="10"/>
        <v>14</v>
      </c>
      <c r="K18" s="27">
        <f t="shared" si="11"/>
        <v>1595.7446808510638</v>
      </c>
      <c r="L18" s="63">
        <f t="shared" si="2"/>
        <v>0.14893617021276606</v>
      </c>
      <c r="M18" s="28">
        <f t="shared" si="9"/>
        <v>22340.425531914894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44302</v>
      </c>
      <c r="D19" s="25" t="s">
        <v>19</v>
      </c>
      <c r="E19" s="25" t="s">
        <v>1255</v>
      </c>
      <c r="F19" s="26">
        <v>269</v>
      </c>
      <c r="G19" s="26">
        <v>276</v>
      </c>
      <c r="H19" s="26">
        <v>266</v>
      </c>
      <c r="I19" s="26">
        <v>276</v>
      </c>
      <c r="J19" s="25">
        <f t="shared" si="10"/>
        <v>7</v>
      </c>
      <c r="K19" s="27">
        <f t="shared" si="11"/>
        <v>557.62081784386612</v>
      </c>
      <c r="L19" s="63">
        <f t="shared" si="2"/>
        <v>2.6022304832713727E-2</v>
      </c>
      <c r="M19" s="28">
        <f t="shared" si="9"/>
        <v>3903.345724907063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44305</v>
      </c>
      <c r="D20" s="25" t="s">
        <v>19</v>
      </c>
      <c r="E20" s="25" t="s">
        <v>137</v>
      </c>
      <c r="F20" s="26">
        <v>63</v>
      </c>
      <c r="G20" s="26">
        <v>68</v>
      </c>
      <c r="H20" s="26">
        <v>61.5</v>
      </c>
      <c r="I20" s="26">
        <v>68</v>
      </c>
      <c r="J20" s="25">
        <f t="shared" si="10"/>
        <v>5</v>
      </c>
      <c r="K20" s="27">
        <f t="shared" si="11"/>
        <v>2380.9523809523807</v>
      </c>
      <c r="L20" s="63">
        <f t="shared" si="2"/>
        <v>7.9365079365079305E-2</v>
      </c>
      <c r="M20" s="28">
        <f t="shared" si="9"/>
        <v>11904.761904761905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44305</v>
      </c>
      <c r="D21" s="25" t="s">
        <v>19</v>
      </c>
      <c r="E21" s="25" t="s">
        <v>1154</v>
      </c>
      <c r="F21" s="26">
        <v>300</v>
      </c>
      <c r="G21" s="26">
        <v>420</v>
      </c>
      <c r="H21" s="26">
        <v>280</v>
      </c>
      <c r="I21" s="26">
        <v>330</v>
      </c>
      <c r="J21" s="25">
        <f t="shared" si="10"/>
        <v>30</v>
      </c>
      <c r="K21" s="27">
        <f t="shared" si="11"/>
        <v>500</v>
      </c>
      <c r="L21" s="63">
        <f t="shared" si="2"/>
        <v>0.10000000000000009</v>
      </c>
      <c r="M21" s="28">
        <f t="shared" si="9"/>
        <v>15000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44305</v>
      </c>
      <c r="D22" s="25" t="s">
        <v>19</v>
      </c>
      <c r="E22" s="25" t="s">
        <v>1256</v>
      </c>
      <c r="F22" s="26">
        <v>558</v>
      </c>
      <c r="G22" s="26">
        <v>585</v>
      </c>
      <c r="H22" s="26">
        <v>550</v>
      </c>
      <c r="I22" s="26">
        <v>585</v>
      </c>
      <c r="J22" s="25">
        <f t="shared" si="10"/>
        <v>27</v>
      </c>
      <c r="K22" s="27">
        <f t="shared" si="11"/>
        <v>268.81720430107526</v>
      </c>
      <c r="L22" s="63">
        <f t="shared" si="2"/>
        <v>4.8387096774193505E-2</v>
      </c>
      <c r="M22" s="28">
        <f t="shared" si="9"/>
        <v>7258.0645161290322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44308</v>
      </c>
      <c r="D23" s="25" t="s">
        <v>19</v>
      </c>
      <c r="E23" s="25" t="s">
        <v>1257</v>
      </c>
      <c r="F23" s="26">
        <v>360</v>
      </c>
      <c r="G23" s="26">
        <v>400</v>
      </c>
      <c r="H23" s="26">
        <v>345</v>
      </c>
      <c r="I23" s="26">
        <v>400</v>
      </c>
      <c r="J23" s="25">
        <f t="shared" si="10"/>
        <v>40</v>
      </c>
      <c r="K23" s="27">
        <f t="shared" si="11"/>
        <v>416.66666666666669</v>
      </c>
      <c r="L23" s="63">
        <f t="shared" si="2"/>
        <v>0.11111111111111116</v>
      </c>
      <c r="M23" s="28">
        <f t="shared" si="9"/>
        <v>16666.666666666668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44308</v>
      </c>
      <c r="D24" s="25" t="s">
        <v>19</v>
      </c>
      <c r="E24" s="25" t="s">
        <v>1258</v>
      </c>
      <c r="F24" s="26">
        <v>176</v>
      </c>
      <c r="G24" s="26">
        <v>189</v>
      </c>
      <c r="H24" s="26">
        <v>173</v>
      </c>
      <c r="I24" s="26">
        <v>183</v>
      </c>
      <c r="J24" s="25">
        <f t="shared" si="10"/>
        <v>7</v>
      </c>
      <c r="K24" s="27">
        <f t="shared" si="11"/>
        <v>852.27272727272725</v>
      </c>
      <c r="L24" s="63">
        <f t="shared" si="2"/>
        <v>3.9772727272727293E-2</v>
      </c>
      <c r="M24" s="28">
        <f t="shared" si="9"/>
        <v>5965.909090909091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44308</v>
      </c>
      <c r="D25" s="25" t="s">
        <v>19</v>
      </c>
      <c r="E25" s="25" t="s">
        <v>519</v>
      </c>
      <c r="F25" s="26">
        <v>90</v>
      </c>
      <c r="G25" s="26">
        <v>93</v>
      </c>
      <c r="H25" s="26">
        <v>89</v>
      </c>
      <c r="I25" s="26">
        <v>92</v>
      </c>
      <c r="J25" s="25">
        <f t="shared" si="10"/>
        <v>2</v>
      </c>
      <c r="K25" s="27">
        <f t="shared" si="11"/>
        <v>1666.6666666666667</v>
      </c>
      <c r="L25" s="63">
        <f t="shared" si="2"/>
        <v>2.2222222222222143E-2</v>
      </c>
      <c r="M25" s="28">
        <f t="shared" si="9"/>
        <v>3333.3333333333335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44313</v>
      </c>
      <c r="D26" s="25" t="s">
        <v>19</v>
      </c>
      <c r="E26" s="25" t="s">
        <v>954</v>
      </c>
      <c r="F26" s="26">
        <v>928</v>
      </c>
      <c r="G26" s="26">
        <v>960</v>
      </c>
      <c r="H26" s="26">
        <v>915</v>
      </c>
      <c r="I26" s="26">
        <v>935</v>
      </c>
      <c r="J26" s="25">
        <f t="shared" si="10"/>
        <v>7</v>
      </c>
      <c r="K26" s="27">
        <f t="shared" si="11"/>
        <v>161.63793103448276</v>
      </c>
      <c r="L26" s="63">
        <f t="shared" si="2"/>
        <v>7.5431034482758008E-3</v>
      </c>
      <c r="M26" s="28">
        <f t="shared" si="9"/>
        <v>1131.4655172413793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44314</v>
      </c>
      <c r="D27" s="25" t="s">
        <v>19</v>
      </c>
      <c r="E27" s="25" t="s">
        <v>1259</v>
      </c>
      <c r="F27" s="26">
        <v>2850</v>
      </c>
      <c r="G27" s="26">
        <v>3060</v>
      </c>
      <c r="H27" s="26">
        <v>2830</v>
      </c>
      <c r="I27" s="26">
        <v>3060</v>
      </c>
      <c r="J27" s="25">
        <f t="shared" si="10"/>
        <v>210</v>
      </c>
      <c r="K27" s="27">
        <f t="shared" si="11"/>
        <v>52.631578947368418</v>
      </c>
      <c r="L27" s="63">
        <f t="shared" si="2"/>
        <v>7.3684210526315796E-2</v>
      </c>
      <c r="M27" s="28">
        <f t="shared" si="9"/>
        <v>11052.631578947368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44314</v>
      </c>
      <c r="D28" s="25" t="s">
        <v>19</v>
      </c>
      <c r="E28" s="25" t="s">
        <v>1260</v>
      </c>
      <c r="F28" s="26">
        <v>518</v>
      </c>
      <c r="G28" s="26">
        <v>750</v>
      </c>
      <c r="H28" s="26">
        <v>460</v>
      </c>
      <c r="I28" s="26">
        <v>777</v>
      </c>
      <c r="J28" s="25">
        <f t="shared" si="10"/>
        <v>259</v>
      </c>
      <c r="K28" s="27">
        <f t="shared" si="11"/>
        <v>289.57528957528956</v>
      </c>
      <c r="L28" s="63">
        <f t="shared" si="2"/>
        <v>0.5</v>
      </c>
      <c r="M28" s="28">
        <f t="shared" si="9"/>
        <v>75000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2">IF($M71&gt;0,1,0)</f>
        <v>0</v>
      </c>
      <c r="Z71" s="5">
        <f t="shared" ref="Z71:Z134" si="1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5">(I72*1/F72)-100%</f>
        <v>#VALUE!</v>
      </c>
      <c r="M72" s="28">
        <f t="shared" ref="M72:M135" si="16">J72*K72</f>
        <v>0</v>
      </c>
      <c r="N72" s="8"/>
      <c r="Y72" s="5">
        <f t="shared" si="12"/>
        <v>0</v>
      </c>
      <c r="Z72" s="5">
        <f t="shared" si="13"/>
        <v>0</v>
      </c>
      <c r="AA72" s="5">
        <f t="shared" si="7"/>
        <v>0</v>
      </c>
    </row>
    <row r="73" spans="1:27" hidden="1" x14ac:dyDescent="0.3">
      <c r="A73" s="7"/>
      <c r="B73" s="23">
        <f t="shared" si="1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5"/>
        <v>#VALUE!</v>
      </c>
      <c r="M73" s="28">
        <f t="shared" si="16"/>
        <v>0</v>
      </c>
      <c r="N73" s="8"/>
      <c r="Y73" s="5">
        <f t="shared" si="12"/>
        <v>0</v>
      </c>
      <c r="Z73" s="5">
        <f t="shared" si="13"/>
        <v>0</v>
      </c>
      <c r="AA73" s="5">
        <f t="shared" si="7"/>
        <v>0</v>
      </c>
    </row>
    <row r="74" spans="1:27" hidden="1" x14ac:dyDescent="0.3">
      <c r="A74" s="7"/>
      <c r="B74" s="23">
        <f t="shared" si="1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5"/>
        <v>#VALUE!</v>
      </c>
      <c r="M74" s="28">
        <f t="shared" si="16"/>
        <v>0</v>
      </c>
      <c r="N74" s="8"/>
      <c r="Y74" s="5">
        <f t="shared" si="12"/>
        <v>0</v>
      </c>
      <c r="Z74" s="5">
        <f t="shared" si="13"/>
        <v>0</v>
      </c>
      <c r="AA74" s="5">
        <f t="shared" si="7"/>
        <v>0</v>
      </c>
    </row>
    <row r="75" spans="1:27" hidden="1" x14ac:dyDescent="0.3">
      <c r="A75" s="7"/>
      <c r="B75" s="23">
        <f t="shared" si="1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5"/>
        <v>#VALUE!</v>
      </c>
      <c r="M75" s="28">
        <f t="shared" si="16"/>
        <v>0</v>
      </c>
      <c r="N75" s="8"/>
      <c r="Y75" s="5">
        <f t="shared" si="12"/>
        <v>0</v>
      </c>
      <c r="Z75" s="5">
        <f t="shared" si="13"/>
        <v>0</v>
      </c>
      <c r="AA75" s="5">
        <f t="shared" ref="AA75:AA138" si="17">IF($I75=0,1,0)</f>
        <v>0</v>
      </c>
    </row>
    <row r="76" spans="1:27" hidden="1" x14ac:dyDescent="0.3">
      <c r="A76" s="7"/>
      <c r="B76" s="23">
        <f t="shared" si="1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5"/>
        <v>#VALUE!</v>
      </c>
      <c r="M76" s="28">
        <f t="shared" si="16"/>
        <v>0</v>
      </c>
      <c r="N76" s="8"/>
      <c r="Y76" s="5">
        <f t="shared" si="12"/>
        <v>0</v>
      </c>
      <c r="Z76" s="5">
        <f t="shared" si="13"/>
        <v>0</v>
      </c>
      <c r="AA76" s="5">
        <f t="shared" si="17"/>
        <v>0</v>
      </c>
    </row>
    <row r="77" spans="1:27" hidden="1" x14ac:dyDescent="0.3">
      <c r="A77" s="7"/>
      <c r="B77" s="23">
        <f t="shared" si="1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5"/>
        <v>#VALUE!</v>
      </c>
      <c r="M77" s="28">
        <f t="shared" si="16"/>
        <v>0</v>
      </c>
      <c r="N77" s="8"/>
      <c r="Y77" s="5">
        <f t="shared" si="12"/>
        <v>0</v>
      </c>
      <c r="Z77" s="5">
        <f t="shared" si="13"/>
        <v>0</v>
      </c>
      <c r="AA77" s="5">
        <f t="shared" si="17"/>
        <v>0</v>
      </c>
    </row>
    <row r="78" spans="1:27" hidden="1" x14ac:dyDescent="0.3">
      <c r="A78" s="7"/>
      <c r="B78" s="23">
        <f t="shared" si="1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5"/>
        <v>#VALUE!</v>
      </c>
      <c r="M78" s="28">
        <f t="shared" si="16"/>
        <v>0</v>
      </c>
      <c r="N78" s="8"/>
      <c r="Y78" s="5">
        <f t="shared" si="12"/>
        <v>0</v>
      </c>
      <c r="Z78" s="5">
        <f t="shared" si="13"/>
        <v>0</v>
      </c>
      <c r="AA78" s="5">
        <f t="shared" si="17"/>
        <v>0</v>
      </c>
    </row>
    <row r="79" spans="1:27" hidden="1" x14ac:dyDescent="0.3">
      <c r="A79" s="7"/>
      <c r="B79" s="23">
        <f t="shared" si="1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5"/>
        <v>#VALUE!</v>
      </c>
      <c r="M79" s="28">
        <f t="shared" si="16"/>
        <v>0</v>
      </c>
      <c r="N79" s="8"/>
      <c r="Y79" s="5">
        <f t="shared" si="12"/>
        <v>0</v>
      </c>
      <c r="Z79" s="5">
        <f t="shared" si="13"/>
        <v>0</v>
      </c>
      <c r="AA79" s="5">
        <f t="shared" si="17"/>
        <v>0</v>
      </c>
    </row>
    <row r="80" spans="1:27" hidden="1" x14ac:dyDescent="0.3">
      <c r="A80" s="7"/>
      <c r="B80" s="23">
        <f t="shared" si="1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5"/>
        <v>#VALUE!</v>
      </c>
      <c r="M80" s="28">
        <f t="shared" si="16"/>
        <v>0</v>
      </c>
      <c r="N80" s="8"/>
      <c r="Q80" s="5" t="s">
        <v>20</v>
      </c>
      <c r="Y80" s="5">
        <f t="shared" si="12"/>
        <v>0</v>
      </c>
      <c r="Z80" s="5">
        <f t="shared" si="13"/>
        <v>0</v>
      </c>
      <c r="AA80" s="5">
        <f t="shared" si="17"/>
        <v>0</v>
      </c>
    </row>
    <row r="81" spans="1:27" hidden="1" x14ac:dyDescent="0.3">
      <c r="A81" s="7"/>
      <c r="B81" s="23">
        <f t="shared" si="1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5"/>
        <v>#VALUE!</v>
      </c>
      <c r="M81" s="28">
        <f t="shared" si="16"/>
        <v>0</v>
      </c>
      <c r="N81" s="8"/>
      <c r="P81" s="5" t="s">
        <v>20</v>
      </c>
      <c r="Y81" s="5">
        <f t="shared" si="12"/>
        <v>0</v>
      </c>
      <c r="Z81" s="5">
        <f t="shared" si="13"/>
        <v>0</v>
      </c>
      <c r="AA81" s="5">
        <f t="shared" si="17"/>
        <v>0</v>
      </c>
    </row>
    <row r="82" spans="1:27" hidden="1" x14ac:dyDescent="0.3">
      <c r="A82" s="7"/>
      <c r="B82" s="23">
        <f t="shared" si="1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5"/>
        <v>#VALUE!</v>
      </c>
      <c r="M82" s="28">
        <f t="shared" si="16"/>
        <v>0</v>
      </c>
      <c r="N82" s="8"/>
      <c r="Y82" s="5">
        <f t="shared" si="12"/>
        <v>0</v>
      </c>
      <c r="Z82" s="5">
        <f t="shared" si="13"/>
        <v>0</v>
      </c>
      <c r="AA82" s="5">
        <f t="shared" si="17"/>
        <v>0</v>
      </c>
    </row>
    <row r="83" spans="1:27" hidden="1" x14ac:dyDescent="0.3">
      <c r="A83" s="7"/>
      <c r="B83" s="23">
        <f t="shared" si="1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5"/>
        <v>#VALUE!</v>
      </c>
      <c r="M83" s="28">
        <f t="shared" si="16"/>
        <v>0</v>
      </c>
      <c r="N83" s="8"/>
      <c r="R83" s="5" t="s">
        <v>20</v>
      </c>
      <c r="Y83" s="5">
        <f t="shared" si="12"/>
        <v>0</v>
      </c>
      <c r="Z83" s="5">
        <f t="shared" si="13"/>
        <v>0</v>
      </c>
      <c r="AA83" s="5">
        <f t="shared" si="17"/>
        <v>0</v>
      </c>
    </row>
    <row r="84" spans="1:27" hidden="1" x14ac:dyDescent="0.3">
      <c r="A84" s="7"/>
      <c r="B84" s="23">
        <f t="shared" si="1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5"/>
        <v>#VALUE!</v>
      </c>
      <c r="M84" s="28">
        <f t="shared" si="16"/>
        <v>0</v>
      </c>
      <c r="N84" s="8"/>
      <c r="Y84" s="5">
        <f t="shared" si="12"/>
        <v>0</v>
      </c>
      <c r="Z84" s="5">
        <f t="shared" si="13"/>
        <v>0</v>
      </c>
      <c r="AA84" s="5">
        <f t="shared" si="17"/>
        <v>0</v>
      </c>
    </row>
    <row r="85" spans="1:27" hidden="1" x14ac:dyDescent="0.3">
      <c r="A85" s="7"/>
      <c r="B85" s="23">
        <f t="shared" si="1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5"/>
        <v>#VALUE!</v>
      </c>
      <c r="M85" s="28">
        <f t="shared" si="16"/>
        <v>0</v>
      </c>
      <c r="N85" s="8"/>
      <c r="Y85" s="5">
        <f t="shared" si="12"/>
        <v>0</v>
      </c>
      <c r="Z85" s="5">
        <f t="shared" si="13"/>
        <v>0</v>
      </c>
      <c r="AA85" s="5">
        <f t="shared" si="17"/>
        <v>0</v>
      </c>
    </row>
    <row r="86" spans="1:27" hidden="1" x14ac:dyDescent="0.3">
      <c r="A86" s="7"/>
      <c r="B86" s="23">
        <f t="shared" si="1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5"/>
        <v>#VALUE!</v>
      </c>
      <c r="M86" s="28">
        <f t="shared" si="16"/>
        <v>0</v>
      </c>
      <c r="N86" s="8"/>
      <c r="Y86" s="5">
        <f t="shared" si="12"/>
        <v>0</v>
      </c>
      <c r="Z86" s="5">
        <f t="shared" si="13"/>
        <v>0</v>
      </c>
      <c r="AA86" s="5">
        <f t="shared" si="17"/>
        <v>0</v>
      </c>
    </row>
    <row r="87" spans="1:27" hidden="1" x14ac:dyDescent="0.3">
      <c r="A87" s="7"/>
      <c r="B87" s="23">
        <f t="shared" si="1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5"/>
        <v>#VALUE!</v>
      </c>
      <c r="M87" s="28">
        <f t="shared" si="16"/>
        <v>0</v>
      </c>
      <c r="N87" s="8"/>
      <c r="Y87" s="5">
        <f t="shared" si="12"/>
        <v>0</v>
      </c>
      <c r="Z87" s="5">
        <f t="shared" si="13"/>
        <v>0</v>
      </c>
      <c r="AA87" s="5">
        <f t="shared" si="17"/>
        <v>0</v>
      </c>
    </row>
    <row r="88" spans="1:27" hidden="1" x14ac:dyDescent="0.3">
      <c r="A88" s="7"/>
      <c r="B88" s="23">
        <f t="shared" si="1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5"/>
        <v>#VALUE!</v>
      </c>
      <c r="M88" s="28">
        <f t="shared" si="16"/>
        <v>0</v>
      </c>
      <c r="N88" s="8"/>
      <c r="Y88" s="5">
        <f t="shared" si="12"/>
        <v>0</v>
      </c>
      <c r="Z88" s="5">
        <f t="shared" si="13"/>
        <v>0</v>
      </c>
      <c r="AA88" s="5">
        <f t="shared" si="17"/>
        <v>0</v>
      </c>
    </row>
    <row r="89" spans="1:27" hidden="1" x14ac:dyDescent="0.3">
      <c r="A89" s="7"/>
      <c r="B89" s="23">
        <f t="shared" si="1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5"/>
        <v>#VALUE!</v>
      </c>
      <c r="M89" s="28">
        <f t="shared" si="16"/>
        <v>0</v>
      </c>
      <c r="N89" s="8"/>
      <c r="Y89" s="5">
        <f t="shared" si="12"/>
        <v>0</v>
      </c>
      <c r="Z89" s="5">
        <f t="shared" si="13"/>
        <v>0</v>
      </c>
      <c r="AA89" s="5">
        <f t="shared" si="17"/>
        <v>0</v>
      </c>
    </row>
    <row r="90" spans="1:27" hidden="1" x14ac:dyDescent="0.3">
      <c r="A90" s="7"/>
      <c r="B90" s="23">
        <f t="shared" si="1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5"/>
        <v>#VALUE!</v>
      </c>
      <c r="M90" s="28">
        <f t="shared" si="16"/>
        <v>0</v>
      </c>
      <c r="N90" s="8"/>
      <c r="Y90" s="5">
        <f t="shared" si="12"/>
        <v>0</v>
      </c>
      <c r="Z90" s="5">
        <f t="shared" si="13"/>
        <v>0</v>
      </c>
      <c r="AA90" s="5">
        <f t="shared" si="17"/>
        <v>0</v>
      </c>
    </row>
    <row r="91" spans="1:27" hidden="1" x14ac:dyDescent="0.3">
      <c r="A91" s="7"/>
      <c r="B91" s="23">
        <f t="shared" si="1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5"/>
        <v>#VALUE!</v>
      </c>
      <c r="M91" s="28">
        <f t="shared" si="16"/>
        <v>0</v>
      </c>
      <c r="N91" s="8"/>
      <c r="Y91" s="5">
        <f t="shared" si="12"/>
        <v>0</v>
      </c>
      <c r="Z91" s="5">
        <f t="shared" si="13"/>
        <v>0</v>
      </c>
      <c r="AA91" s="5">
        <f t="shared" si="17"/>
        <v>0</v>
      </c>
    </row>
    <row r="92" spans="1:27" hidden="1" x14ac:dyDescent="0.3">
      <c r="A92" s="7"/>
      <c r="B92" s="23">
        <f t="shared" si="1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5"/>
        <v>#VALUE!</v>
      </c>
      <c r="M92" s="28">
        <f t="shared" si="16"/>
        <v>0</v>
      </c>
      <c r="N92" s="8"/>
      <c r="Y92" s="5">
        <f t="shared" si="12"/>
        <v>0</v>
      </c>
      <c r="Z92" s="5">
        <f t="shared" si="13"/>
        <v>0</v>
      </c>
      <c r="AA92" s="5">
        <f t="shared" si="17"/>
        <v>0</v>
      </c>
    </row>
    <row r="93" spans="1:27" hidden="1" x14ac:dyDescent="0.3">
      <c r="A93" s="7"/>
      <c r="B93" s="23">
        <f t="shared" si="1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5"/>
        <v>#VALUE!</v>
      </c>
      <c r="M93" s="28">
        <f t="shared" si="16"/>
        <v>0</v>
      </c>
      <c r="N93" s="8"/>
      <c r="Y93" s="5">
        <f t="shared" si="12"/>
        <v>0</v>
      </c>
      <c r="Z93" s="5">
        <f t="shared" si="13"/>
        <v>0</v>
      </c>
      <c r="AA93" s="5">
        <f t="shared" si="17"/>
        <v>0</v>
      </c>
    </row>
    <row r="94" spans="1:27" hidden="1" x14ac:dyDescent="0.3">
      <c r="A94" s="7"/>
      <c r="B94" s="23">
        <f t="shared" si="1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5"/>
        <v>#VALUE!</v>
      </c>
      <c r="M94" s="28">
        <f t="shared" si="16"/>
        <v>0</v>
      </c>
      <c r="N94" s="8"/>
      <c r="Y94" s="5">
        <f t="shared" si="12"/>
        <v>0</v>
      </c>
      <c r="Z94" s="5">
        <f t="shared" si="13"/>
        <v>0</v>
      </c>
      <c r="AA94" s="5">
        <f t="shared" si="17"/>
        <v>0</v>
      </c>
    </row>
    <row r="95" spans="1:27" hidden="1" x14ac:dyDescent="0.3">
      <c r="A95" s="7"/>
      <c r="B95" s="23">
        <f t="shared" si="1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5"/>
        <v>#VALUE!</v>
      </c>
      <c r="M95" s="28">
        <f t="shared" si="16"/>
        <v>0</v>
      </c>
      <c r="N95" s="8"/>
      <c r="Y95" s="5">
        <f t="shared" si="12"/>
        <v>0</v>
      </c>
      <c r="Z95" s="5">
        <f t="shared" si="13"/>
        <v>0</v>
      </c>
      <c r="AA95" s="5">
        <f t="shared" si="17"/>
        <v>0</v>
      </c>
    </row>
    <row r="96" spans="1:27" hidden="1" x14ac:dyDescent="0.3">
      <c r="A96" s="7"/>
      <c r="B96" s="23">
        <f t="shared" si="1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5"/>
        <v>#VALUE!</v>
      </c>
      <c r="M96" s="28">
        <f t="shared" si="16"/>
        <v>0</v>
      </c>
      <c r="N96" s="8"/>
      <c r="Y96" s="5">
        <f t="shared" si="12"/>
        <v>0</v>
      </c>
      <c r="Z96" s="5">
        <f t="shared" si="13"/>
        <v>0</v>
      </c>
      <c r="AA96" s="5">
        <f t="shared" si="17"/>
        <v>0</v>
      </c>
    </row>
    <row r="97" spans="1:27" hidden="1" x14ac:dyDescent="0.3">
      <c r="A97" s="7"/>
      <c r="B97" s="23">
        <f t="shared" si="1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5"/>
        <v>#VALUE!</v>
      </c>
      <c r="M97" s="28">
        <f t="shared" si="16"/>
        <v>0</v>
      </c>
      <c r="N97" s="8"/>
      <c r="Y97" s="5">
        <f t="shared" si="12"/>
        <v>0</v>
      </c>
      <c r="Z97" s="5">
        <f t="shared" si="13"/>
        <v>0</v>
      </c>
      <c r="AA97" s="5">
        <f t="shared" si="17"/>
        <v>0</v>
      </c>
    </row>
    <row r="98" spans="1:27" hidden="1" x14ac:dyDescent="0.3">
      <c r="A98" s="7"/>
      <c r="B98" s="23">
        <f t="shared" si="1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5"/>
        <v>#VALUE!</v>
      </c>
      <c r="M98" s="28">
        <f t="shared" si="16"/>
        <v>0</v>
      </c>
      <c r="N98" s="8"/>
      <c r="Y98" s="5">
        <f t="shared" si="12"/>
        <v>0</v>
      </c>
      <c r="Z98" s="5">
        <f t="shared" si="13"/>
        <v>0</v>
      </c>
      <c r="AA98" s="5">
        <f t="shared" si="17"/>
        <v>0</v>
      </c>
    </row>
    <row r="99" spans="1:27" hidden="1" x14ac:dyDescent="0.3">
      <c r="A99" s="7"/>
      <c r="B99" s="23">
        <f t="shared" si="1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5"/>
        <v>#VALUE!</v>
      </c>
      <c r="M99" s="28">
        <f t="shared" si="16"/>
        <v>0</v>
      </c>
      <c r="N99" s="8"/>
      <c r="P99" s="5" t="s">
        <v>20</v>
      </c>
      <c r="Y99" s="5">
        <f t="shared" si="12"/>
        <v>0</v>
      </c>
      <c r="Z99" s="5">
        <f t="shared" si="13"/>
        <v>0</v>
      </c>
      <c r="AA99" s="5">
        <f t="shared" si="17"/>
        <v>0</v>
      </c>
    </row>
    <row r="100" spans="1:27" hidden="1" x14ac:dyDescent="0.3">
      <c r="A100" s="7"/>
      <c r="B100" s="23">
        <f t="shared" si="1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5"/>
        <v>#VALUE!</v>
      </c>
      <c r="M100" s="28">
        <f t="shared" si="16"/>
        <v>0</v>
      </c>
      <c r="N100" s="8"/>
      <c r="Q100" s="5" t="s">
        <v>20</v>
      </c>
      <c r="Y100" s="5">
        <f t="shared" si="12"/>
        <v>0</v>
      </c>
      <c r="Z100" s="5">
        <f t="shared" si="13"/>
        <v>0</v>
      </c>
      <c r="AA100" s="5">
        <f t="shared" si="17"/>
        <v>0</v>
      </c>
    </row>
    <row r="101" spans="1:27" hidden="1" x14ac:dyDescent="0.3">
      <c r="A101" s="7"/>
      <c r="B101" s="23">
        <f t="shared" si="1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5"/>
        <v>#VALUE!</v>
      </c>
      <c r="M101" s="28">
        <f t="shared" si="16"/>
        <v>0</v>
      </c>
      <c r="N101" s="8"/>
      <c r="Q101" s="5" t="s">
        <v>20</v>
      </c>
      <c r="Y101" s="5">
        <f t="shared" si="12"/>
        <v>0</v>
      </c>
      <c r="Z101" s="5">
        <f t="shared" si="13"/>
        <v>0</v>
      </c>
      <c r="AA101" s="5">
        <f t="shared" si="17"/>
        <v>0</v>
      </c>
    </row>
    <row r="102" spans="1:27" hidden="1" x14ac:dyDescent="0.3">
      <c r="A102" s="7"/>
      <c r="B102" s="23">
        <f t="shared" si="1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5"/>
        <v>#VALUE!</v>
      </c>
      <c r="M102" s="28">
        <f t="shared" si="16"/>
        <v>0</v>
      </c>
      <c r="N102" s="8"/>
      <c r="Y102" s="5">
        <f t="shared" si="12"/>
        <v>0</v>
      </c>
      <c r="Z102" s="5">
        <f t="shared" si="13"/>
        <v>0</v>
      </c>
      <c r="AA102" s="5">
        <f t="shared" si="17"/>
        <v>0</v>
      </c>
    </row>
    <row r="103" spans="1:27" hidden="1" x14ac:dyDescent="0.3">
      <c r="A103" s="7"/>
      <c r="B103" s="23">
        <f t="shared" si="1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5"/>
        <v>#VALUE!</v>
      </c>
      <c r="M103" s="28">
        <f t="shared" si="16"/>
        <v>0</v>
      </c>
      <c r="N103" s="8"/>
      <c r="Y103" s="5">
        <f t="shared" si="12"/>
        <v>0</v>
      </c>
      <c r="Z103" s="5">
        <f t="shared" si="13"/>
        <v>0</v>
      </c>
      <c r="AA103" s="5">
        <f t="shared" si="17"/>
        <v>0</v>
      </c>
    </row>
    <row r="104" spans="1:27" hidden="1" x14ac:dyDescent="0.3">
      <c r="A104" s="7"/>
      <c r="B104" s="23">
        <f t="shared" si="1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5"/>
        <v>#VALUE!</v>
      </c>
      <c r="M104" s="25">
        <f t="shared" si="16"/>
        <v>0</v>
      </c>
      <c r="N104" s="8"/>
      <c r="Y104" s="5">
        <f t="shared" si="12"/>
        <v>0</v>
      </c>
      <c r="Z104" s="5">
        <f t="shared" si="13"/>
        <v>0</v>
      </c>
      <c r="AA104" s="5">
        <f t="shared" si="17"/>
        <v>0</v>
      </c>
    </row>
    <row r="105" spans="1:27" hidden="1" x14ac:dyDescent="0.3">
      <c r="A105" s="7"/>
      <c r="B105" s="23">
        <f t="shared" si="1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5"/>
        <v>#VALUE!</v>
      </c>
      <c r="M105" s="25">
        <f t="shared" si="16"/>
        <v>0</v>
      </c>
      <c r="N105" s="8"/>
      <c r="Y105" s="5">
        <f t="shared" si="12"/>
        <v>0</v>
      </c>
      <c r="Z105" s="5">
        <f t="shared" si="13"/>
        <v>0</v>
      </c>
      <c r="AA105" s="5">
        <f t="shared" si="17"/>
        <v>0</v>
      </c>
    </row>
    <row r="106" spans="1:27" hidden="1" x14ac:dyDescent="0.3">
      <c r="A106" s="7"/>
      <c r="B106" s="23">
        <f t="shared" si="1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5"/>
        <v>#VALUE!</v>
      </c>
      <c r="M106" s="25">
        <f t="shared" si="16"/>
        <v>0</v>
      </c>
      <c r="N106" s="8"/>
      <c r="Y106" s="5">
        <f t="shared" si="12"/>
        <v>0</v>
      </c>
      <c r="Z106" s="5">
        <f t="shared" si="13"/>
        <v>0</v>
      </c>
      <c r="AA106" s="5">
        <f t="shared" si="17"/>
        <v>0</v>
      </c>
    </row>
    <row r="107" spans="1:27" hidden="1" x14ac:dyDescent="0.3">
      <c r="A107" s="7"/>
      <c r="B107" s="23">
        <f t="shared" si="1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5"/>
        <v>#VALUE!</v>
      </c>
      <c r="M107" s="25">
        <f t="shared" si="16"/>
        <v>0</v>
      </c>
      <c r="N107" s="8"/>
      <c r="Y107" s="5">
        <f t="shared" si="12"/>
        <v>0</v>
      </c>
      <c r="Z107" s="5">
        <f t="shared" si="13"/>
        <v>0</v>
      </c>
      <c r="AA107" s="5">
        <f t="shared" si="17"/>
        <v>0</v>
      </c>
    </row>
    <row r="108" spans="1:27" hidden="1" x14ac:dyDescent="0.3">
      <c r="A108" s="7"/>
      <c r="B108" s="23">
        <f t="shared" si="1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5"/>
        <v>#VALUE!</v>
      </c>
      <c r="M108" s="25">
        <f t="shared" si="16"/>
        <v>0</v>
      </c>
      <c r="N108" s="8"/>
      <c r="Y108" s="5">
        <f t="shared" si="12"/>
        <v>0</v>
      </c>
      <c r="Z108" s="5">
        <f t="shared" si="13"/>
        <v>0</v>
      </c>
      <c r="AA108" s="5">
        <f t="shared" si="17"/>
        <v>0</v>
      </c>
    </row>
    <row r="109" spans="1:27" hidden="1" x14ac:dyDescent="0.3">
      <c r="A109" s="7"/>
      <c r="B109" s="23">
        <f t="shared" si="1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5"/>
        <v>#VALUE!</v>
      </c>
      <c r="M109" s="25">
        <f t="shared" si="16"/>
        <v>0</v>
      </c>
      <c r="N109" s="8"/>
      <c r="Y109" s="5">
        <f t="shared" si="12"/>
        <v>0</v>
      </c>
      <c r="Z109" s="5">
        <f t="shared" si="13"/>
        <v>0</v>
      </c>
      <c r="AA109" s="5">
        <f t="shared" si="17"/>
        <v>0</v>
      </c>
    </row>
    <row r="110" spans="1:27" hidden="1" x14ac:dyDescent="0.3">
      <c r="A110" s="7"/>
      <c r="B110" s="23">
        <f t="shared" si="1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5"/>
        <v>#VALUE!</v>
      </c>
      <c r="M110" s="25">
        <f t="shared" si="16"/>
        <v>0</v>
      </c>
      <c r="N110" s="8"/>
      <c r="Y110" s="5">
        <f t="shared" si="12"/>
        <v>0</v>
      </c>
      <c r="Z110" s="5">
        <f t="shared" si="13"/>
        <v>0</v>
      </c>
      <c r="AA110" s="5">
        <f t="shared" si="17"/>
        <v>0</v>
      </c>
    </row>
    <row r="111" spans="1:27" hidden="1" x14ac:dyDescent="0.3">
      <c r="A111" s="7"/>
      <c r="B111" s="23">
        <f t="shared" si="1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5"/>
        <v>#VALUE!</v>
      </c>
      <c r="M111" s="25">
        <f t="shared" si="16"/>
        <v>0</v>
      </c>
      <c r="N111" s="8"/>
      <c r="Y111" s="5">
        <f t="shared" si="12"/>
        <v>0</v>
      </c>
      <c r="Z111" s="5">
        <f t="shared" si="13"/>
        <v>0</v>
      </c>
      <c r="AA111" s="5">
        <f t="shared" si="17"/>
        <v>0</v>
      </c>
    </row>
    <row r="112" spans="1:27" hidden="1" x14ac:dyDescent="0.3">
      <c r="A112" s="7"/>
      <c r="B112" s="23">
        <f t="shared" si="1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5"/>
        <v>#VALUE!</v>
      </c>
      <c r="M112" s="25">
        <f t="shared" si="16"/>
        <v>0</v>
      </c>
      <c r="N112" s="8"/>
      <c r="Y112" s="5">
        <f t="shared" si="12"/>
        <v>0</v>
      </c>
      <c r="Z112" s="5">
        <f t="shared" si="13"/>
        <v>0</v>
      </c>
      <c r="AA112" s="5">
        <f t="shared" si="17"/>
        <v>0</v>
      </c>
    </row>
    <row r="113" spans="1:27" hidden="1" x14ac:dyDescent="0.3">
      <c r="A113" s="7"/>
      <c r="B113" s="23">
        <f t="shared" si="1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5"/>
        <v>#VALUE!</v>
      </c>
      <c r="M113" s="25">
        <f t="shared" si="16"/>
        <v>0</v>
      </c>
      <c r="N113" s="8"/>
      <c r="Y113" s="5">
        <f t="shared" si="12"/>
        <v>0</v>
      </c>
      <c r="Z113" s="5">
        <f t="shared" si="13"/>
        <v>0</v>
      </c>
      <c r="AA113" s="5">
        <f t="shared" si="17"/>
        <v>0</v>
      </c>
    </row>
    <row r="114" spans="1:27" hidden="1" x14ac:dyDescent="0.3">
      <c r="A114" s="7"/>
      <c r="B114" s="23">
        <f t="shared" si="1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5"/>
        <v>#VALUE!</v>
      </c>
      <c r="M114" s="25">
        <f t="shared" si="16"/>
        <v>0</v>
      </c>
      <c r="N114" s="8"/>
      <c r="Y114" s="5">
        <f t="shared" si="12"/>
        <v>0</v>
      </c>
      <c r="Z114" s="5">
        <f t="shared" si="13"/>
        <v>0</v>
      </c>
      <c r="AA114" s="5">
        <f t="shared" si="17"/>
        <v>0</v>
      </c>
    </row>
    <row r="115" spans="1:27" hidden="1" x14ac:dyDescent="0.3">
      <c r="A115" s="7"/>
      <c r="B115" s="23">
        <f t="shared" si="1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5"/>
        <v>#VALUE!</v>
      </c>
      <c r="M115" s="25">
        <f t="shared" si="16"/>
        <v>0</v>
      </c>
      <c r="N115" s="8"/>
      <c r="Y115" s="5">
        <f t="shared" si="12"/>
        <v>0</v>
      </c>
      <c r="Z115" s="5">
        <f t="shared" si="13"/>
        <v>0</v>
      </c>
      <c r="AA115" s="5">
        <f t="shared" si="17"/>
        <v>0</v>
      </c>
    </row>
    <row r="116" spans="1:27" hidden="1" x14ac:dyDescent="0.3">
      <c r="A116" s="7"/>
      <c r="B116" s="23">
        <f t="shared" si="1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5"/>
        <v>#VALUE!</v>
      </c>
      <c r="M116" s="25">
        <f t="shared" si="16"/>
        <v>0</v>
      </c>
      <c r="N116" s="8"/>
      <c r="Y116" s="5">
        <f t="shared" si="12"/>
        <v>0</v>
      </c>
      <c r="Z116" s="5">
        <f t="shared" si="13"/>
        <v>0</v>
      </c>
      <c r="AA116" s="5">
        <f t="shared" si="17"/>
        <v>0</v>
      </c>
    </row>
    <row r="117" spans="1:27" hidden="1" x14ac:dyDescent="0.3">
      <c r="A117" s="7"/>
      <c r="B117" s="23">
        <f t="shared" si="1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5"/>
        <v>#VALUE!</v>
      </c>
      <c r="M117" s="25">
        <f t="shared" si="16"/>
        <v>0</v>
      </c>
      <c r="N117" s="8"/>
      <c r="Y117" s="5">
        <f t="shared" si="12"/>
        <v>0</v>
      </c>
      <c r="Z117" s="5">
        <f t="shared" si="13"/>
        <v>0</v>
      </c>
      <c r="AA117" s="5">
        <f t="shared" si="17"/>
        <v>0</v>
      </c>
    </row>
    <row r="118" spans="1:27" hidden="1" x14ac:dyDescent="0.3">
      <c r="A118" s="7"/>
      <c r="B118" s="23">
        <f t="shared" si="1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5"/>
        <v>#VALUE!</v>
      </c>
      <c r="M118" s="25">
        <f t="shared" si="16"/>
        <v>0</v>
      </c>
      <c r="N118" s="8"/>
      <c r="Y118" s="5">
        <f t="shared" si="12"/>
        <v>0</v>
      </c>
      <c r="Z118" s="5">
        <f t="shared" si="13"/>
        <v>0</v>
      </c>
      <c r="AA118" s="5">
        <f t="shared" si="17"/>
        <v>0</v>
      </c>
    </row>
    <row r="119" spans="1:27" hidden="1" x14ac:dyDescent="0.3">
      <c r="A119" s="7"/>
      <c r="B119" s="23">
        <f t="shared" si="1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5"/>
        <v>#VALUE!</v>
      </c>
      <c r="M119" s="25">
        <f t="shared" si="16"/>
        <v>0</v>
      </c>
      <c r="N119" s="8"/>
      <c r="Y119" s="5">
        <f t="shared" si="12"/>
        <v>0</v>
      </c>
      <c r="Z119" s="5">
        <f t="shared" si="13"/>
        <v>0</v>
      </c>
      <c r="AA119" s="5">
        <f t="shared" si="17"/>
        <v>0</v>
      </c>
    </row>
    <row r="120" spans="1:27" hidden="1" x14ac:dyDescent="0.3">
      <c r="A120" s="7"/>
      <c r="B120" s="23">
        <f t="shared" si="1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5"/>
        <v>#VALUE!</v>
      </c>
      <c r="M120" s="25">
        <f t="shared" si="16"/>
        <v>0</v>
      </c>
      <c r="N120" s="8"/>
      <c r="Y120" s="5">
        <f t="shared" si="12"/>
        <v>0</v>
      </c>
      <c r="Z120" s="5">
        <f t="shared" si="13"/>
        <v>0</v>
      </c>
      <c r="AA120" s="5">
        <f t="shared" si="17"/>
        <v>0</v>
      </c>
    </row>
    <row r="121" spans="1:27" hidden="1" x14ac:dyDescent="0.3">
      <c r="A121" s="7"/>
      <c r="B121" s="23">
        <f t="shared" si="1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5"/>
        <v>#VALUE!</v>
      </c>
      <c r="M121" s="25">
        <f t="shared" si="16"/>
        <v>0</v>
      </c>
      <c r="N121" s="8"/>
      <c r="Y121" s="5">
        <f t="shared" si="12"/>
        <v>0</v>
      </c>
      <c r="Z121" s="5">
        <f t="shared" si="13"/>
        <v>0</v>
      </c>
      <c r="AA121" s="5">
        <f t="shared" si="17"/>
        <v>0</v>
      </c>
    </row>
    <row r="122" spans="1:27" hidden="1" x14ac:dyDescent="0.3">
      <c r="A122" s="7"/>
      <c r="B122" s="23">
        <f t="shared" si="1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5"/>
        <v>#VALUE!</v>
      </c>
      <c r="M122" s="25">
        <f t="shared" si="16"/>
        <v>0</v>
      </c>
      <c r="N122" s="8"/>
      <c r="Y122" s="5">
        <f t="shared" si="12"/>
        <v>0</v>
      </c>
      <c r="Z122" s="5">
        <f t="shared" si="13"/>
        <v>0</v>
      </c>
      <c r="AA122" s="5">
        <f t="shared" si="17"/>
        <v>0</v>
      </c>
    </row>
    <row r="123" spans="1:27" hidden="1" x14ac:dyDescent="0.3">
      <c r="A123" s="7"/>
      <c r="B123" s="23">
        <f t="shared" si="1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5"/>
        <v>#VALUE!</v>
      </c>
      <c r="M123" s="25">
        <f t="shared" si="16"/>
        <v>0</v>
      </c>
      <c r="N123" s="8"/>
      <c r="Y123" s="5">
        <f t="shared" si="12"/>
        <v>0</v>
      </c>
      <c r="Z123" s="5">
        <f t="shared" si="13"/>
        <v>0</v>
      </c>
      <c r="AA123" s="5">
        <f t="shared" si="17"/>
        <v>0</v>
      </c>
    </row>
    <row r="124" spans="1:27" hidden="1" x14ac:dyDescent="0.3">
      <c r="A124" s="7"/>
      <c r="B124" s="23">
        <f t="shared" si="1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5"/>
        <v>#VALUE!</v>
      </c>
      <c r="M124" s="25">
        <f t="shared" si="16"/>
        <v>0</v>
      </c>
      <c r="N124" s="8"/>
      <c r="Y124" s="5">
        <f t="shared" si="12"/>
        <v>0</v>
      </c>
      <c r="Z124" s="5">
        <f t="shared" si="13"/>
        <v>0</v>
      </c>
      <c r="AA124" s="5">
        <f t="shared" si="17"/>
        <v>0</v>
      </c>
    </row>
    <row r="125" spans="1:27" hidden="1" x14ac:dyDescent="0.3">
      <c r="A125" s="7"/>
      <c r="B125" s="23">
        <f t="shared" si="1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5"/>
        <v>#VALUE!</v>
      </c>
      <c r="M125" s="25">
        <f t="shared" si="16"/>
        <v>0</v>
      </c>
      <c r="N125" s="8"/>
      <c r="Y125" s="5">
        <f t="shared" si="12"/>
        <v>0</v>
      </c>
      <c r="Z125" s="5">
        <f t="shared" si="13"/>
        <v>0</v>
      </c>
      <c r="AA125" s="5">
        <f t="shared" si="17"/>
        <v>0</v>
      </c>
    </row>
    <row r="126" spans="1:27" hidden="1" x14ac:dyDescent="0.3">
      <c r="A126" s="7"/>
      <c r="B126" s="23">
        <f t="shared" si="1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5"/>
        <v>#VALUE!</v>
      </c>
      <c r="M126" s="25">
        <f t="shared" si="16"/>
        <v>0</v>
      </c>
      <c r="N126" s="8"/>
      <c r="Y126" s="5">
        <f t="shared" si="12"/>
        <v>0</v>
      </c>
      <c r="Z126" s="5">
        <f t="shared" si="13"/>
        <v>0</v>
      </c>
      <c r="AA126" s="5">
        <f t="shared" si="17"/>
        <v>0</v>
      </c>
    </row>
    <row r="127" spans="1:27" hidden="1" x14ac:dyDescent="0.3">
      <c r="A127" s="7"/>
      <c r="B127" s="23">
        <f t="shared" si="1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5"/>
        <v>#VALUE!</v>
      </c>
      <c r="M127" s="25">
        <f t="shared" si="16"/>
        <v>0</v>
      </c>
      <c r="N127" s="8"/>
      <c r="Y127" s="5">
        <f t="shared" si="12"/>
        <v>0</v>
      </c>
      <c r="Z127" s="5">
        <f t="shared" si="13"/>
        <v>0</v>
      </c>
      <c r="AA127" s="5">
        <f t="shared" si="17"/>
        <v>0</v>
      </c>
    </row>
    <row r="128" spans="1:27" hidden="1" x14ac:dyDescent="0.3">
      <c r="A128" s="7"/>
      <c r="B128" s="23">
        <f t="shared" si="1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5"/>
        <v>#VALUE!</v>
      </c>
      <c r="M128" s="25">
        <f t="shared" si="16"/>
        <v>0</v>
      </c>
      <c r="N128" s="8"/>
      <c r="Y128" s="5">
        <f t="shared" si="12"/>
        <v>0</v>
      </c>
      <c r="Z128" s="5">
        <f t="shared" si="13"/>
        <v>0</v>
      </c>
      <c r="AA128" s="5">
        <f t="shared" si="17"/>
        <v>0</v>
      </c>
    </row>
    <row r="129" spans="1:27" hidden="1" x14ac:dyDescent="0.3">
      <c r="A129" s="7"/>
      <c r="B129" s="23">
        <f t="shared" si="1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5"/>
        <v>#VALUE!</v>
      </c>
      <c r="M129" s="25">
        <f t="shared" si="16"/>
        <v>0</v>
      </c>
      <c r="N129" s="8"/>
      <c r="Y129" s="5">
        <f t="shared" si="12"/>
        <v>0</v>
      </c>
      <c r="Z129" s="5">
        <f t="shared" si="13"/>
        <v>0</v>
      </c>
      <c r="AA129" s="5">
        <f t="shared" si="17"/>
        <v>0</v>
      </c>
    </row>
    <row r="130" spans="1:27" hidden="1" x14ac:dyDescent="0.3">
      <c r="A130" s="7"/>
      <c r="B130" s="23">
        <f t="shared" si="1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5"/>
        <v>#VALUE!</v>
      </c>
      <c r="M130" s="25">
        <f t="shared" si="16"/>
        <v>0</v>
      </c>
      <c r="N130" s="8"/>
      <c r="Y130" s="5">
        <f t="shared" si="12"/>
        <v>0</v>
      </c>
      <c r="Z130" s="5">
        <f t="shared" si="13"/>
        <v>0</v>
      </c>
      <c r="AA130" s="5">
        <f t="shared" si="17"/>
        <v>0</v>
      </c>
    </row>
    <row r="131" spans="1:27" hidden="1" x14ac:dyDescent="0.3">
      <c r="A131" s="7"/>
      <c r="B131" s="23">
        <f t="shared" si="1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5"/>
        <v>#VALUE!</v>
      </c>
      <c r="M131" s="25">
        <f t="shared" si="16"/>
        <v>0</v>
      </c>
      <c r="N131" s="8"/>
      <c r="Y131" s="5">
        <f t="shared" si="12"/>
        <v>0</v>
      </c>
      <c r="Z131" s="5">
        <f t="shared" si="13"/>
        <v>0</v>
      </c>
      <c r="AA131" s="5">
        <f t="shared" si="17"/>
        <v>0</v>
      </c>
    </row>
    <row r="132" spans="1:27" hidden="1" x14ac:dyDescent="0.3">
      <c r="A132" s="7"/>
      <c r="B132" s="23">
        <f t="shared" si="1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5"/>
        <v>#VALUE!</v>
      </c>
      <c r="M132" s="25">
        <f t="shared" si="16"/>
        <v>0</v>
      </c>
      <c r="N132" s="8"/>
      <c r="Y132" s="5">
        <f t="shared" si="12"/>
        <v>0</v>
      </c>
      <c r="Z132" s="5">
        <f t="shared" si="13"/>
        <v>0</v>
      </c>
      <c r="AA132" s="5">
        <f t="shared" si="17"/>
        <v>0</v>
      </c>
    </row>
    <row r="133" spans="1:27" hidden="1" x14ac:dyDescent="0.3">
      <c r="A133" s="7"/>
      <c r="B133" s="23">
        <f t="shared" si="1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5"/>
        <v>#VALUE!</v>
      </c>
      <c r="M133" s="25">
        <f t="shared" si="16"/>
        <v>0</v>
      </c>
      <c r="N133" s="8"/>
      <c r="Y133" s="5">
        <f t="shared" si="12"/>
        <v>0</v>
      </c>
      <c r="Z133" s="5">
        <f t="shared" si="13"/>
        <v>0</v>
      </c>
      <c r="AA133" s="5">
        <f t="shared" si="17"/>
        <v>0</v>
      </c>
    </row>
    <row r="134" spans="1:27" hidden="1" x14ac:dyDescent="0.3">
      <c r="A134" s="7"/>
      <c r="B134" s="23">
        <f t="shared" si="1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5"/>
        <v>#VALUE!</v>
      </c>
      <c r="M134" s="25">
        <f t="shared" si="16"/>
        <v>0</v>
      </c>
      <c r="N134" s="8"/>
      <c r="Y134" s="5">
        <f t="shared" si="12"/>
        <v>0</v>
      </c>
      <c r="Z134" s="5">
        <f t="shared" si="13"/>
        <v>0</v>
      </c>
      <c r="AA134" s="5">
        <f t="shared" si="17"/>
        <v>0</v>
      </c>
    </row>
    <row r="135" spans="1:27" hidden="1" x14ac:dyDescent="0.3">
      <c r="A135" s="7"/>
      <c r="B135" s="23">
        <f t="shared" si="1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5"/>
        <v>#VALUE!</v>
      </c>
      <c r="M135" s="25">
        <f t="shared" si="16"/>
        <v>0</v>
      </c>
      <c r="N135" s="8"/>
      <c r="Y135" s="5">
        <f t="shared" ref="Y135:Y191" si="18">IF($M135&gt;0,1,0)</f>
        <v>0</v>
      </c>
      <c r="Z135" s="5">
        <f t="shared" ref="Z135:Z191" si="19">IF($M135&lt;0,1,0)</f>
        <v>0</v>
      </c>
      <c r="AA135" s="5">
        <f t="shared" si="17"/>
        <v>0</v>
      </c>
    </row>
    <row r="136" spans="1:27" hidden="1" x14ac:dyDescent="0.3">
      <c r="A136" s="7"/>
      <c r="B136" s="23">
        <f t="shared" ref="B136:B191" si="2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1">(I136*1/F136)-100%</f>
        <v>#VALUE!</v>
      </c>
      <c r="M136" s="25">
        <f t="shared" ref="M136:M191" si="22">J136*K136</f>
        <v>0</v>
      </c>
      <c r="N136" s="8"/>
      <c r="Y136" s="5">
        <f t="shared" si="18"/>
        <v>0</v>
      </c>
      <c r="Z136" s="5">
        <f t="shared" si="19"/>
        <v>0</v>
      </c>
      <c r="AA136" s="5">
        <f t="shared" si="17"/>
        <v>0</v>
      </c>
    </row>
    <row r="137" spans="1:27" hidden="1" x14ac:dyDescent="0.3">
      <c r="A137" s="7"/>
      <c r="B137" s="23">
        <f t="shared" si="2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1"/>
        <v>#VALUE!</v>
      </c>
      <c r="M137" s="25">
        <f t="shared" si="22"/>
        <v>0</v>
      </c>
      <c r="N137" s="8"/>
      <c r="Y137" s="5">
        <f t="shared" si="18"/>
        <v>0</v>
      </c>
      <c r="Z137" s="5">
        <f t="shared" si="19"/>
        <v>0</v>
      </c>
      <c r="AA137" s="5">
        <f t="shared" si="17"/>
        <v>0</v>
      </c>
    </row>
    <row r="138" spans="1:27" hidden="1" x14ac:dyDescent="0.3">
      <c r="A138" s="7"/>
      <c r="B138" s="23">
        <f t="shared" si="2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1"/>
        <v>#VALUE!</v>
      </c>
      <c r="M138" s="25">
        <f t="shared" si="22"/>
        <v>0</v>
      </c>
      <c r="N138" s="8"/>
      <c r="Y138" s="5">
        <f t="shared" si="18"/>
        <v>0</v>
      </c>
      <c r="Z138" s="5">
        <f t="shared" si="19"/>
        <v>0</v>
      </c>
      <c r="AA138" s="5">
        <f t="shared" si="17"/>
        <v>0</v>
      </c>
    </row>
    <row r="139" spans="1:27" hidden="1" x14ac:dyDescent="0.3">
      <c r="A139" s="7"/>
      <c r="B139" s="23">
        <f t="shared" si="2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1"/>
        <v>#VALUE!</v>
      </c>
      <c r="M139" s="25">
        <f t="shared" si="22"/>
        <v>0</v>
      </c>
      <c r="N139" s="8"/>
      <c r="Y139" s="5">
        <f t="shared" si="18"/>
        <v>0</v>
      </c>
      <c r="Z139" s="5">
        <f t="shared" si="19"/>
        <v>0</v>
      </c>
      <c r="AA139" s="5">
        <f t="shared" ref="AA139:AA191" si="23">IF($I139=0,1,0)</f>
        <v>0</v>
      </c>
    </row>
    <row r="140" spans="1:27" hidden="1" x14ac:dyDescent="0.3">
      <c r="A140" s="7"/>
      <c r="B140" s="23">
        <f t="shared" si="2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1"/>
        <v>#VALUE!</v>
      </c>
      <c r="M140" s="25">
        <f t="shared" si="22"/>
        <v>0</v>
      </c>
      <c r="N140" s="8"/>
      <c r="Y140" s="5">
        <f t="shared" si="18"/>
        <v>0</v>
      </c>
      <c r="Z140" s="5">
        <f t="shared" si="19"/>
        <v>0</v>
      </c>
      <c r="AA140" s="5">
        <f t="shared" si="23"/>
        <v>0</v>
      </c>
    </row>
    <row r="141" spans="1:27" hidden="1" x14ac:dyDescent="0.3">
      <c r="A141" s="7"/>
      <c r="B141" s="23">
        <f t="shared" si="2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1"/>
        <v>#VALUE!</v>
      </c>
      <c r="M141" s="25">
        <f t="shared" si="22"/>
        <v>0</v>
      </c>
      <c r="N141" s="8"/>
      <c r="Y141" s="5">
        <f t="shared" si="18"/>
        <v>0</v>
      </c>
      <c r="Z141" s="5">
        <f t="shared" si="19"/>
        <v>0</v>
      </c>
      <c r="AA141" s="5">
        <f t="shared" si="23"/>
        <v>0</v>
      </c>
    </row>
    <row r="142" spans="1:27" hidden="1" x14ac:dyDescent="0.3">
      <c r="A142" s="7"/>
      <c r="B142" s="23">
        <f t="shared" si="2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1"/>
        <v>#VALUE!</v>
      </c>
      <c r="M142" s="25">
        <f t="shared" si="22"/>
        <v>0</v>
      </c>
      <c r="N142" s="8"/>
      <c r="Y142" s="5">
        <f t="shared" si="18"/>
        <v>0</v>
      </c>
      <c r="Z142" s="5">
        <f t="shared" si="19"/>
        <v>0</v>
      </c>
      <c r="AA142" s="5">
        <f t="shared" si="23"/>
        <v>0</v>
      </c>
    </row>
    <row r="143" spans="1:27" hidden="1" x14ac:dyDescent="0.3">
      <c r="A143" s="7"/>
      <c r="B143" s="23">
        <f t="shared" si="2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1"/>
        <v>#VALUE!</v>
      </c>
      <c r="M143" s="25">
        <f t="shared" si="22"/>
        <v>0</v>
      </c>
      <c r="N143" s="8"/>
      <c r="Y143" s="5">
        <f t="shared" si="18"/>
        <v>0</v>
      </c>
      <c r="Z143" s="5">
        <f t="shared" si="19"/>
        <v>0</v>
      </c>
      <c r="AA143" s="5">
        <f t="shared" si="23"/>
        <v>0</v>
      </c>
    </row>
    <row r="144" spans="1:27" hidden="1" x14ac:dyDescent="0.3">
      <c r="A144" s="7"/>
      <c r="B144" s="23">
        <f t="shared" si="2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1"/>
        <v>#VALUE!</v>
      </c>
      <c r="M144" s="25">
        <f t="shared" si="22"/>
        <v>0</v>
      </c>
      <c r="N144" s="8"/>
      <c r="Y144" s="5">
        <f t="shared" si="18"/>
        <v>0</v>
      </c>
      <c r="Z144" s="5">
        <f t="shared" si="19"/>
        <v>0</v>
      </c>
      <c r="AA144" s="5">
        <f t="shared" si="23"/>
        <v>0</v>
      </c>
    </row>
    <row r="145" spans="1:27" hidden="1" x14ac:dyDescent="0.3">
      <c r="A145" s="7"/>
      <c r="B145" s="23">
        <f t="shared" si="2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1"/>
        <v>#VALUE!</v>
      </c>
      <c r="M145" s="25">
        <f t="shared" si="22"/>
        <v>0</v>
      </c>
      <c r="N145" s="8"/>
      <c r="Y145" s="5">
        <f t="shared" si="18"/>
        <v>0</v>
      </c>
      <c r="Z145" s="5">
        <f t="shared" si="19"/>
        <v>0</v>
      </c>
      <c r="AA145" s="5">
        <f t="shared" si="23"/>
        <v>0</v>
      </c>
    </row>
    <row r="146" spans="1:27" hidden="1" x14ac:dyDescent="0.3">
      <c r="A146" s="7"/>
      <c r="B146" s="23">
        <f t="shared" si="2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1"/>
        <v>#VALUE!</v>
      </c>
      <c r="M146" s="25">
        <f t="shared" si="22"/>
        <v>0</v>
      </c>
      <c r="N146" s="8"/>
      <c r="Y146" s="5">
        <f t="shared" si="18"/>
        <v>0</v>
      </c>
      <c r="Z146" s="5">
        <f t="shared" si="19"/>
        <v>0</v>
      </c>
      <c r="AA146" s="5">
        <f t="shared" si="23"/>
        <v>0</v>
      </c>
    </row>
    <row r="147" spans="1:27" hidden="1" x14ac:dyDescent="0.3">
      <c r="A147" s="7"/>
      <c r="B147" s="23">
        <f t="shared" si="2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1"/>
        <v>#VALUE!</v>
      </c>
      <c r="M147" s="25">
        <f t="shared" si="22"/>
        <v>0</v>
      </c>
      <c r="N147" s="8"/>
      <c r="Y147" s="5">
        <f t="shared" si="18"/>
        <v>0</v>
      </c>
      <c r="Z147" s="5">
        <f t="shared" si="19"/>
        <v>0</v>
      </c>
      <c r="AA147" s="5">
        <f t="shared" si="23"/>
        <v>0</v>
      </c>
    </row>
    <row r="148" spans="1:27" hidden="1" x14ac:dyDescent="0.3">
      <c r="A148" s="7"/>
      <c r="B148" s="23">
        <f t="shared" si="2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1"/>
        <v>#VALUE!</v>
      </c>
      <c r="M148" s="25">
        <f t="shared" si="22"/>
        <v>0</v>
      </c>
      <c r="N148" s="8"/>
      <c r="Y148" s="5">
        <f t="shared" si="18"/>
        <v>0</v>
      </c>
      <c r="Z148" s="5">
        <f t="shared" si="19"/>
        <v>0</v>
      </c>
      <c r="AA148" s="5">
        <f t="shared" si="23"/>
        <v>0</v>
      </c>
    </row>
    <row r="149" spans="1:27" hidden="1" x14ac:dyDescent="0.3">
      <c r="A149" s="7"/>
      <c r="B149" s="23">
        <f t="shared" si="2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1"/>
        <v>#VALUE!</v>
      </c>
      <c r="M149" s="25">
        <f t="shared" si="22"/>
        <v>0</v>
      </c>
      <c r="N149" s="8"/>
      <c r="Y149" s="5">
        <f t="shared" si="18"/>
        <v>0</v>
      </c>
      <c r="Z149" s="5">
        <f t="shared" si="19"/>
        <v>0</v>
      </c>
      <c r="AA149" s="5">
        <f t="shared" si="23"/>
        <v>0</v>
      </c>
    </row>
    <row r="150" spans="1:27" hidden="1" x14ac:dyDescent="0.3">
      <c r="A150" s="7"/>
      <c r="B150" s="23">
        <f t="shared" si="2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1"/>
        <v>#VALUE!</v>
      </c>
      <c r="M150" s="25">
        <f t="shared" si="22"/>
        <v>0</v>
      </c>
      <c r="N150" s="8"/>
      <c r="Y150" s="5">
        <f t="shared" si="18"/>
        <v>0</v>
      </c>
      <c r="Z150" s="5">
        <f t="shared" si="19"/>
        <v>0</v>
      </c>
      <c r="AA150" s="5">
        <f t="shared" si="23"/>
        <v>0</v>
      </c>
    </row>
    <row r="151" spans="1:27" hidden="1" x14ac:dyDescent="0.3">
      <c r="A151" s="7"/>
      <c r="B151" s="23">
        <f t="shared" si="2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1"/>
        <v>#VALUE!</v>
      </c>
      <c r="M151" s="25">
        <f t="shared" si="22"/>
        <v>0</v>
      </c>
      <c r="N151" s="8"/>
      <c r="Y151" s="5">
        <f t="shared" si="18"/>
        <v>0</v>
      </c>
      <c r="Z151" s="5">
        <f t="shared" si="19"/>
        <v>0</v>
      </c>
      <c r="AA151" s="5">
        <f t="shared" si="23"/>
        <v>0</v>
      </c>
    </row>
    <row r="152" spans="1:27" hidden="1" x14ac:dyDescent="0.3">
      <c r="A152" s="7"/>
      <c r="B152" s="23">
        <f t="shared" si="2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1"/>
        <v>#VALUE!</v>
      </c>
      <c r="M152" s="25">
        <f t="shared" si="22"/>
        <v>0</v>
      </c>
      <c r="N152" s="8"/>
      <c r="Y152" s="5">
        <f t="shared" si="18"/>
        <v>0</v>
      </c>
      <c r="Z152" s="5">
        <f t="shared" si="19"/>
        <v>0</v>
      </c>
      <c r="AA152" s="5">
        <f t="shared" si="23"/>
        <v>0</v>
      </c>
    </row>
    <row r="153" spans="1:27" hidden="1" x14ac:dyDescent="0.3">
      <c r="A153" s="7"/>
      <c r="B153" s="23">
        <f t="shared" si="2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1"/>
        <v>#VALUE!</v>
      </c>
      <c r="M153" s="25">
        <f t="shared" si="22"/>
        <v>0</v>
      </c>
      <c r="N153" s="8"/>
      <c r="Y153" s="5">
        <f t="shared" si="18"/>
        <v>0</v>
      </c>
      <c r="Z153" s="5">
        <f t="shared" si="19"/>
        <v>0</v>
      </c>
      <c r="AA153" s="5">
        <f t="shared" si="23"/>
        <v>0</v>
      </c>
    </row>
    <row r="154" spans="1:27" hidden="1" x14ac:dyDescent="0.3">
      <c r="A154" s="7"/>
      <c r="B154" s="23">
        <f t="shared" si="2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1"/>
        <v>#VALUE!</v>
      </c>
      <c r="M154" s="25">
        <f t="shared" si="22"/>
        <v>0</v>
      </c>
      <c r="N154" s="8"/>
      <c r="Y154" s="5">
        <f t="shared" si="18"/>
        <v>0</v>
      </c>
      <c r="Z154" s="5">
        <f t="shared" si="19"/>
        <v>0</v>
      </c>
      <c r="AA154" s="5">
        <f t="shared" si="23"/>
        <v>0</v>
      </c>
    </row>
    <row r="155" spans="1:27" hidden="1" x14ac:dyDescent="0.3">
      <c r="A155" s="7"/>
      <c r="B155" s="23">
        <f t="shared" si="2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1"/>
        <v>#VALUE!</v>
      </c>
      <c r="M155" s="25">
        <f t="shared" si="22"/>
        <v>0</v>
      </c>
      <c r="N155" s="8"/>
      <c r="Y155" s="5">
        <f t="shared" si="18"/>
        <v>0</v>
      </c>
      <c r="Z155" s="5">
        <f t="shared" si="19"/>
        <v>0</v>
      </c>
      <c r="AA155" s="5">
        <f t="shared" si="23"/>
        <v>0</v>
      </c>
    </row>
    <row r="156" spans="1:27" hidden="1" x14ac:dyDescent="0.3">
      <c r="A156" s="7"/>
      <c r="B156" s="23">
        <f t="shared" si="2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1"/>
        <v>#VALUE!</v>
      </c>
      <c r="M156" s="25">
        <f t="shared" si="22"/>
        <v>0</v>
      </c>
      <c r="N156" s="8"/>
      <c r="Y156" s="5">
        <f t="shared" si="18"/>
        <v>0</v>
      </c>
      <c r="Z156" s="5">
        <f t="shared" si="19"/>
        <v>0</v>
      </c>
      <c r="AA156" s="5">
        <f t="shared" si="23"/>
        <v>0</v>
      </c>
    </row>
    <row r="157" spans="1:27" hidden="1" x14ac:dyDescent="0.3">
      <c r="A157" s="7"/>
      <c r="B157" s="23">
        <f t="shared" si="2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1"/>
        <v>#VALUE!</v>
      </c>
      <c r="M157" s="25">
        <f t="shared" si="22"/>
        <v>0</v>
      </c>
      <c r="N157" s="8"/>
      <c r="Y157" s="5">
        <f t="shared" si="18"/>
        <v>0</v>
      </c>
      <c r="Z157" s="5">
        <f t="shared" si="19"/>
        <v>0</v>
      </c>
      <c r="AA157" s="5">
        <f t="shared" si="23"/>
        <v>0</v>
      </c>
    </row>
    <row r="158" spans="1:27" hidden="1" x14ac:dyDescent="0.3">
      <c r="A158" s="7"/>
      <c r="B158" s="23">
        <f t="shared" si="2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1"/>
        <v>#VALUE!</v>
      </c>
      <c r="M158" s="25">
        <f t="shared" si="22"/>
        <v>0</v>
      </c>
      <c r="N158" s="8"/>
      <c r="Y158" s="5">
        <f t="shared" si="18"/>
        <v>0</v>
      </c>
      <c r="Z158" s="5">
        <f t="shared" si="19"/>
        <v>0</v>
      </c>
      <c r="AA158" s="5">
        <f t="shared" si="23"/>
        <v>0</v>
      </c>
    </row>
    <row r="159" spans="1:27" hidden="1" x14ac:dyDescent="0.3">
      <c r="A159" s="7"/>
      <c r="B159" s="23">
        <f t="shared" si="2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1"/>
        <v>#VALUE!</v>
      </c>
      <c r="M159" s="25">
        <f t="shared" si="22"/>
        <v>0</v>
      </c>
      <c r="N159" s="8"/>
      <c r="Y159" s="5">
        <f t="shared" si="18"/>
        <v>0</v>
      </c>
      <c r="Z159" s="5">
        <f t="shared" si="19"/>
        <v>0</v>
      </c>
      <c r="AA159" s="5">
        <f t="shared" si="23"/>
        <v>0</v>
      </c>
    </row>
    <row r="160" spans="1:27" hidden="1" x14ac:dyDescent="0.3">
      <c r="A160" s="7"/>
      <c r="B160" s="23">
        <f t="shared" si="2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1"/>
        <v>#VALUE!</v>
      </c>
      <c r="M160" s="25">
        <f t="shared" si="22"/>
        <v>0</v>
      </c>
      <c r="N160" s="8"/>
      <c r="Y160" s="5">
        <f t="shared" si="18"/>
        <v>0</v>
      </c>
      <c r="Z160" s="5">
        <f t="shared" si="19"/>
        <v>0</v>
      </c>
      <c r="AA160" s="5">
        <f t="shared" si="23"/>
        <v>0</v>
      </c>
    </row>
    <row r="161" spans="1:27" hidden="1" x14ac:dyDescent="0.3">
      <c r="A161" s="7"/>
      <c r="B161" s="23">
        <f t="shared" si="2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1"/>
        <v>#VALUE!</v>
      </c>
      <c r="M161" s="25">
        <f t="shared" si="22"/>
        <v>0</v>
      </c>
      <c r="N161" s="8"/>
      <c r="Y161" s="5">
        <f t="shared" si="18"/>
        <v>0</v>
      </c>
      <c r="Z161" s="5">
        <f t="shared" si="19"/>
        <v>0</v>
      </c>
      <c r="AA161" s="5">
        <f t="shared" si="23"/>
        <v>0</v>
      </c>
    </row>
    <row r="162" spans="1:27" hidden="1" x14ac:dyDescent="0.3">
      <c r="A162" s="7"/>
      <c r="B162" s="23">
        <f t="shared" si="2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1"/>
        <v>#VALUE!</v>
      </c>
      <c r="M162" s="25">
        <f t="shared" si="22"/>
        <v>0</v>
      </c>
      <c r="N162" s="8"/>
      <c r="Y162" s="5">
        <f t="shared" si="18"/>
        <v>0</v>
      </c>
      <c r="Z162" s="5">
        <f t="shared" si="19"/>
        <v>0</v>
      </c>
      <c r="AA162" s="5">
        <f t="shared" si="23"/>
        <v>0</v>
      </c>
    </row>
    <row r="163" spans="1:27" hidden="1" x14ac:dyDescent="0.3">
      <c r="A163" s="7"/>
      <c r="B163" s="23">
        <f t="shared" si="2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1"/>
        <v>#VALUE!</v>
      </c>
      <c r="M163" s="25">
        <f t="shared" si="22"/>
        <v>0</v>
      </c>
      <c r="N163" s="8"/>
      <c r="Y163" s="5">
        <f t="shared" si="18"/>
        <v>0</v>
      </c>
      <c r="Z163" s="5">
        <f t="shared" si="19"/>
        <v>0</v>
      </c>
      <c r="AA163" s="5">
        <f t="shared" si="23"/>
        <v>0</v>
      </c>
    </row>
    <row r="164" spans="1:27" hidden="1" x14ac:dyDescent="0.3">
      <c r="A164" s="7"/>
      <c r="B164" s="23">
        <f t="shared" si="2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1"/>
        <v>#VALUE!</v>
      </c>
      <c r="M164" s="25">
        <f t="shared" si="22"/>
        <v>0</v>
      </c>
      <c r="N164" s="8"/>
      <c r="Y164" s="5">
        <f t="shared" si="18"/>
        <v>0</v>
      </c>
      <c r="Z164" s="5">
        <f t="shared" si="19"/>
        <v>0</v>
      </c>
      <c r="AA164" s="5">
        <f t="shared" si="23"/>
        <v>0</v>
      </c>
    </row>
    <row r="165" spans="1:27" hidden="1" x14ac:dyDescent="0.3">
      <c r="A165" s="7"/>
      <c r="B165" s="23">
        <f t="shared" si="2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1"/>
        <v>#VALUE!</v>
      </c>
      <c r="M165" s="25">
        <f t="shared" si="22"/>
        <v>0</v>
      </c>
      <c r="N165" s="8"/>
      <c r="Y165" s="5">
        <f t="shared" si="18"/>
        <v>0</v>
      </c>
      <c r="Z165" s="5">
        <f t="shared" si="19"/>
        <v>0</v>
      </c>
      <c r="AA165" s="5">
        <f t="shared" si="23"/>
        <v>0</v>
      </c>
    </row>
    <row r="166" spans="1:27" hidden="1" x14ac:dyDescent="0.3">
      <c r="A166" s="7"/>
      <c r="B166" s="23">
        <f t="shared" si="2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1"/>
        <v>#VALUE!</v>
      </c>
      <c r="M166" s="25">
        <f t="shared" si="22"/>
        <v>0</v>
      </c>
      <c r="N166" s="8"/>
      <c r="Y166" s="5">
        <f t="shared" si="18"/>
        <v>0</v>
      </c>
      <c r="Z166" s="5">
        <f t="shared" si="19"/>
        <v>0</v>
      </c>
      <c r="AA166" s="5">
        <f t="shared" si="23"/>
        <v>0</v>
      </c>
    </row>
    <row r="167" spans="1:27" hidden="1" x14ac:dyDescent="0.3">
      <c r="A167" s="7"/>
      <c r="B167" s="23">
        <f t="shared" si="2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1"/>
        <v>#VALUE!</v>
      </c>
      <c r="M167" s="25">
        <f t="shared" si="22"/>
        <v>0</v>
      </c>
      <c r="N167" s="8"/>
      <c r="Y167" s="5">
        <f t="shared" si="18"/>
        <v>0</v>
      </c>
      <c r="Z167" s="5">
        <f t="shared" si="19"/>
        <v>0</v>
      </c>
      <c r="AA167" s="5">
        <f t="shared" si="23"/>
        <v>0</v>
      </c>
    </row>
    <row r="168" spans="1:27" hidden="1" x14ac:dyDescent="0.3">
      <c r="A168" s="7"/>
      <c r="B168" s="23">
        <f t="shared" si="2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1"/>
        <v>#VALUE!</v>
      </c>
      <c r="M168" s="25">
        <f t="shared" si="22"/>
        <v>0</v>
      </c>
      <c r="N168" s="8"/>
      <c r="Y168" s="5">
        <f t="shared" si="18"/>
        <v>0</v>
      </c>
      <c r="Z168" s="5">
        <f t="shared" si="19"/>
        <v>0</v>
      </c>
      <c r="AA168" s="5">
        <f t="shared" si="23"/>
        <v>0</v>
      </c>
    </row>
    <row r="169" spans="1:27" hidden="1" x14ac:dyDescent="0.3">
      <c r="A169" s="7"/>
      <c r="B169" s="23">
        <f t="shared" si="2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1"/>
        <v>#VALUE!</v>
      </c>
      <c r="M169" s="25">
        <f t="shared" si="22"/>
        <v>0</v>
      </c>
      <c r="N169" s="8"/>
      <c r="Y169" s="5">
        <f t="shared" si="18"/>
        <v>0</v>
      </c>
      <c r="Z169" s="5">
        <f t="shared" si="19"/>
        <v>0</v>
      </c>
      <c r="AA169" s="5">
        <f t="shared" si="23"/>
        <v>0</v>
      </c>
    </row>
    <row r="170" spans="1:27" hidden="1" x14ac:dyDescent="0.3">
      <c r="A170" s="7"/>
      <c r="B170" s="23">
        <f t="shared" si="2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1"/>
        <v>#VALUE!</v>
      </c>
      <c r="M170" s="25">
        <f t="shared" si="22"/>
        <v>0</v>
      </c>
      <c r="N170" s="8"/>
      <c r="Y170" s="5">
        <f t="shared" si="18"/>
        <v>0</v>
      </c>
      <c r="Z170" s="5">
        <f t="shared" si="19"/>
        <v>0</v>
      </c>
      <c r="AA170" s="5">
        <f t="shared" si="23"/>
        <v>0</v>
      </c>
    </row>
    <row r="171" spans="1:27" hidden="1" x14ac:dyDescent="0.3">
      <c r="A171" s="7"/>
      <c r="B171" s="23">
        <f t="shared" si="2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1"/>
        <v>#VALUE!</v>
      </c>
      <c r="M171" s="25">
        <f t="shared" si="22"/>
        <v>0</v>
      </c>
      <c r="N171" s="8"/>
      <c r="Y171" s="5">
        <f t="shared" si="18"/>
        <v>0</v>
      </c>
      <c r="Z171" s="5">
        <f t="shared" si="19"/>
        <v>0</v>
      </c>
      <c r="AA171" s="5">
        <f t="shared" si="23"/>
        <v>0</v>
      </c>
    </row>
    <row r="172" spans="1:27" hidden="1" x14ac:dyDescent="0.3">
      <c r="A172" s="7"/>
      <c r="B172" s="23">
        <f t="shared" si="2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1"/>
        <v>#VALUE!</v>
      </c>
      <c r="M172" s="25">
        <f t="shared" si="22"/>
        <v>0</v>
      </c>
      <c r="N172" s="8"/>
      <c r="Y172" s="5">
        <f t="shared" si="18"/>
        <v>0</v>
      </c>
      <c r="Z172" s="5">
        <f t="shared" si="19"/>
        <v>0</v>
      </c>
      <c r="AA172" s="5">
        <f t="shared" si="23"/>
        <v>0</v>
      </c>
    </row>
    <row r="173" spans="1:27" hidden="1" x14ac:dyDescent="0.3">
      <c r="A173" s="7"/>
      <c r="B173" s="23">
        <f t="shared" si="2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1"/>
        <v>#VALUE!</v>
      </c>
      <c r="M173" s="25">
        <f t="shared" si="22"/>
        <v>0</v>
      </c>
      <c r="N173" s="8"/>
      <c r="Y173" s="5">
        <f t="shared" si="18"/>
        <v>0</v>
      </c>
      <c r="Z173" s="5">
        <f t="shared" si="19"/>
        <v>0</v>
      </c>
      <c r="AA173" s="5">
        <f t="shared" si="23"/>
        <v>0</v>
      </c>
    </row>
    <row r="174" spans="1:27" hidden="1" x14ac:dyDescent="0.3">
      <c r="A174" s="7"/>
      <c r="B174" s="23">
        <f t="shared" si="2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1"/>
        <v>#VALUE!</v>
      </c>
      <c r="M174" s="25">
        <f t="shared" si="22"/>
        <v>0</v>
      </c>
      <c r="N174" s="8"/>
      <c r="Y174" s="5">
        <f t="shared" si="18"/>
        <v>0</v>
      </c>
      <c r="Z174" s="5">
        <f t="shared" si="19"/>
        <v>0</v>
      </c>
      <c r="AA174" s="5">
        <f t="shared" si="23"/>
        <v>0</v>
      </c>
    </row>
    <row r="175" spans="1:27" hidden="1" x14ac:dyDescent="0.3">
      <c r="A175" s="7"/>
      <c r="B175" s="23">
        <f t="shared" si="2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1"/>
        <v>#VALUE!</v>
      </c>
      <c r="M175" s="25">
        <f t="shared" si="22"/>
        <v>0</v>
      </c>
      <c r="N175" s="8"/>
      <c r="Y175" s="5">
        <f t="shared" si="18"/>
        <v>0</v>
      </c>
      <c r="Z175" s="5">
        <f t="shared" si="19"/>
        <v>0</v>
      </c>
      <c r="AA175" s="5">
        <f t="shared" si="23"/>
        <v>0</v>
      </c>
    </row>
    <row r="176" spans="1:27" hidden="1" x14ac:dyDescent="0.3">
      <c r="A176" s="7"/>
      <c r="B176" s="23">
        <f t="shared" si="2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1"/>
        <v>#VALUE!</v>
      </c>
      <c r="M176" s="25">
        <f t="shared" si="22"/>
        <v>0</v>
      </c>
      <c r="N176" s="8"/>
      <c r="Y176" s="5">
        <f t="shared" si="18"/>
        <v>0</v>
      </c>
      <c r="Z176" s="5">
        <f t="shared" si="19"/>
        <v>0</v>
      </c>
      <c r="AA176" s="5">
        <f t="shared" si="23"/>
        <v>0</v>
      </c>
    </row>
    <row r="177" spans="1:27" hidden="1" x14ac:dyDescent="0.3">
      <c r="A177" s="7"/>
      <c r="B177" s="23">
        <f t="shared" si="2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1"/>
        <v>#VALUE!</v>
      </c>
      <c r="M177" s="25">
        <f t="shared" si="22"/>
        <v>0</v>
      </c>
      <c r="N177" s="8"/>
      <c r="Y177" s="5">
        <f t="shared" si="18"/>
        <v>0</v>
      </c>
      <c r="Z177" s="5">
        <f t="shared" si="19"/>
        <v>0</v>
      </c>
      <c r="AA177" s="5">
        <f t="shared" si="23"/>
        <v>0</v>
      </c>
    </row>
    <row r="178" spans="1:27" hidden="1" x14ac:dyDescent="0.3">
      <c r="A178" s="7"/>
      <c r="B178" s="23">
        <f t="shared" si="2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1"/>
        <v>#VALUE!</v>
      </c>
      <c r="M178" s="25">
        <f t="shared" si="22"/>
        <v>0</v>
      </c>
      <c r="N178" s="8"/>
      <c r="Y178" s="5">
        <f t="shared" si="18"/>
        <v>0</v>
      </c>
      <c r="Z178" s="5">
        <f t="shared" si="19"/>
        <v>0</v>
      </c>
      <c r="AA178" s="5">
        <f t="shared" si="23"/>
        <v>0</v>
      </c>
    </row>
    <row r="179" spans="1:27" hidden="1" x14ac:dyDescent="0.3">
      <c r="A179" s="7"/>
      <c r="B179" s="23">
        <f t="shared" si="2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1"/>
        <v>#VALUE!</v>
      </c>
      <c r="M179" s="25">
        <f t="shared" si="22"/>
        <v>0</v>
      </c>
      <c r="N179" s="8"/>
      <c r="Y179" s="5">
        <f t="shared" si="18"/>
        <v>0</v>
      </c>
      <c r="Z179" s="5">
        <f t="shared" si="19"/>
        <v>0</v>
      </c>
      <c r="AA179" s="5">
        <f t="shared" si="23"/>
        <v>0</v>
      </c>
    </row>
    <row r="180" spans="1:27" hidden="1" x14ac:dyDescent="0.3">
      <c r="A180" s="7"/>
      <c r="B180" s="23">
        <f t="shared" si="2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1"/>
        <v>#VALUE!</v>
      </c>
      <c r="M180" s="25">
        <f t="shared" si="22"/>
        <v>0</v>
      </c>
      <c r="N180" s="8"/>
      <c r="Y180" s="5">
        <f t="shared" si="18"/>
        <v>0</v>
      </c>
      <c r="Z180" s="5">
        <f t="shared" si="19"/>
        <v>0</v>
      </c>
      <c r="AA180" s="5">
        <f t="shared" si="23"/>
        <v>0</v>
      </c>
    </row>
    <row r="181" spans="1:27" hidden="1" x14ac:dyDescent="0.3">
      <c r="A181" s="7"/>
      <c r="B181" s="23">
        <f t="shared" si="2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1"/>
        <v>#VALUE!</v>
      </c>
      <c r="M181" s="25">
        <f t="shared" si="22"/>
        <v>0</v>
      </c>
      <c r="N181" s="8"/>
      <c r="Y181" s="5">
        <f t="shared" si="18"/>
        <v>0</v>
      </c>
      <c r="Z181" s="5">
        <f t="shared" si="19"/>
        <v>0</v>
      </c>
      <c r="AA181" s="5">
        <f t="shared" si="23"/>
        <v>0</v>
      </c>
    </row>
    <row r="182" spans="1:27" hidden="1" x14ac:dyDescent="0.3">
      <c r="A182" s="7"/>
      <c r="B182" s="23">
        <f t="shared" si="2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1"/>
        <v>#VALUE!</v>
      </c>
      <c r="M182" s="25">
        <f t="shared" si="22"/>
        <v>0</v>
      </c>
      <c r="N182" s="8"/>
      <c r="Y182" s="5">
        <f t="shared" si="18"/>
        <v>0</v>
      </c>
      <c r="Z182" s="5">
        <f t="shared" si="19"/>
        <v>0</v>
      </c>
      <c r="AA182" s="5">
        <f t="shared" si="23"/>
        <v>0</v>
      </c>
    </row>
    <row r="183" spans="1:27" hidden="1" x14ac:dyDescent="0.3">
      <c r="A183" s="7"/>
      <c r="B183" s="23">
        <f t="shared" si="2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1"/>
        <v>#VALUE!</v>
      </c>
      <c r="M183" s="25">
        <f t="shared" si="22"/>
        <v>0</v>
      </c>
      <c r="N183" s="8"/>
      <c r="Y183" s="5">
        <f t="shared" si="18"/>
        <v>0</v>
      </c>
      <c r="Z183" s="5">
        <f t="shared" si="19"/>
        <v>0</v>
      </c>
      <c r="AA183" s="5">
        <f t="shared" si="23"/>
        <v>0</v>
      </c>
    </row>
    <row r="184" spans="1:27" hidden="1" x14ac:dyDescent="0.3">
      <c r="A184" s="7"/>
      <c r="B184" s="23">
        <f t="shared" si="2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1"/>
        <v>#VALUE!</v>
      </c>
      <c r="M184" s="25">
        <f t="shared" si="22"/>
        <v>0</v>
      </c>
      <c r="N184" s="8"/>
      <c r="Y184" s="5">
        <f t="shared" si="18"/>
        <v>0</v>
      </c>
      <c r="Z184" s="5">
        <f t="shared" si="19"/>
        <v>0</v>
      </c>
      <c r="AA184" s="5">
        <f t="shared" si="23"/>
        <v>0</v>
      </c>
    </row>
    <row r="185" spans="1:27" hidden="1" x14ac:dyDescent="0.3">
      <c r="A185" s="7"/>
      <c r="B185" s="23">
        <f t="shared" si="2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1"/>
        <v>#VALUE!</v>
      </c>
      <c r="M185" s="25">
        <f t="shared" si="22"/>
        <v>0</v>
      </c>
      <c r="N185" s="8"/>
      <c r="Y185" s="5">
        <f t="shared" si="18"/>
        <v>0</v>
      </c>
      <c r="Z185" s="5">
        <f t="shared" si="19"/>
        <v>0</v>
      </c>
      <c r="AA185" s="5">
        <f t="shared" si="23"/>
        <v>0</v>
      </c>
    </row>
    <row r="186" spans="1:27" hidden="1" x14ac:dyDescent="0.3">
      <c r="A186" s="7"/>
      <c r="B186" s="23">
        <f t="shared" si="2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1"/>
        <v>#VALUE!</v>
      </c>
      <c r="M186" s="25">
        <f t="shared" si="22"/>
        <v>0</v>
      </c>
      <c r="N186" s="8"/>
      <c r="Y186" s="5">
        <f t="shared" si="18"/>
        <v>0</v>
      </c>
      <c r="Z186" s="5">
        <f t="shared" si="19"/>
        <v>0</v>
      </c>
      <c r="AA186" s="5">
        <f t="shared" si="23"/>
        <v>0</v>
      </c>
    </row>
    <row r="187" spans="1:27" hidden="1" x14ac:dyDescent="0.3">
      <c r="A187" s="7"/>
      <c r="B187" s="23">
        <f t="shared" si="2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1"/>
        <v>#VALUE!</v>
      </c>
      <c r="M187" s="25">
        <f t="shared" si="22"/>
        <v>0</v>
      </c>
      <c r="N187" s="8"/>
      <c r="Y187" s="5">
        <f t="shared" si="18"/>
        <v>0</v>
      </c>
      <c r="Z187" s="5">
        <f t="shared" si="19"/>
        <v>0</v>
      </c>
      <c r="AA187" s="5">
        <f t="shared" si="23"/>
        <v>0</v>
      </c>
    </row>
    <row r="188" spans="1:27" hidden="1" x14ac:dyDescent="0.3">
      <c r="A188" s="7"/>
      <c r="B188" s="23">
        <f t="shared" si="2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1"/>
        <v>#VALUE!</v>
      </c>
      <c r="M188" s="25">
        <f t="shared" si="22"/>
        <v>0</v>
      </c>
      <c r="N188" s="8"/>
      <c r="Y188" s="5">
        <f t="shared" si="18"/>
        <v>0</v>
      </c>
      <c r="Z188" s="5">
        <f t="shared" si="19"/>
        <v>0</v>
      </c>
      <c r="AA188" s="5">
        <f t="shared" si="23"/>
        <v>0</v>
      </c>
    </row>
    <row r="189" spans="1:27" hidden="1" x14ac:dyDescent="0.3">
      <c r="A189" s="7"/>
      <c r="B189" s="23">
        <f t="shared" si="2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1"/>
        <v>#VALUE!</v>
      </c>
      <c r="M189" s="25">
        <f t="shared" si="22"/>
        <v>0</v>
      </c>
      <c r="N189" s="8"/>
      <c r="Y189" s="5">
        <f t="shared" si="18"/>
        <v>0</v>
      </c>
      <c r="Z189" s="5">
        <f t="shared" si="19"/>
        <v>0</v>
      </c>
      <c r="AA189" s="5">
        <f t="shared" si="23"/>
        <v>0</v>
      </c>
    </row>
    <row r="190" spans="1:27" hidden="1" x14ac:dyDescent="0.3">
      <c r="A190" s="7"/>
      <c r="B190" s="23">
        <f t="shared" si="2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1"/>
        <v>#VALUE!</v>
      </c>
      <c r="M190" s="25">
        <f t="shared" si="22"/>
        <v>0</v>
      </c>
      <c r="N190" s="8"/>
      <c r="Y190" s="5">
        <f t="shared" si="18"/>
        <v>0</v>
      </c>
      <c r="Z190" s="5">
        <f t="shared" si="19"/>
        <v>0</v>
      </c>
      <c r="AA190" s="5">
        <f t="shared" si="23"/>
        <v>0</v>
      </c>
    </row>
    <row r="191" spans="1:27" ht="15" thickBot="1" x14ac:dyDescent="0.35">
      <c r="A191" s="7"/>
      <c r="B191" s="23">
        <f t="shared" si="2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1"/>
        <v>#VALUE!</v>
      </c>
      <c r="M191" s="25">
        <f t="shared" si="22"/>
        <v>0</v>
      </c>
      <c r="N191" s="8"/>
      <c r="Y191" s="5">
        <f t="shared" si="18"/>
        <v>0</v>
      </c>
      <c r="Z191" s="5">
        <f t="shared" si="19"/>
        <v>0</v>
      </c>
      <c r="AA191" s="5">
        <f t="shared" si="2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237303.06172016071</v>
      </c>
      <c r="N192" s="8"/>
      <c r="Y192" s="5">
        <f>SUM(Y6:Y191)</f>
        <v>23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35" priority="1">
      <formula>LEN(TRIM(I6))=0</formula>
    </cfRule>
  </conditionalFormatting>
  <hyperlinks>
    <hyperlink ref="B192" r:id="rId1" display="www.winnerscapitalline.com" xr:uid="{00000000-0004-0000-2400-000000000000}"/>
    <hyperlink ref="P1" location="'MASTER '!A1" display="Back" xr:uid="{00000000-0004-0000-2400-000001000000}"/>
  </hyperlinks>
  <pageMargins left="0.7" right="0.7" top="0.75" bottom="0.75" header="0.3" footer="0.3"/>
  <pageSetup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195"/>
  <sheetViews>
    <sheetView topLeftCell="G10" zoomScaleNormal="100" zoomScaleSheetLayoutView="87" workbookViewId="0">
      <selection activeCell="U13" sqref="U13:U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3.66406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1262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44319</v>
      </c>
      <c r="D6" s="19" t="s">
        <v>19</v>
      </c>
      <c r="E6" s="19" t="s">
        <v>1225</v>
      </c>
      <c r="F6" s="21">
        <v>900</v>
      </c>
      <c r="G6" s="79">
        <v>1200</v>
      </c>
      <c r="H6" s="79">
        <v>850</v>
      </c>
      <c r="I6" s="26">
        <v>980</v>
      </c>
      <c r="J6" s="25">
        <f t="shared" ref="J6:J8" si="0">I6-F6</f>
        <v>80</v>
      </c>
      <c r="K6" s="27">
        <f t="shared" ref="K6:K8" si="1">150000/F6</f>
        <v>166.66666666666666</v>
      </c>
      <c r="L6" s="63">
        <f t="shared" ref="L6:L71" si="2">(I6*1/F6)-100%</f>
        <v>8.8888888888888795E-2</v>
      </c>
      <c r="M6" s="25">
        <f>J6*K6</f>
        <v>13333.333333333332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44319</v>
      </c>
      <c r="D7" s="25" t="s">
        <v>19</v>
      </c>
      <c r="E7" s="25" t="s">
        <v>1263</v>
      </c>
      <c r="F7" s="26">
        <v>120</v>
      </c>
      <c r="G7" s="26">
        <v>133</v>
      </c>
      <c r="H7" s="26">
        <v>115</v>
      </c>
      <c r="I7" s="26">
        <v>133</v>
      </c>
      <c r="J7" s="25">
        <f t="shared" si="0"/>
        <v>13</v>
      </c>
      <c r="K7" s="27">
        <f t="shared" si="1"/>
        <v>1250</v>
      </c>
      <c r="L7" s="63">
        <f t="shared" si="2"/>
        <v>0.10833333333333339</v>
      </c>
      <c r="M7" s="83">
        <f>J7*K7</f>
        <v>16250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44319</v>
      </c>
      <c r="D8" s="25" t="s">
        <v>19</v>
      </c>
      <c r="E8" s="25" t="s">
        <v>215</v>
      </c>
      <c r="F8" s="26">
        <v>503</v>
      </c>
      <c r="G8" s="26">
        <v>514</v>
      </c>
      <c r="H8" s="26">
        <v>496</v>
      </c>
      <c r="I8" s="26">
        <v>514</v>
      </c>
      <c r="J8" s="25">
        <f t="shared" si="0"/>
        <v>11</v>
      </c>
      <c r="K8" s="27">
        <f t="shared" si="1"/>
        <v>298.21073558648112</v>
      </c>
      <c r="L8" s="63">
        <f t="shared" si="2"/>
        <v>2.1868787276341894E-2</v>
      </c>
      <c r="M8" s="28">
        <f t="shared" ref="M8:M71" si="7">J8*K8</f>
        <v>3280.3180914512923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44319</v>
      </c>
      <c r="D9" s="25" t="s">
        <v>19</v>
      </c>
      <c r="E9" s="25" t="s">
        <v>593</v>
      </c>
      <c r="F9" s="26">
        <v>3045</v>
      </c>
      <c r="G9" s="26">
        <v>3100</v>
      </c>
      <c r="H9" s="26">
        <v>3030</v>
      </c>
      <c r="I9" s="26">
        <v>3112</v>
      </c>
      <c r="J9" s="25">
        <f t="shared" ref="J9:J29" si="8">I9-F9</f>
        <v>67</v>
      </c>
      <c r="K9" s="27">
        <f t="shared" ref="K9:K29" si="9">150000/F9</f>
        <v>49.261083743842363</v>
      </c>
      <c r="L9" s="63">
        <f t="shared" si="2"/>
        <v>2.2003284072249496E-2</v>
      </c>
      <c r="M9" s="28">
        <f t="shared" si="7"/>
        <v>3300.4926108374384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44319</v>
      </c>
      <c r="D10" s="25" t="s">
        <v>19</v>
      </c>
      <c r="E10" s="25" t="s">
        <v>1264</v>
      </c>
      <c r="F10" s="26">
        <v>928</v>
      </c>
      <c r="G10" s="26">
        <v>1000</v>
      </c>
      <c r="H10" s="26">
        <v>905</v>
      </c>
      <c r="I10" s="26">
        <v>987</v>
      </c>
      <c r="J10" s="25">
        <f t="shared" si="8"/>
        <v>59</v>
      </c>
      <c r="K10" s="27">
        <f t="shared" si="9"/>
        <v>161.63793103448276</v>
      </c>
      <c r="L10" s="63">
        <f t="shared" si="2"/>
        <v>6.3577586206896575E-2</v>
      </c>
      <c r="M10" s="28">
        <f t="shared" si="7"/>
        <v>9536.6379310344837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44320</v>
      </c>
      <c r="D11" s="25" t="s">
        <v>19</v>
      </c>
      <c r="E11" s="25" t="s">
        <v>85</v>
      </c>
      <c r="F11" s="26">
        <v>198</v>
      </c>
      <c r="G11" s="26">
        <v>247</v>
      </c>
      <c r="H11" s="26">
        <v>190</v>
      </c>
      <c r="I11" s="26">
        <v>212</v>
      </c>
      <c r="J11" s="25">
        <f t="shared" si="8"/>
        <v>14</v>
      </c>
      <c r="K11" s="27">
        <f t="shared" si="9"/>
        <v>757.57575757575762</v>
      </c>
      <c r="L11" s="63">
        <f t="shared" si="2"/>
        <v>7.0707070707070718E-2</v>
      </c>
      <c r="M11" s="28">
        <f t="shared" si="7"/>
        <v>10606.060606060606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44320</v>
      </c>
      <c r="D12" s="25" t="s">
        <v>19</v>
      </c>
      <c r="E12" s="25" t="s">
        <v>1224</v>
      </c>
      <c r="F12" s="26">
        <v>55</v>
      </c>
      <c r="G12" s="26">
        <v>110</v>
      </c>
      <c r="H12" s="26">
        <v>45</v>
      </c>
      <c r="I12" s="26">
        <v>69.7</v>
      </c>
      <c r="J12" s="25">
        <f t="shared" si="8"/>
        <v>14.700000000000003</v>
      </c>
      <c r="K12" s="27">
        <f t="shared" si="9"/>
        <v>2727.2727272727275</v>
      </c>
      <c r="L12" s="63">
        <f t="shared" si="2"/>
        <v>0.26727272727272733</v>
      </c>
      <c r="M12" s="28">
        <f t="shared" si="7"/>
        <v>40090.909090909103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44320</v>
      </c>
      <c r="D13" s="25" t="s">
        <v>19</v>
      </c>
      <c r="E13" s="25" t="s">
        <v>1265</v>
      </c>
      <c r="F13" s="26">
        <v>9.1</v>
      </c>
      <c r="G13" s="26">
        <v>12</v>
      </c>
      <c r="H13" s="26">
        <v>8.1999999999999993</v>
      </c>
      <c r="I13" s="26">
        <v>23.45</v>
      </c>
      <c r="J13" s="25">
        <f t="shared" si="8"/>
        <v>14.35</v>
      </c>
      <c r="K13" s="27">
        <f t="shared" si="9"/>
        <v>16483.516483516483</v>
      </c>
      <c r="L13" s="63">
        <f t="shared" si="2"/>
        <v>1.5769230769230771</v>
      </c>
      <c r="M13" s="28">
        <f t="shared" si="7"/>
        <v>236538.46153846153</v>
      </c>
      <c r="N13" s="8"/>
      <c r="P13" s="148" t="s">
        <v>10</v>
      </c>
      <c r="Q13" s="150">
        <f>COUNT(C6:C191)</f>
        <v>40</v>
      </c>
      <c r="R13" s="152">
        <v>40</v>
      </c>
      <c r="S13" s="152">
        <f>Z192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44320</v>
      </c>
      <c r="D14" s="25" t="s">
        <v>19</v>
      </c>
      <c r="E14" s="25" t="s">
        <v>888</v>
      </c>
      <c r="F14" s="26">
        <v>1343</v>
      </c>
      <c r="G14" s="26">
        <v>1363</v>
      </c>
      <c r="H14" s="26">
        <v>1335</v>
      </c>
      <c r="I14" s="26">
        <v>1363</v>
      </c>
      <c r="J14" s="25">
        <f t="shared" si="8"/>
        <v>20</v>
      </c>
      <c r="K14" s="27">
        <f t="shared" si="9"/>
        <v>111.69024571854058</v>
      </c>
      <c r="L14" s="63">
        <f t="shared" si="2"/>
        <v>1.4892032762471974E-2</v>
      </c>
      <c r="M14" s="28">
        <f t="shared" si="7"/>
        <v>2233.8049143708117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44320</v>
      </c>
      <c r="D15" s="25" t="s">
        <v>19</v>
      </c>
      <c r="E15" s="25" t="s">
        <v>656</v>
      </c>
      <c r="F15" s="26">
        <v>1133</v>
      </c>
      <c r="G15" s="26">
        <v>1158</v>
      </c>
      <c r="H15" s="26">
        <v>1120</v>
      </c>
      <c r="I15" s="26">
        <v>1157.5</v>
      </c>
      <c r="J15" s="25">
        <f t="shared" si="8"/>
        <v>24.5</v>
      </c>
      <c r="K15" s="27">
        <f t="shared" si="9"/>
        <v>132.39187996469551</v>
      </c>
      <c r="L15" s="63">
        <f t="shared" si="2"/>
        <v>2.1624007060900174E-2</v>
      </c>
      <c r="M15" s="28">
        <f t="shared" si="7"/>
        <v>3243.60105913504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44323</v>
      </c>
      <c r="D16" s="25" t="s">
        <v>19</v>
      </c>
      <c r="E16" s="25" t="s">
        <v>382</v>
      </c>
      <c r="F16" s="26">
        <v>1105</v>
      </c>
      <c r="G16" s="26">
        <v>1165</v>
      </c>
      <c r="H16" s="26">
        <v>1085</v>
      </c>
      <c r="I16" s="26">
        <v>1180</v>
      </c>
      <c r="J16" s="25">
        <f t="shared" si="8"/>
        <v>75</v>
      </c>
      <c r="K16" s="27">
        <f t="shared" si="9"/>
        <v>135.74660633484163</v>
      </c>
      <c r="L16" s="63">
        <f t="shared" si="2"/>
        <v>6.7873303167420795E-2</v>
      </c>
      <c r="M16" s="28">
        <f t="shared" si="7"/>
        <v>10180.995475113123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44323</v>
      </c>
      <c r="D17" s="25" t="s">
        <v>19</v>
      </c>
      <c r="E17" s="25" t="s">
        <v>1266</v>
      </c>
      <c r="F17" s="26">
        <v>9</v>
      </c>
      <c r="G17" s="26">
        <v>20</v>
      </c>
      <c r="H17" s="26">
        <v>6</v>
      </c>
      <c r="I17" s="26">
        <v>11</v>
      </c>
      <c r="J17" s="25">
        <f t="shared" si="8"/>
        <v>2</v>
      </c>
      <c r="K17" s="27">
        <f t="shared" si="9"/>
        <v>16666.666666666668</v>
      </c>
      <c r="L17" s="63">
        <f t="shared" si="2"/>
        <v>0.22222222222222232</v>
      </c>
      <c r="M17" s="28">
        <f t="shared" si="7"/>
        <v>33333.333333333336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44323</v>
      </c>
      <c r="D18" s="25" t="s">
        <v>19</v>
      </c>
      <c r="E18" s="25" t="s">
        <v>1267</v>
      </c>
      <c r="F18" s="26">
        <v>25</v>
      </c>
      <c r="G18" s="26">
        <v>50</v>
      </c>
      <c r="H18" s="26">
        <v>19</v>
      </c>
      <c r="I18" s="26">
        <v>29.95</v>
      </c>
      <c r="J18" s="25">
        <f t="shared" si="8"/>
        <v>4.9499999999999993</v>
      </c>
      <c r="K18" s="27">
        <f t="shared" si="9"/>
        <v>6000</v>
      </c>
      <c r="L18" s="63">
        <f t="shared" si="2"/>
        <v>0.19799999999999995</v>
      </c>
      <c r="M18" s="28">
        <f t="shared" si="7"/>
        <v>29699.999999999996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44323</v>
      </c>
      <c r="D19" s="25" t="s">
        <v>19</v>
      </c>
      <c r="E19" s="25" t="s">
        <v>738</v>
      </c>
      <c r="F19" s="26">
        <v>468</v>
      </c>
      <c r="G19" s="26">
        <v>480</v>
      </c>
      <c r="H19" s="26">
        <v>462</v>
      </c>
      <c r="I19" s="26">
        <v>480</v>
      </c>
      <c r="J19" s="25">
        <f t="shared" si="8"/>
        <v>12</v>
      </c>
      <c r="K19" s="27">
        <f t="shared" si="9"/>
        <v>320.5128205128205</v>
      </c>
      <c r="L19" s="63">
        <f t="shared" si="2"/>
        <v>2.564102564102555E-2</v>
      </c>
      <c r="M19" s="28">
        <f t="shared" si="7"/>
        <v>3846.1538461538457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44323</v>
      </c>
      <c r="D20" s="25" t="s">
        <v>19</v>
      </c>
      <c r="E20" s="25" t="s">
        <v>868</v>
      </c>
      <c r="F20" s="26">
        <v>423</v>
      </c>
      <c r="G20" s="26">
        <v>475</v>
      </c>
      <c r="H20" s="26">
        <v>410</v>
      </c>
      <c r="I20" s="26">
        <v>455</v>
      </c>
      <c r="J20" s="25">
        <f t="shared" si="8"/>
        <v>32</v>
      </c>
      <c r="K20" s="27">
        <f t="shared" si="9"/>
        <v>354.6099290780142</v>
      </c>
      <c r="L20" s="63">
        <f t="shared" si="2"/>
        <v>7.5650118203309802E-2</v>
      </c>
      <c r="M20" s="28">
        <f t="shared" si="7"/>
        <v>11347.517730496455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44327</v>
      </c>
      <c r="D21" s="25" t="s">
        <v>19</v>
      </c>
      <c r="E21" s="25" t="s">
        <v>1268</v>
      </c>
      <c r="F21" s="26">
        <v>186</v>
      </c>
      <c r="G21" s="26">
        <v>220</v>
      </c>
      <c r="H21" s="26">
        <v>170</v>
      </c>
      <c r="I21" s="26">
        <v>221</v>
      </c>
      <c r="J21" s="25">
        <f t="shared" si="8"/>
        <v>35</v>
      </c>
      <c r="K21" s="27">
        <f t="shared" si="9"/>
        <v>806.45161290322585</v>
      </c>
      <c r="L21" s="63">
        <f t="shared" si="2"/>
        <v>0.18817204301075274</v>
      </c>
      <c r="M21" s="28">
        <f t="shared" si="7"/>
        <v>28225.806451612905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44327</v>
      </c>
      <c r="D22" s="25" t="s">
        <v>19</v>
      </c>
      <c r="E22" s="25" t="s">
        <v>1269</v>
      </c>
      <c r="F22" s="26">
        <v>22.8</v>
      </c>
      <c r="G22" s="26">
        <v>21.25</v>
      </c>
      <c r="H22" s="26">
        <v>26.7</v>
      </c>
      <c r="I22" s="26">
        <v>25.5</v>
      </c>
      <c r="J22" s="25">
        <f t="shared" si="8"/>
        <v>2.6999999999999993</v>
      </c>
      <c r="K22" s="27">
        <f t="shared" si="9"/>
        <v>6578.9473684210525</v>
      </c>
      <c r="L22" s="63">
        <f t="shared" si="2"/>
        <v>0.11842105263157898</v>
      </c>
      <c r="M22" s="28">
        <f t="shared" si="7"/>
        <v>17763.157894736836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44327</v>
      </c>
      <c r="D23" s="25" t="s">
        <v>19</v>
      </c>
      <c r="E23" s="25" t="s">
        <v>107</v>
      </c>
      <c r="F23" s="26">
        <v>149</v>
      </c>
      <c r="G23" s="26">
        <v>174</v>
      </c>
      <c r="H23" s="26">
        <v>143</v>
      </c>
      <c r="I23" s="26">
        <v>165</v>
      </c>
      <c r="J23" s="25">
        <f t="shared" si="8"/>
        <v>16</v>
      </c>
      <c r="K23" s="27">
        <f t="shared" si="9"/>
        <v>1006.7114093959732</v>
      </c>
      <c r="L23" s="63">
        <f t="shared" si="2"/>
        <v>0.10738255033557054</v>
      </c>
      <c r="M23" s="28">
        <f t="shared" si="7"/>
        <v>16107.382550335571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44328</v>
      </c>
      <c r="D24" s="25" t="s">
        <v>19</v>
      </c>
      <c r="E24" s="25" t="s">
        <v>1270</v>
      </c>
      <c r="F24" s="26">
        <v>1727</v>
      </c>
      <c r="G24" s="26">
        <v>1767</v>
      </c>
      <c r="H24" s="26">
        <v>1710</v>
      </c>
      <c r="I24" s="26">
        <v>1755</v>
      </c>
      <c r="J24" s="25">
        <f t="shared" si="8"/>
        <v>28</v>
      </c>
      <c r="K24" s="27">
        <f t="shared" si="9"/>
        <v>86.855819339895774</v>
      </c>
      <c r="L24" s="63">
        <f t="shared" si="2"/>
        <v>1.6213086276780642E-2</v>
      </c>
      <c r="M24" s="28">
        <f t="shared" si="7"/>
        <v>2431.9629415170816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44328</v>
      </c>
      <c r="D25" s="25" t="s">
        <v>19</v>
      </c>
      <c r="E25" s="25" t="s">
        <v>1271</v>
      </c>
      <c r="F25" s="26">
        <v>59</v>
      </c>
      <c r="G25" s="26">
        <v>100</v>
      </c>
      <c r="H25" s="26">
        <v>50</v>
      </c>
      <c r="I25" s="26">
        <v>63.95</v>
      </c>
      <c r="J25" s="25">
        <f t="shared" si="8"/>
        <v>4.9500000000000028</v>
      </c>
      <c r="K25" s="27">
        <f t="shared" si="9"/>
        <v>2542.3728813559323</v>
      </c>
      <c r="L25" s="63">
        <f t="shared" si="2"/>
        <v>8.3898305084745717E-2</v>
      </c>
      <c r="M25" s="28">
        <f t="shared" si="7"/>
        <v>12584.745762711873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44330</v>
      </c>
      <c r="D26" s="25" t="s">
        <v>19</v>
      </c>
      <c r="E26" s="25" t="s">
        <v>1230</v>
      </c>
      <c r="F26" s="26">
        <v>38</v>
      </c>
      <c r="G26" s="26">
        <v>44</v>
      </c>
      <c r="H26" s="26">
        <v>35</v>
      </c>
      <c r="I26" s="26">
        <v>44</v>
      </c>
      <c r="J26" s="25">
        <f t="shared" si="8"/>
        <v>6</v>
      </c>
      <c r="K26" s="27">
        <f t="shared" si="9"/>
        <v>3947.3684210526317</v>
      </c>
      <c r="L26" s="63">
        <f t="shared" si="2"/>
        <v>0.15789473684210531</v>
      </c>
      <c r="M26" s="28">
        <f t="shared" si="7"/>
        <v>23684.21052631579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44330</v>
      </c>
      <c r="D27" s="25" t="s">
        <v>19</v>
      </c>
      <c r="E27" s="25" t="s">
        <v>258</v>
      </c>
      <c r="F27" s="26">
        <v>71</v>
      </c>
      <c r="G27" s="26">
        <v>78</v>
      </c>
      <c r="H27" s="26">
        <v>68</v>
      </c>
      <c r="I27" s="26">
        <v>78</v>
      </c>
      <c r="J27" s="25">
        <f t="shared" si="8"/>
        <v>7</v>
      </c>
      <c r="K27" s="27">
        <f t="shared" si="9"/>
        <v>2112.676056338028</v>
      </c>
      <c r="L27" s="63">
        <f t="shared" si="2"/>
        <v>9.8591549295774739E-2</v>
      </c>
      <c r="M27" s="28">
        <f t="shared" si="7"/>
        <v>14788.732394366196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44333</v>
      </c>
      <c r="D28" s="25" t="s">
        <v>19</v>
      </c>
      <c r="E28" s="25" t="s">
        <v>1001</v>
      </c>
      <c r="F28" s="26">
        <v>1125</v>
      </c>
      <c r="G28" s="26">
        <v>1170</v>
      </c>
      <c r="H28" s="26">
        <v>1100</v>
      </c>
      <c r="I28" s="26">
        <v>1184</v>
      </c>
      <c r="J28" s="25">
        <f t="shared" si="8"/>
        <v>59</v>
      </c>
      <c r="K28" s="27">
        <f t="shared" si="9"/>
        <v>133.33333333333334</v>
      </c>
      <c r="L28" s="63">
        <f t="shared" si="2"/>
        <v>5.2444444444444516E-2</v>
      </c>
      <c r="M28" s="28">
        <f t="shared" si="7"/>
        <v>7866.666666666667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44333</v>
      </c>
      <c r="D29" s="25" t="s">
        <v>19</v>
      </c>
      <c r="E29" s="25" t="s">
        <v>999</v>
      </c>
      <c r="F29" s="26">
        <v>225</v>
      </c>
      <c r="G29" s="26">
        <v>280</v>
      </c>
      <c r="H29" s="26">
        <v>200</v>
      </c>
      <c r="I29" s="26">
        <v>300</v>
      </c>
      <c r="J29" s="25">
        <f t="shared" si="8"/>
        <v>75</v>
      </c>
      <c r="K29" s="27">
        <f t="shared" si="9"/>
        <v>666.66666666666663</v>
      </c>
      <c r="L29" s="63">
        <f t="shared" si="2"/>
        <v>0.33333333333333326</v>
      </c>
      <c r="M29" s="28">
        <f t="shared" si="7"/>
        <v>50000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44334</v>
      </c>
      <c r="D30" s="25" t="s">
        <v>19</v>
      </c>
      <c r="E30" s="25" t="s">
        <v>1272</v>
      </c>
      <c r="F30" s="26">
        <v>787</v>
      </c>
      <c r="G30" s="26">
        <v>810</v>
      </c>
      <c r="H30" s="26">
        <v>775</v>
      </c>
      <c r="I30" s="26">
        <v>810</v>
      </c>
      <c r="J30" s="25">
        <f t="shared" ref="J30" si="10">I30-F30</f>
        <v>23</v>
      </c>
      <c r="K30" s="27">
        <f t="shared" ref="K30" si="11">150000/F30</f>
        <v>190.59720457433292</v>
      </c>
      <c r="L30" s="63">
        <f t="shared" si="2"/>
        <v>2.9224904701397714E-2</v>
      </c>
      <c r="M30" s="28">
        <f t="shared" si="7"/>
        <v>4383.7357052096568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44335</v>
      </c>
      <c r="D31" s="25" t="s">
        <v>19</v>
      </c>
      <c r="E31" s="25" t="s">
        <v>1273</v>
      </c>
      <c r="F31" s="26">
        <v>228</v>
      </c>
      <c r="G31" s="26">
        <v>286</v>
      </c>
      <c r="H31" s="26">
        <v>200</v>
      </c>
      <c r="I31" s="26">
        <v>255</v>
      </c>
      <c r="J31" s="25">
        <f t="shared" ref="J31" si="12">I31-F31</f>
        <v>27</v>
      </c>
      <c r="K31" s="27">
        <f t="shared" ref="K31" si="13">150000/F31</f>
        <v>657.89473684210532</v>
      </c>
      <c r="L31" s="63">
        <f t="shared" si="2"/>
        <v>0.11842105263157898</v>
      </c>
      <c r="M31" s="28">
        <f t="shared" si="7"/>
        <v>17763.157894736843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44335</v>
      </c>
      <c r="D32" s="25" t="s">
        <v>19</v>
      </c>
      <c r="E32" s="25" t="s">
        <v>1274</v>
      </c>
      <c r="F32" s="26">
        <v>177</v>
      </c>
      <c r="G32" s="26">
        <v>20</v>
      </c>
      <c r="H32" s="26">
        <v>167</v>
      </c>
      <c r="I32" s="26">
        <v>186</v>
      </c>
      <c r="J32" s="25">
        <f t="shared" ref="J32:J41" si="14">I32-F32</f>
        <v>9</v>
      </c>
      <c r="K32" s="27">
        <f t="shared" ref="K32:K41" si="15">150000/F32</f>
        <v>847.45762711864404</v>
      </c>
      <c r="L32" s="63">
        <f t="shared" si="2"/>
        <v>5.0847457627118731E-2</v>
      </c>
      <c r="M32" s="28">
        <f t="shared" si="7"/>
        <v>7627.1186440677966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44335</v>
      </c>
      <c r="D33" s="25" t="s">
        <v>19</v>
      </c>
      <c r="E33" s="25" t="s">
        <v>1275</v>
      </c>
      <c r="F33" s="26">
        <v>100</v>
      </c>
      <c r="G33" s="26">
        <v>140</v>
      </c>
      <c r="H33" s="26">
        <v>77</v>
      </c>
      <c r="I33" s="26">
        <v>119</v>
      </c>
      <c r="J33" s="25">
        <f t="shared" si="14"/>
        <v>19</v>
      </c>
      <c r="K33" s="27">
        <f t="shared" si="15"/>
        <v>1500</v>
      </c>
      <c r="L33" s="63">
        <f t="shared" si="2"/>
        <v>0.18999999999999995</v>
      </c>
      <c r="M33" s="28">
        <f t="shared" si="7"/>
        <v>28500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44335</v>
      </c>
      <c r="D34" s="43" t="s">
        <v>19</v>
      </c>
      <c r="E34" s="43" t="s">
        <v>1276</v>
      </c>
      <c r="F34" s="43">
        <v>120</v>
      </c>
      <c r="G34" s="43">
        <v>200</v>
      </c>
      <c r="H34" s="43">
        <v>90</v>
      </c>
      <c r="I34" s="26">
        <v>180</v>
      </c>
      <c r="J34" s="25">
        <f t="shared" si="14"/>
        <v>60</v>
      </c>
      <c r="K34" s="27">
        <f t="shared" si="15"/>
        <v>1250</v>
      </c>
      <c r="L34" s="63">
        <f t="shared" si="2"/>
        <v>0.5</v>
      </c>
      <c r="M34" s="28">
        <f t="shared" si="7"/>
        <v>75000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44335</v>
      </c>
      <c r="D35" s="25" t="s">
        <v>19</v>
      </c>
      <c r="E35" s="25" t="s">
        <v>1277</v>
      </c>
      <c r="F35" s="26">
        <v>2210</v>
      </c>
      <c r="G35" s="26">
        <v>2600</v>
      </c>
      <c r="H35" s="26">
        <v>2100</v>
      </c>
      <c r="I35" s="26">
        <v>2309</v>
      </c>
      <c r="J35" s="25">
        <f t="shared" si="14"/>
        <v>99</v>
      </c>
      <c r="K35" s="27">
        <f t="shared" si="15"/>
        <v>67.873303167420815</v>
      </c>
      <c r="L35" s="63">
        <f t="shared" si="2"/>
        <v>4.47963800904978E-2</v>
      </c>
      <c r="M35" s="28">
        <f t="shared" si="7"/>
        <v>6719.4570135746608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44337</v>
      </c>
      <c r="D36" s="25" t="s">
        <v>19</v>
      </c>
      <c r="E36" s="25" t="s">
        <v>1278</v>
      </c>
      <c r="F36" s="26">
        <v>38</v>
      </c>
      <c r="G36" s="26">
        <v>41</v>
      </c>
      <c r="H36" s="26">
        <v>36.5</v>
      </c>
      <c r="I36" s="26">
        <v>41</v>
      </c>
      <c r="J36" s="25">
        <f t="shared" si="14"/>
        <v>3</v>
      </c>
      <c r="K36" s="27">
        <f t="shared" si="15"/>
        <v>3947.3684210526317</v>
      </c>
      <c r="L36" s="63">
        <f t="shared" si="2"/>
        <v>7.8947368421052655E-2</v>
      </c>
      <c r="M36" s="28">
        <f t="shared" si="7"/>
        <v>11842.105263157895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44337</v>
      </c>
      <c r="D37" s="25" t="s">
        <v>19</v>
      </c>
      <c r="E37" s="25" t="s">
        <v>371</v>
      </c>
      <c r="F37" s="26">
        <v>270</v>
      </c>
      <c r="G37" s="26">
        <v>294</v>
      </c>
      <c r="H37" s="26">
        <v>266</v>
      </c>
      <c r="I37" s="26">
        <v>292.60000000000002</v>
      </c>
      <c r="J37" s="25">
        <f t="shared" si="14"/>
        <v>22.600000000000023</v>
      </c>
      <c r="K37" s="27">
        <f t="shared" si="15"/>
        <v>555.55555555555554</v>
      </c>
      <c r="L37" s="63">
        <f t="shared" si="2"/>
        <v>8.3703703703703836E-2</v>
      </c>
      <c r="M37" s="28">
        <f t="shared" si="7"/>
        <v>12555.555555555567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44340</v>
      </c>
      <c r="D38" s="45" t="s">
        <v>19</v>
      </c>
      <c r="E38" s="45" t="s">
        <v>1279</v>
      </c>
      <c r="F38" s="46">
        <v>425</v>
      </c>
      <c r="G38" s="46">
        <v>700</v>
      </c>
      <c r="H38" s="46">
        <v>350</v>
      </c>
      <c r="I38" s="26">
        <v>465</v>
      </c>
      <c r="J38" s="25">
        <f t="shared" si="14"/>
        <v>40</v>
      </c>
      <c r="K38" s="27">
        <f t="shared" si="15"/>
        <v>352.94117647058823</v>
      </c>
      <c r="L38" s="63">
        <f t="shared" si="2"/>
        <v>9.4117647058823639E-2</v>
      </c>
      <c r="M38" s="28">
        <f t="shared" si="7"/>
        <v>14117.64705882353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44341</v>
      </c>
      <c r="D39" s="43" t="s">
        <v>19</v>
      </c>
      <c r="E39" s="43" t="s">
        <v>1280</v>
      </c>
      <c r="F39" s="43">
        <v>74</v>
      </c>
      <c r="G39" s="43">
        <v>78</v>
      </c>
      <c r="H39" s="43">
        <v>73</v>
      </c>
      <c r="I39" s="26">
        <v>74.8</v>
      </c>
      <c r="J39" s="25">
        <f t="shared" si="14"/>
        <v>0.79999999999999716</v>
      </c>
      <c r="K39" s="27">
        <f t="shared" si="15"/>
        <v>2027.0270270270271</v>
      </c>
      <c r="L39" s="63">
        <f t="shared" si="2"/>
        <v>1.08108108108107E-2</v>
      </c>
      <c r="M39" s="28">
        <f t="shared" si="7"/>
        <v>1621.621621621616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44341</v>
      </c>
      <c r="D40" s="43" t="s">
        <v>19</v>
      </c>
      <c r="E40" s="61" t="s">
        <v>1281</v>
      </c>
      <c r="F40" s="43">
        <v>93</v>
      </c>
      <c r="G40" s="43">
        <v>125</v>
      </c>
      <c r="H40" s="43">
        <v>82</v>
      </c>
      <c r="I40" s="26">
        <v>125</v>
      </c>
      <c r="J40" s="25">
        <f t="shared" si="14"/>
        <v>32</v>
      </c>
      <c r="K40" s="27">
        <f t="shared" si="15"/>
        <v>1612.9032258064517</v>
      </c>
      <c r="L40" s="63">
        <f t="shared" si="2"/>
        <v>0.34408602150537626</v>
      </c>
      <c r="M40" s="28">
        <f t="shared" si="7"/>
        <v>51612.903225806454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24">
        <v>44341</v>
      </c>
      <c r="D41" s="43" t="s">
        <v>19</v>
      </c>
      <c r="E41" s="43" t="s">
        <v>1282</v>
      </c>
      <c r="F41" s="43">
        <v>191</v>
      </c>
      <c r="G41" s="43">
        <v>380</v>
      </c>
      <c r="H41" s="43">
        <v>135</v>
      </c>
      <c r="I41" s="26">
        <v>198.5</v>
      </c>
      <c r="J41" s="25">
        <f t="shared" si="14"/>
        <v>7.5</v>
      </c>
      <c r="K41" s="27">
        <f t="shared" si="15"/>
        <v>785.3403141361257</v>
      </c>
      <c r="L41" s="63">
        <f t="shared" si="2"/>
        <v>3.9267015706806241E-2</v>
      </c>
      <c r="M41" s="28">
        <f t="shared" si="7"/>
        <v>5890.0523560209431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24">
        <v>44342</v>
      </c>
      <c r="D42" s="43" t="s">
        <v>19</v>
      </c>
      <c r="E42" s="43" t="s">
        <v>70</v>
      </c>
      <c r="F42" s="43">
        <v>354</v>
      </c>
      <c r="G42" s="43">
        <v>377</v>
      </c>
      <c r="H42" s="43">
        <v>345</v>
      </c>
      <c r="I42" s="26">
        <v>377</v>
      </c>
      <c r="J42" s="25">
        <f t="shared" ref="J42" si="16">I42-F42</f>
        <v>23</v>
      </c>
      <c r="K42" s="27">
        <f t="shared" ref="K42" si="17">150000/F42</f>
        <v>423.72881355932202</v>
      </c>
      <c r="L42" s="63">
        <f t="shared" si="2"/>
        <v>6.4971751412429279E-2</v>
      </c>
      <c r="M42" s="28">
        <f t="shared" si="7"/>
        <v>9745.7627118644068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24">
        <v>44342</v>
      </c>
      <c r="D43" s="45" t="s">
        <v>19</v>
      </c>
      <c r="E43" s="45" t="s">
        <v>1283</v>
      </c>
      <c r="F43" s="46">
        <v>150</v>
      </c>
      <c r="G43" s="46">
        <v>158</v>
      </c>
      <c r="H43" s="46">
        <v>146</v>
      </c>
      <c r="I43" s="26">
        <v>153</v>
      </c>
      <c r="J43" s="25">
        <f t="shared" ref="J43" si="18">I43-F43</f>
        <v>3</v>
      </c>
      <c r="K43" s="27">
        <f t="shared" ref="K43" si="19">150000/F43</f>
        <v>1000</v>
      </c>
      <c r="L43" s="63">
        <f t="shared" si="2"/>
        <v>2.0000000000000018E-2</v>
      </c>
      <c r="M43" s="28">
        <f t="shared" si="7"/>
        <v>3000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24">
        <v>44343</v>
      </c>
      <c r="D44" s="25" t="s">
        <v>19</v>
      </c>
      <c r="E44" s="25" t="s">
        <v>1284</v>
      </c>
      <c r="F44" s="26">
        <v>116.5</v>
      </c>
      <c r="G44" s="26">
        <v>130</v>
      </c>
      <c r="H44" s="26">
        <v>110</v>
      </c>
      <c r="I44" s="26">
        <v>130</v>
      </c>
      <c r="J44" s="25">
        <f t="shared" ref="J44:J45" si="20">I44-F44</f>
        <v>13.5</v>
      </c>
      <c r="K44" s="27">
        <f t="shared" ref="K44:K45" si="21">150000/F44</f>
        <v>1287.5536480686694</v>
      </c>
      <c r="L44" s="63">
        <f t="shared" si="2"/>
        <v>0.11587982832618016</v>
      </c>
      <c r="M44" s="28">
        <f t="shared" si="7"/>
        <v>17381.974248927036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24">
        <v>44344</v>
      </c>
      <c r="D45" s="25" t="s">
        <v>19</v>
      </c>
      <c r="E45" s="25" t="s">
        <v>519</v>
      </c>
      <c r="F45" s="26">
        <v>92</v>
      </c>
      <c r="G45" s="26">
        <v>107</v>
      </c>
      <c r="H45" s="26">
        <v>85</v>
      </c>
      <c r="I45" s="26">
        <v>94.5</v>
      </c>
      <c r="J45" s="25">
        <f t="shared" si="20"/>
        <v>2.5</v>
      </c>
      <c r="K45" s="27">
        <f t="shared" si="21"/>
        <v>1630.4347826086957</v>
      </c>
      <c r="L45" s="63">
        <f t="shared" si="2"/>
        <v>2.7173913043478271E-2</v>
      </c>
      <c r="M45" s="28">
        <f t="shared" si="7"/>
        <v>4076.0869565217395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7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7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7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7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7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7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7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7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7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7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7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7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7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7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7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7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7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7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7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7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7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7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7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7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7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872111.46300484147</v>
      </c>
      <c r="N192" s="8"/>
      <c r="Y192" s="5">
        <f>SUM(Y6:Y191)</f>
        <v>40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4" priority="1">
      <formula>LEN(TRIM(I6))=0</formula>
    </cfRule>
  </conditionalFormatting>
  <hyperlinks>
    <hyperlink ref="B192" r:id="rId1" display="www.winnerscapitalline.com" xr:uid="{00000000-0004-0000-2500-000000000000}"/>
    <hyperlink ref="P1" location="'MASTER '!A1" display="Back" xr:uid="{00000000-0004-0000-2500-000001000000}"/>
  </hyperlinks>
  <pageMargins left="0.7" right="0.7" top="0.75" bottom="0.75" header="0.3" footer="0.3"/>
  <pageSetup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195"/>
  <sheetViews>
    <sheetView topLeftCell="K10" zoomScaleNormal="100" workbookViewId="0">
      <selection activeCell="U13" sqref="U13:U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1285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44348</v>
      </c>
      <c r="D6" s="19" t="s">
        <v>19</v>
      </c>
      <c r="E6" s="19" t="s">
        <v>1286</v>
      </c>
      <c r="F6" s="21">
        <v>75</v>
      </c>
      <c r="G6" s="79">
        <v>130</v>
      </c>
      <c r="H6" s="79">
        <v>65</v>
      </c>
      <c r="I6" s="26">
        <v>80.5</v>
      </c>
      <c r="J6" s="25">
        <f t="shared" ref="J6" si="0">I6-F6</f>
        <v>5.5</v>
      </c>
      <c r="K6" s="27">
        <f t="shared" ref="K6" si="1">150000/F6</f>
        <v>2000</v>
      </c>
      <c r="L6" s="63">
        <f t="shared" ref="L6:L71" si="2">(I6*1/F6)-100%</f>
        <v>7.333333333333325E-2</v>
      </c>
      <c r="M6" s="25">
        <f>J6*K6</f>
        <v>11000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44348</v>
      </c>
      <c r="D7" s="25" t="s">
        <v>19</v>
      </c>
      <c r="E7" s="25" t="s">
        <v>1287</v>
      </c>
      <c r="F7" s="26">
        <v>7</v>
      </c>
      <c r="G7" s="26">
        <v>30</v>
      </c>
      <c r="H7" s="26">
        <v>5</v>
      </c>
      <c r="I7" s="26">
        <v>12.2</v>
      </c>
      <c r="J7" s="25">
        <f t="shared" ref="J7:J41" si="5">I7-F7</f>
        <v>5.1999999999999993</v>
      </c>
      <c r="K7" s="27">
        <f t="shared" ref="K7:K41" si="6">150000/F7</f>
        <v>21428.571428571428</v>
      </c>
      <c r="L7" s="63">
        <f t="shared" si="2"/>
        <v>0.74285714285714266</v>
      </c>
      <c r="M7" s="83">
        <f>J7*K7</f>
        <v>111428.57142857141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44348</v>
      </c>
      <c r="D8" s="25" t="s">
        <v>19</v>
      </c>
      <c r="E8" s="25" t="s">
        <v>1122</v>
      </c>
      <c r="F8" s="26">
        <v>117</v>
      </c>
      <c r="G8" s="26">
        <v>150</v>
      </c>
      <c r="H8" s="26">
        <v>100</v>
      </c>
      <c r="I8" s="26">
        <v>125.9</v>
      </c>
      <c r="J8" s="25">
        <f t="shared" si="5"/>
        <v>8.9000000000000057</v>
      </c>
      <c r="K8" s="27">
        <f t="shared" si="6"/>
        <v>1282.051282051282</v>
      </c>
      <c r="L8" s="63">
        <f t="shared" si="2"/>
        <v>7.606837606837602E-2</v>
      </c>
      <c r="M8" s="28">
        <f t="shared" ref="M8:M71" si="9">J8*K8</f>
        <v>11410.256410256417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46175</v>
      </c>
      <c r="D9" s="25" t="s">
        <v>19</v>
      </c>
      <c r="E9" s="25" t="s">
        <v>1288</v>
      </c>
      <c r="F9" s="26">
        <v>93.5</v>
      </c>
      <c r="G9" s="26">
        <v>100</v>
      </c>
      <c r="H9" s="26">
        <v>90</v>
      </c>
      <c r="I9" s="26">
        <v>100</v>
      </c>
      <c r="J9" s="25">
        <f t="shared" si="5"/>
        <v>6.5</v>
      </c>
      <c r="K9" s="27">
        <f t="shared" si="6"/>
        <v>1604.2780748663101</v>
      </c>
      <c r="L9" s="63">
        <f t="shared" si="2"/>
        <v>6.9518716577540163E-2</v>
      </c>
      <c r="M9" s="28">
        <f t="shared" si="9"/>
        <v>10427.807486631016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46176</v>
      </c>
      <c r="D10" s="25" t="s">
        <v>19</v>
      </c>
      <c r="E10" s="25" t="s">
        <v>530</v>
      </c>
      <c r="F10" s="26">
        <v>330</v>
      </c>
      <c r="G10" s="26">
        <v>356</v>
      </c>
      <c r="H10" s="26">
        <v>323</v>
      </c>
      <c r="I10" s="26">
        <v>337</v>
      </c>
      <c r="J10" s="25">
        <f t="shared" si="5"/>
        <v>7</v>
      </c>
      <c r="K10" s="27">
        <f t="shared" si="6"/>
        <v>454.54545454545456</v>
      </c>
      <c r="L10" s="63">
        <f t="shared" si="2"/>
        <v>2.1212121212121238E-2</v>
      </c>
      <c r="M10" s="28">
        <f t="shared" si="9"/>
        <v>3181.818181818182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46176</v>
      </c>
      <c r="D11" s="25" t="s">
        <v>19</v>
      </c>
      <c r="E11" s="25" t="s">
        <v>81</v>
      </c>
      <c r="F11" s="26">
        <v>968</v>
      </c>
      <c r="G11" s="26">
        <v>1010</v>
      </c>
      <c r="H11" s="26">
        <v>955</v>
      </c>
      <c r="I11" s="26">
        <v>1003</v>
      </c>
      <c r="J11" s="25">
        <f t="shared" si="5"/>
        <v>35</v>
      </c>
      <c r="K11" s="27">
        <f t="shared" si="6"/>
        <v>154.95867768595042</v>
      </c>
      <c r="L11" s="63">
        <f t="shared" si="2"/>
        <v>3.6157024793388448E-2</v>
      </c>
      <c r="M11" s="28">
        <f t="shared" si="9"/>
        <v>5423.553719008265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44351</v>
      </c>
      <c r="D12" s="25" t="s">
        <v>19</v>
      </c>
      <c r="E12" s="25" t="s">
        <v>943</v>
      </c>
      <c r="F12" s="26">
        <v>168</v>
      </c>
      <c r="G12" s="26">
        <v>184</v>
      </c>
      <c r="H12" s="26">
        <v>164</v>
      </c>
      <c r="I12" s="26">
        <v>173.2</v>
      </c>
      <c r="J12" s="25">
        <f t="shared" si="5"/>
        <v>5.1999999999999886</v>
      </c>
      <c r="K12" s="27">
        <f t="shared" si="6"/>
        <v>892.85714285714289</v>
      </c>
      <c r="L12" s="63">
        <f t="shared" si="2"/>
        <v>3.0952380952380842E-2</v>
      </c>
      <c r="M12" s="28">
        <f t="shared" si="9"/>
        <v>4642.8571428571331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44351</v>
      </c>
      <c r="D13" s="25" t="s">
        <v>19</v>
      </c>
      <c r="E13" s="25" t="s">
        <v>766</v>
      </c>
      <c r="F13" s="26">
        <v>2250</v>
      </c>
      <c r="G13" s="26">
        <v>2350</v>
      </c>
      <c r="H13" s="26">
        <v>2200</v>
      </c>
      <c r="I13" s="26">
        <v>2365</v>
      </c>
      <c r="J13" s="25">
        <f t="shared" si="5"/>
        <v>115</v>
      </c>
      <c r="K13" s="27">
        <f t="shared" si="6"/>
        <v>66.666666666666671</v>
      </c>
      <c r="L13" s="63">
        <f t="shared" si="2"/>
        <v>5.1111111111111107E-2</v>
      </c>
      <c r="M13" s="28">
        <f t="shared" si="9"/>
        <v>7666.666666666667</v>
      </c>
      <c r="N13" s="8"/>
      <c r="P13" s="148" t="s">
        <v>10</v>
      </c>
      <c r="Q13" s="150">
        <f>COUNT(C6:C191)</f>
        <v>36</v>
      </c>
      <c r="R13" s="152">
        <v>36</v>
      </c>
      <c r="S13" s="152">
        <f>Z192</f>
        <v>1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44354</v>
      </c>
      <c r="D14" s="25" t="s">
        <v>19</v>
      </c>
      <c r="E14" s="25" t="s">
        <v>1289</v>
      </c>
      <c r="F14" s="26">
        <v>78</v>
      </c>
      <c r="G14" s="26">
        <v>95</v>
      </c>
      <c r="H14" s="26">
        <v>72</v>
      </c>
      <c r="I14" s="26">
        <v>79.7</v>
      </c>
      <c r="J14" s="25">
        <f t="shared" si="5"/>
        <v>1.7000000000000028</v>
      </c>
      <c r="K14" s="27">
        <f t="shared" si="6"/>
        <v>1923.0769230769231</v>
      </c>
      <c r="L14" s="63">
        <f t="shared" si="2"/>
        <v>2.1794871794871939E-2</v>
      </c>
      <c r="M14" s="28">
        <f t="shared" si="9"/>
        <v>3269.2307692307745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44355</v>
      </c>
      <c r="D15" s="25" t="s">
        <v>19</v>
      </c>
      <c r="E15" s="25" t="s">
        <v>1291</v>
      </c>
      <c r="F15" s="26">
        <v>394</v>
      </c>
      <c r="G15" s="26">
        <v>410</v>
      </c>
      <c r="H15" s="26">
        <v>363</v>
      </c>
      <c r="I15" s="26">
        <v>415</v>
      </c>
      <c r="J15" s="25">
        <f t="shared" si="5"/>
        <v>21</v>
      </c>
      <c r="K15" s="27">
        <f t="shared" si="6"/>
        <v>380.71065989847716</v>
      </c>
      <c r="L15" s="63">
        <f t="shared" si="2"/>
        <v>5.3299492385786795E-2</v>
      </c>
      <c r="M15" s="28">
        <f t="shared" si="9"/>
        <v>7994.9238578680206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44355</v>
      </c>
      <c r="D16" s="25" t="s">
        <v>19</v>
      </c>
      <c r="E16" s="25" t="s">
        <v>1290</v>
      </c>
      <c r="F16" s="26">
        <v>420</v>
      </c>
      <c r="G16" s="26">
        <v>475</v>
      </c>
      <c r="H16" s="26">
        <v>400</v>
      </c>
      <c r="I16" s="26">
        <v>444</v>
      </c>
      <c r="J16" s="25">
        <f t="shared" si="5"/>
        <v>24</v>
      </c>
      <c r="K16" s="27">
        <f t="shared" si="6"/>
        <v>357.14285714285717</v>
      </c>
      <c r="L16" s="63">
        <f t="shared" si="2"/>
        <v>5.7142857142857162E-2</v>
      </c>
      <c r="M16" s="28">
        <f t="shared" si="9"/>
        <v>8571.4285714285725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44355</v>
      </c>
      <c r="D17" s="25" t="s">
        <v>19</v>
      </c>
      <c r="E17" s="25" t="s">
        <v>468</v>
      </c>
      <c r="F17" s="26">
        <v>1190</v>
      </c>
      <c r="G17" s="26">
        <v>1215</v>
      </c>
      <c r="H17" s="26">
        <v>1175</v>
      </c>
      <c r="I17" s="26">
        <v>1215</v>
      </c>
      <c r="J17" s="25">
        <f t="shared" si="5"/>
        <v>25</v>
      </c>
      <c r="K17" s="27">
        <f t="shared" si="6"/>
        <v>126.05042016806723</v>
      </c>
      <c r="L17" s="63">
        <f t="shared" si="2"/>
        <v>2.1008403361344463E-2</v>
      </c>
      <c r="M17" s="28">
        <f t="shared" si="9"/>
        <v>3151.2605042016808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44357</v>
      </c>
      <c r="D18" s="25" t="s">
        <v>19</v>
      </c>
      <c r="E18" s="25" t="s">
        <v>1292</v>
      </c>
      <c r="F18" s="26">
        <v>960</v>
      </c>
      <c r="G18" s="26">
        <v>1000</v>
      </c>
      <c r="H18" s="26">
        <v>945</v>
      </c>
      <c r="I18" s="26">
        <v>970</v>
      </c>
      <c r="J18" s="25">
        <f t="shared" si="5"/>
        <v>10</v>
      </c>
      <c r="K18" s="27">
        <f t="shared" si="6"/>
        <v>156.25</v>
      </c>
      <c r="L18" s="63">
        <f t="shared" si="2"/>
        <v>1.0416666666666741E-2</v>
      </c>
      <c r="M18" s="28">
        <f t="shared" si="9"/>
        <v>1562.5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44358</v>
      </c>
      <c r="D19" s="25" t="s">
        <v>19</v>
      </c>
      <c r="E19" s="25" t="s">
        <v>1293</v>
      </c>
      <c r="F19" s="26">
        <v>26.5</v>
      </c>
      <c r="G19" s="26">
        <v>27.8</v>
      </c>
      <c r="H19" s="26">
        <v>26</v>
      </c>
      <c r="I19" s="26">
        <v>28.5</v>
      </c>
      <c r="J19" s="25">
        <f t="shared" si="5"/>
        <v>2</v>
      </c>
      <c r="K19" s="27">
        <f t="shared" si="6"/>
        <v>5660.3773584905657</v>
      </c>
      <c r="L19" s="63">
        <f t="shared" si="2"/>
        <v>7.547169811320753E-2</v>
      </c>
      <c r="M19" s="28">
        <f t="shared" si="9"/>
        <v>11320.754716981131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44358</v>
      </c>
      <c r="D20" s="25" t="s">
        <v>19</v>
      </c>
      <c r="E20" s="25" t="s">
        <v>88</v>
      </c>
      <c r="F20" s="26">
        <v>995</v>
      </c>
      <c r="G20" s="26">
        <v>1190</v>
      </c>
      <c r="H20" s="26">
        <v>940</v>
      </c>
      <c r="I20" s="26">
        <v>1020</v>
      </c>
      <c r="J20" s="25">
        <f t="shared" si="5"/>
        <v>25</v>
      </c>
      <c r="K20" s="27">
        <f t="shared" si="6"/>
        <v>150.7537688442211</v>
      </c>
      <c r="L20" s="63">
        <f t="shared" si="2"/>
        <v>2.5125628140703515E-2</v>
      </c>
      <c r="M20" s="28">
        <f t="shared" si="9"/>
        <v>3768.8442211055276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44358</v>
      </c>
      <c r="D21" s="25" t="s">
        <v>19</v>
      </c>
      <c r="E21" s="25" t="s">
        <v>1294</v>
      </c>
      <c r="F21" s="26">
        <v>27.6</v>
      </c>
      <c r="G21" s="26">
        <v>50</v>
      </c>
      <c r="H21" s="26">
        <v>21</v>
      </c>
      <c r="I21" s="26">
        <v>32.200000000000003</v>
      </c>
      <c r="J21" s="25">
        <f t="shared" si="5"/>
        <v>4.6000000000000014</v>
      </c>
      <c r="K21" s="27">
        <f t="shared" si="6"/>
        <v>5434.782608695652</v>
      </c>
      <c r="L21" s="63">
        <f t="shared" si="2"/>
        <v>0.16666666666666674</v>
      </c>
      <c r="M21" s="28">
        <f t="shared" si="9"/>
        <v>25000.000000000007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44361</v>
      </c>
      <c r="D22" s="25" t="s">
        <v>19</v>
      </c>
      <c r="E22" s="25" t="s">
        <v>1295</v>
      </c>
      <c r="F22" s="26">
        <v>98</v>
      </c>
      <c r="G22" s="26">
        <v>145</v>
      </c>
      <c r="H22" s="26">
        <v>85</v>
      </c>
      <c r="I22" s="26">
        <v>116</v>
      </c>
      <c r="J22" s="25">
        <f t="shared" si="5"/>
        <v>18</v>
      </c>
      <c r="K22" s="27">
        <f t="shared" si="6"/>
        <v>1530.6122448979593</v>
      </c>
      <c r="L22" s="63">
        <f t="shared" si="2"/>
        <v>0.18367346938775508</v>
      </c>
      <c r="M22" s="28">
        <f t="shared" si="9"/>
        <v>27551.020408163266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44361</v>
      </c>
      <c r="D23" s="25" t="s">
        <v>19</v>
      </c>
      <c r="E23" s="25" t="s">
        <v>1296</v>
      </c>
      <c r="F23" s="26">
        <v>79</v>
      </c>
      <c r="G23" s="26">
        <v>100</v>
      </c>
      <c r="H23" s="26">
        <v>73</v>
      </c>
      <c r="I23" s="26">
        <v>81</v>
      </c>
      <c r="J23" s="25">
        <f t="shared" si="5"/>
        <v>2</v>
      </c>
      <c r="K23" s="27">
        <f t="shared" si="6"/>
        <v>1898.7341772151899</v>
      </c>
      <c r="L23" s="63">
        <f t="shared" si="2"/>
        <v>2.5316455696202445E-2</v>
      </c>
      <c r="M23" s="28">
        <f t="shared" si="9"/>
        <v>3797.4683544303798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44361</v>
      </c>
      <c r="D24" s="25" t="s">
        <v>19</v>
      </c>
      <c r="E24" s="25" t="s">
        <v>508</v>
      </c>
      <c r="F24" s="26">
        <v>200</v>
      </c>
      <c r="G24" s="26">
        <v>300</v>
      </c>
      <c r="H24" s="26">
        <v>180</v>
      </c>
      <c r="I24" s="26">
        <v>215</v>
      </c>
      <c r="J24" s="25">
        <f t="shared" si="5"/>
        <v>15</v>
      </c>
      <c r="K24" s="27">
        <f t="shared" si="6"/>
        <v>750</v>
      </c>
      <c r="L24" s="63">
        <f t="shared" si="2"/>
        <v>7.4999999999999956E-2</v>
      </c>
      <c r="M24" s="28">
        <f t="shared" si="9"/>
        <v>11250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44361</v>
      </c>
      <c r="D25" s="25" t="s">
        <v>19</v>
      </c>
      <c r="E25" s="25" t="s">
        <v>798</v>
      </c>
      <c r="F25" s="26">
        <v>745</v>
      </c>
      <c r="G25" s="26">
        <v>820</v>
      </c>
      <c r="H25" s="26">
        <v>720</v>
      </c>
      <c r="I25" s="26">
        <v>802.9</v>
      </c>
      <c r="J25" s="25">
        <f t="shared" si="5"/>
        <v>57.899999999999977</v>
      </c>
      <c r="K25" s="27">
        <f t="shared" si="6"/>
        <v>201.34228187919464</v>
      </c>
      <c r="L25" s="63">
        <f t="shared" si="2"/>
        <v>7.7718120805368995E-2</v>
      </c>
      <c r="M25" s="28">
        <f t="shared" si="9"/>
        <v>11657.718120805366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44362</v>
      </c>
      <c r="D26" s="25" t="s">
        <v>19</v>
      </c>
      <c r="E26" s="25" t="s">
        <v>1306</v>
      </c>
      <c r="F26" s="26">
        <v>117</v>
      </c>
      <c r="G26" s="26">
        <v>160</v>
      </c>
      <c r="H26" s="26">
        <v>100</v>
      </c>
      <c r="I26" s="26">
        <v>160</v>
      </c>
      <c r="J26" s="25">
        <f t="shared" si="5"/>
        <v>43</v>
      </c>
      <c r="K26" s="27">
        <f t="shared" si="6"/>
        <v>1282.051282051282</v>
      </c>
      <c r="L26" s="63">
        <f t="shared" si="2"/>
        <v>0.36752136752136755</v>
      </c>
      <c r="M26" s="28">
        <f t="shared" si="9"/>
        <v>55128.205128205125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44362</v>
      </c>
      <c r="D27" s="25" t="s">
        <v>19</v>
      </c>
      <c r="E27" s="25" t="s">
        <v>1297</v>
      </c>
      <c r="F27" s="26">
        <v>48</v>
      </c>
      <c r="G27" s="26">
        <v>85</v>
      </c>
      <c r="H27" s="26">
        <v>49.1</v>
      </c>
      <c r="I27" s="26">
        <v>52.3</v>
      </c>
      <c r="J27" s="25">
        <f t="shared" si="5"/>
        <v>4.2999999999999972</v>
      </c>
      <c r="K27" s="27">
        <f t="shared" si="6"/>
        <v>3125</v>
      </c>
      <c r="L27" s="63">
        <f t="shared" si="2"/>
        <v>8.9583333333333348E-2</v>
      </c>
      <c r="M27" s="28">
        <f t="shared" si="9"/>
        <v>13437.499999999991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44365</v>
      </c>
      <c r="D28" s="25" t="s">
        <v>19</v>
      </c>
      <c r="E28" s="25" t="s">
        <v>1298</v>
      </c>
      <c r="F28" s="26">
        <v>6050</v>
      </c>
      <c r="G28" s="26">
        <v>6124</v>
      </c>
      <c r="H28" s="26">
        <v>6000</v>
      </c>
      <c r="I28" s="26">
        <v>6124</v>
      </c>
      <c r="J28" s="25">
        <f t="shared" si="5"/>
        <v>74</v>
      </c>
      <c r="K28" s="27">
        <f t="shared" si="6"/>
        <v>24.793388429752067</v>
      </c>
      <c r="L28" s="63">
        <f t="shared" si="2"/>
        <v>1.2231404958677583E-2</v>
      </c>
      <c r="M28" s="28">
        <f t="shared" si="9"/>
        <v>1834.7107438016531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44365</v>
      </c>
      <c r="D29" s="25" t="s">
        <v>19</v>
      </c>
      <c r="E29" s="25" t="s">
        <v>1299</v>
      </c>
      <c r="F29" s="26">
        <v>915</v>
      </c>
      <c r="G29" s="26">
        <v>1200</v>
      </c>
      <c r="H29" s="26">
        <v>860</v>
      </c>
      <c r="I29" s="26">
        <v>1200</v>
      </c>
      <c r="J29" s="25">
        <f t="shared" si="5"/>
        <v>285</v>
      </c>
      <c r="K29" s="27">
        <f t="shared" si="6"/>
        <v>163.9344262295082</v>
      </c>
      <c r="L29" s="63">
        <f t="shared" si="2"/>
        <v>0.31147540983606548</v>
      </c>
      <c r="M29" s="28">
        <f t="shared" si="9"/>
        <v>46721.311475409835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44368</v>
      </c>
      <c r="D30" s="25" t="s">
        <v>19</v>
      </c>
      <c r="E30" s="25" t="s">
        <v>255</v>
      </c>
      <c r="F30" s="26">
        <v>665</v>
      </c>
      <c r="G30" s="26">
        <v>705</v>
      </c>
      <c r="H30" s="26">
        <v>645</v>
      </c>
      <c r="I30" s="26">
        <v>685</v>
      </c>
      <c r="J30" s="25">
        <f t="shared" si="5"/>
        <v>20</v>
      </c>
      <c r="K30" s="27">
        <f t="shared" si="6"/>
        <v>225.5639097744361</v>
      </c>
      <c r="L30" s="63">
        <f t="shared" si="2"/>
        <v>3.007518796992481E-2</v>
      </c>
      <c r="M30" s="28">
        <f t="shared" si="9"/>
        <v>4511.2781954887223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44368</v>
      </c>
      <c r="D31" s="25" t="s">
        <v>19</v>
      </c>
      <c r="E31" s="25" t="s">
        <v>81</v>
      </c>
      <c r="F31" s="26">
        <v>950</v>
      </c>
      <c r="G31" s="26">
        <v>970</v>
      </c>
      <c r="H31" s="26">
        <v>940</v>
      </c>
      <c r="I31" s="26">
        <v>970</v>
      </c>
      <c r="J31" s="25">
        <f t="shared" si="5"/>
        <v>20</v>
      </c>
      <c r="K31" s="27">
        <f t="shared" si="6"/>
        <v>157.89473684210526</v>
      </c>
      <c r="L31" s="63">
        <f t="shared" si="2"/>
        <v>2.1052631578947434E-2</v>
      </c>
      <c r="M31" s="28">
        <f t="shared" si="9"/>
        <v>3157.894736842105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44368</v>
      </c>
      <c r="D32" s="25" t="s">
        <v>19</v>
      </c>
      <c r="E32" s="25" t="s">
        <v>441</v>
      </c>
      <c r="F32" s="26">
        <v>982</v>
      </c>
      <c r="G32" s="26">
        <v>1040</v>
      </c>
      <c r="H32" s="26">
        <v>950</v>
      </c>
      <c r="I32" s="26">
        <v>1040</v>
      </c>
      <c r="J32" s="25">
        <f t="shared" si="5"/>
        <v>58</v>
      </c>
      <c r="K32" s="27">
        <f t="shared" si="6"/>
        <v>152.74949083503054</v>
      </c>
      <c r="L32" s="63">
        <f t="shared" si="2"/>
        <v>5.9063136456211751E-2</v>
      </c>
      <c r="M32" s="28">
        <f t="shared" si="9"/>
        <v>8859.4704684317712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44368</v>
      </c>
      <c r="D33" s="25" t="s">
        <v>19</v>
      </c>
      <c r="E33" s="25" t="s">
        <v>1301</v>
      </c>
      <c r="F33" s="26">
        <v>55.5</v>
      </c>
      <c r="G33" s="26">
        <v>59.5</v>
      </c>
      <c r="H33" s="26">
        <v>53.5</v>
      </c>
      <c r="I33" s="26">
        <v>58.5</v>
      </c>
      <c r="J33" s="25">
        <f t="shared" si="5"/>
        <v>3</v>
      </c>
      <c r="K33" s="27">
        <f t="shared" si="6"/>
        <v>2702.7027027027025</v>
      </c>
      <c r="L33" s="63">
        <f t="shared" si="2"/>
        <v>5.4054054054053946E-2</v>
      </c>
      <c r="M33" s="28">
        <f t="shared" si="9"/>
        <v>8108.1081081081074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44369</v>
      </c>
      <c r="D34" s="43" t="s">
        <v>19</v>
      </c>
      <c r="E34" s="43" t="s">
        <v>1302</v>
      </c>
      <c r="F34" s="43">
        <v>26</v>
      </c>
      <c r="G34" s="43">
        <v>44</v>
      </c>
      <c r="H34" s="43">
        <v>20</v>
      </c>
      <c r="I34" s="26">
        <v>29.65</v>
      </c>
      <c r="J34" s="25">
        <f t="shared" si="5"/>
        <v>3.6499999999999986</v>
      </c>
      <c r="K34" s="27">
        <f t="shared" si="6"/>
        <v>5769.2307692307695</v>
      </c>
      <c r="L34" s="63">
        <f t="shared" si="2"/>
        <v>0.14038461538461533</v>
      </c>
      <c r="M34" s="28">
        <f t="shared" si="9"/>
        <v>21057.692307692301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44369</v>
      </c>
      <c r="D35" s="25" t="s">
        <v>19</v>
      </c>
      <c r="E35" s="25" t="s">
        <v>1303</v>
      </c>
      <c r="F35" s="26">
        <v>67</v>
      </c>
      <c r="G35" s="26">
        <v>75</v>
      </c>
      <c r="H35" s="26">
        <v>64</v>
      </c>
      <c r="I35" s="26">
        <v>68.2</v>
      </c>
      <c r="J35" s="25">
        <f t="shared" si="5"/>
        <v>1.2000000000000028</v>
      </c>
      <c r="K35" s="27">
        <f t="shared" si="6"/>
        <v>2238.8059701492539</v>
      </c>
      <c r="L35" s="63">
        <f t="shared" si="2"/>
        <v>1.7910447761193993E-2</v>
      </c>
      <c r="M35" s="28">
        <f t="shared" si="9"/>
        <v>2686.5671641791109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44369</v>
      </c>
      <c r="D36" s="25" t="s">
        <v>19</v>
      </c>
      <c r="E36" s="25" t="s">
        <v>1304</v>
      </c>
      <c r="F36" s="26">
        <v>85</v>
      </c>
      <c r="G36" s="26">
        <v>150</v>
      </c>
      <c r="H36" s="26">
        <v>80</v>
      </c>
      <c r="I36" s="26">
        <v>69</v>
      </c>
      <c r="J36" s="25">
        <f t="shared" si="5"/>
        <v>-16</v>
      </c>
      <c r="K36" s="27">
        <f t="shared" si="6"/>
        <v>1764.7058823529412</v>
      </c>
      <c r="L36" s="63">
        <f t="shared" si="2"/>
        <v>-0.18823529411764706</v>
      </c>
      <c r="M36" s="28">
        <f t="shared" si="9"/>
        <v>-28235.294117647059</v>
      </c>
      <c r="N36" s="8"/>
      <c r="Y36" s="5">
        <f t="shared" si="3"/>
        <v>0</v>
      </c>
      <c r="Z36" s="5">
        <f t="shared" si="4"/>
        <v>1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44371</v>
      </c>
      <c r="D37" s="25" t="s">
        <v>19</v>
      </c>
      <c r="E37" s="25" t="s">
        <v>703</v>
      </c>
      <c r="F37" s="26">
        <v>2180</v>
      </c>
      <c r="G37" s="26">
        <v>2350</v>
      </c>
      <c r="H37" s="26">
        <v>2140</v>
      </c>
      <c r="I37" s="26">
        <v>2190</v>
      </c>
      <c r="J37" s="25">
        <f t="shared" si="5"/>
        <v>10</v>
      </c>
      <c r="K37" s="27">
        <f t="shared" si="6"/>
        <v>68.807339449541288</v>
      </c>
      <c r="L37" s="63">
        <f t="shared" si="2"/>
        <v>4.5871559633028358E-3</v>
      </c>
      <c r="M37" s="28">
        <f t="shared" si="9"/>
        <v>688.07339449541291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44372</v>
      </c>
      <c r="D38" s="45" t="s">
        <v>19</v>
      </c>
      <c r="E38" s="45" t="s">
        <v>1305</v>
      </c>
      <c r="F38" s="46">
        <v>72</v>
      </c>
      <c r="G38" s="46">
        <v>90</v>
      </c>
      <c r="H38" s="46">
        <v>68</v>
      </c>
      <c r="I38" s="26">
        <v>84.3</v>
      </c>
      <c r="J38" s="25">
        <f t="shared" si="5"/>
        <v>12.299999999999997</v>
      </c>
      <c r="K38" s="27">
        <f t="shared" si="6"/>
        <v>2083.3333333333335</v>
      </c>
      <c r="L38" s="63">
        <f t="shared" si="2"/>
        <v>0.17083333333333339</v>
      </c>
      <c r="M38" s="28">
        <f t="shared" si="9"/>
        <v>25624.999999999996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44376</v>
      </c>
      <c r="D39" s="43" t="s">
        <v>19</v>
      </c>
      <c r="E39" s="43" t="s">
        <v>1307</v>
      </c>
      <c r="F39" s="43">
        <v>26</v>
      </c>
      <c r="G39" s="43">
        <v>45</v>
      </c>
      <c r="H39" s="43">
        <v>22</v>
      </c>
      <c r="I39" s="26">
        <v>30</v>
      </c>
      <c r="J39" s="25">
        <f t="shared" si="5"/>
        <v>4</v>
      </c>
      <c r="K39" s="27">
        <f t="shared" si="6"/>
        <v>5769.2307692307695</v>
      </c>
      <c r="L39" s="63">
        <f t="shared" si="2"/>
        <v>0.15384615384615374</v>
      </c>
      <c r="M39" s="28">
        <f t="shared" si="9"/>
        <v>23076.923076923078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44376</v>
      </c>
      <c r="D40" s="43" t="s">
        <v>19</v>
      </c>
      <c r="E40" s="61" t="s">
        <v>1308</v>
      </c>
      <c r="F40" s="43">
        <v>16</v>
      </c>
      <c r="G40" s="43">
        <v>36</v>
      </c>
      <c r="H40" s="43">
        <v>12</v>
      </c>
      <c r="I40" s="26">
        <v>24.4</v>
      </c>
      <c r="J40" s="25">
        <f t="shared" si="5"/>
        <v>8.3999999999999986</v>
      </c>
      <c r="K40" s="27">
        <f t="shared" si="6"/>
        <v>9375</v>
      </c>
      <c r="L40" s="63">
        <f t="shared" si="2"/>
        <v>0.52499999999999991</v>
      </c>
      <c r="M40" s="28">
        <f t="shared" si="9"/>
        <v>78749.999999999985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44377</v>
      </c>
      <c r="D41" s="43" t="s">
        <v>19</v>
      </c>
      <c r="E41" s="43" t="s">
        <v>1309</v>
      </c>
      <c r="F41" s="43">
        <v>10</v>
      </c>
      <c r="G41" s="43">
        <v>15</v>
      </c>
      <c r="H41" s="43">
        <v>9</v>
      </c>
      <c r="I41" s="26">
        <v>10.199999999999999</v>
      </c>
      <c r="J41" s="25">
        <f t="shared" si="5"/>
        <v>0.19999999999999929</v>
      </c>
      <c r="K41" s="27">
        <f t="shared" si="6"/>
        <v>15000</v>
      </c>
      <c r="L41" s="63">
        <f t="shared" si="2"/>
        <v>2.0000000000000018E-2</v>
      </c>
      <c r="M41" s="28">
        <f t="shared" si="9"/>
        <v>2999.9999999999895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0">IF($M71&gt;0,1,0)</f>
        <v>0</v>
      </c>
      <c r="Z71" s="5">
        <f t="shared" ref="Z71:Z134" si="1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3">(I72*1/F72)-100%</f>
        <v>#VALUE!</v>
      </c>
      <c r="M72" s="28">
        <f t="shared" ref="M72:M135" si="14">J72*K72</f>
        <v>0</v>
      </c>
      <c r="N72" s="8"/>
      <c r="Y72" s="5">
        <f t="shared" si="10"/>
        <v>0</v>
      </c>
      <c r="Z72" s="5">
        <f t="shared" si="11"/>
        <v>0</v>
      </c>
      <c r="AA72" s="5">
        <f t="shared" si="7"/>
        <v>0</v>
      </c>
    </row>
    <row r="73" spans="1:27" hidden="1" x14ac:dyDescent="0.3">
      <c r="A73" s="7"/>
      <c r="B73" s="23">
        <f t="shared" si="1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3"/>
        <v>#VALUE!</v>
      </c>
      <c r="M73" s="28">
        <f t="shared" si="14"/>
        <v>0</v>
      </c>
      <c r="N73" s="8"/>
      <c r="Y73" s="5">
        <f t="shared" si="10"/>
        <v>0</v>
      </c>
      <c r="Z73" s="5">
        <f t="shared" si="11"/>
        <v>0</v>
      </c>
      <c r="AA73" s="5">
        <f t="shared" si="7"/>
        <v>0</v>
      </c>
    </row>
    <row r="74" spans="1:27" hidden="1" x14ac:dyDescent="0.3">
      <c r="A74" s="7"/>
      <c r="B74" s="23">
        <f t="shared" si="1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3"/>
        <v>#VALUE!</v>
      </c>
      <c r="M74" s="28">
        <f t="shared" si="14"/>
        <v>0</v>
      </c>
      <c r="N74" s="8"/>
      <c r="Y74" s="5">
        <f t="shared" si="10"/>
        <v>0</v>
      </c>
      <c r="Z74" s="5">
        <f t="shared" si="11"/>
        <v>0</v>
      </c>
      <c r="AA74" s="5">
        <f t="shared" si="7"/>
        <v>0</v>
      </c>
    </row>
    <row r="75" spans="1:27" hidden="1" x14ac:dyDescent="0.3">
      <c r="A75" s="7"/>
      <c r="B75" s="23">
        <f t="shared" si="1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3"/>
        <v>#VALUE!</v>
      </c>
      <c r="M75" s="28">
        <f t="shared" si="14"/>
        <v>0</v>
      </c>
      <c r="N75" s="8"/>
      <c r="Y75" s="5">
        <f t="shared" si="10"/>
        <v>0</v>
      </c>
      <c r="Z75" s="5">
        <f t="shared" si="11"/>
        <v>0</v>
      </c>
      <c r="AA75" s="5">
        <f t="shared" ref="AA75:AA138" si="15">IF($I75=0,1,0)</f>
        <v>0</v>
      </c>
    </row>
    <row r="76" spans="1:27" hidden="1" x14ac:dyDescent="0.3">
      <c r="A76" s="7"/>
      <c r="B76" s="23">
        <f t="shared" si="1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3"/>
        <v>#VALUE!</v>
      </c>
      <c r="M76" s="28">
        <f t="shared" si="14"/>
        <v>0</v>
      </c>
      <c r="N76" s="8"/>
      <c r="Y76" s="5">
        <f t="shared" si="10"/>
        <v>0</v>
      </c>
      <c r="Z76" s="5">
        <f t="shared" si="11"/>
        <v>0</v>
      </c>
      <c r="AA76" s="5">
        <f t="shared" si="15"/>
        <v>0</v>
      </c>
    </row>
    <row r="77" spans="1:27" hidden="1" x14ac:dyDescent="0.3">
      <c r="A77" s="7"/>
      <c r="B77" s="23">
        <f t="shared" si="1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3"/>
        <v>#VALUE!</v>
      </c>
      <c r="M77" s="28">
        <f t="shared" si="14"/>
        <v>0</v>
      </c>
      <c r="N77" s="8"/>
      <c r="Y77" s="5">
        <f t="shared" si="10"/>
        <v>0</v>
      </c>
      <c r="Z77" s="5">
        <f t="shared" si="11"/>
        <v>0</v>
      </c>
      <c r="AA77" s="5">
        <f t="shared" si="15"/>
        <v>0</v>
      </c>
    </row>
    <row r="78" spans="1:27" hidden="1" x14ac:dyDescent="0.3">
      <c r="A78" s="7"/>
      <c r="B78" s="23">
        <f t="shared" si="1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3"/>
        <v>#VALUE!</v>
      </c>
      <c r="M78" s="28">
        <f t="shared" si="14"/>
        <v>0</v>
      </c>
      <c r="N78" s="8"/>
      <c r="Y78" s="5">
        <f t="shared" si="10"/>
        <v>0</v>
      </c>
      <c r="Z78" s="5">
        <f t="shared" si="11"/>
        <v>0</v>
      </c>
      <c r="AA78" s="5">
        <f t="shared" si="15"/>
        <v>0</v>
      </c>
    </row>
    <row r="79" spans="1:27" hidden="1" x14ac:dyDescent="0.3">
      <c r="A79" s="7"/>
      <c r="B79" s="23">
        <f t="shared" si="1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3"/>
        <v>#VALUE!</v>
      </c>
      <c r="M79" s="28">
        <f t="shared" si="14"/>
        <v>0</v>
      </c>
      <c r="N79" s="8"/>
      <c r="Y79" s="5">
        <f t="shared" si="10"/>
        <v>0</v>
      </c>
      <c r="Z79" s="5">
        <f t="shared" si="11"/>
        <v>0</v>
      </c>
      <c r="AA79" s="5">
        <f t="shared" si="15"/>
        <v>0</v>
      </c>
    </row>
    <row r="80" spans="1:27" hidden="1" x14ac:dyDescent="0.3">
      <c r="A80" s="7"/>
      <c r="B80" s="23">
        <f t="shared" si="1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3"/>
        <v>#VALUE!</v>
      </c>
      <c r="M80" s="28">
        <f t="shared" si="14"/>
        <v>0</v>
      </c>
      <c r="N80" s="8"/>
      <c r="Q80" s="5" t="s">
        <v>20</v>
      </c>
      <c r="Y80" s="5">
        <f t="shared" si="10"/>
        <v>0</v>
      </c>
      <c r="Z80" s="5">
        <f t="shared" si="11"/>
        <v>0</v>
      </c>
      <c r="AA80" s="5">
        <f t="shared" si="15"/>
        <v>0</v>
      </c>
    </row>
    <row r="81" spans="1:27" hidden="1" x14ac:dyDescent="0.3">
      <c r="A81" s="7"/>
      <c r="B81" s="23">
        <f t="shared" si="1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3"/>
        <v>#VALUE!</v>
      </c>
      <c r="M81" s="28">
        <f t="shared" si="14"/>
        <v>0</v>
      </c>
      <c r="N81" s="8"/>
      <c r="P81" s="5" t="s">
        <v>20</v>
      </c>
      <c r="Y81" s="5">
        <f t="shared" si="10"/>
        <v>0</v>
      </c>
      <c r="Z81" s="5">
        <f t="shared" si="11"/>
        <v>0</v>
      </c>
      <c r="AA81" s="5">
        <f t="shared" si="15"/>
        <v>0</v>
      </c>
    </row>
    <row r="82" spans="1:27" hidden="1" x14ac:dyDescent="0.3">
      <c r="A82" s="7"/>
      <c r="B82" s="23">
        <f t="shared" si="1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3"/>
        <v>#VALUE!</v>
      </c>
      <c r="M82" s="28">
        <f t="shared" si="14"/>
        <v>0</v>
      </c>
      <c r="N82" s="8"/>
      <c r="Y82" s="5">
        <f t="shared" si="10"/>
        <v>0</v>
      </c>
      <c r="Z82" s="5">
        <f t="shared" si="11"/>
        <v>0</v>
      </c>
      <c r="AA82" s="5">
        <f t="shared" si="15"/>
        <v>0</v>
      </c>
    </row>
    <row r="83" spans="1:27" hidden="1" x14ac:dyDescent="0.3">
      <c r="A83" s="7"/>
      <c r="B83" s="23">
        <f t="shared" si="1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3"/>
        <v>#VALUE!</v>
      </c>
      <c r="M83" s="28">
        <f t="shared" si="14"/>
        <v>0</v>
      </c>
      <c r="N83" s="8"/>
      <c r="R83" s="5" t="s">
        <v>20</v>
      </c>
      <c r="Y83" s="5">
        <f t="shared" si="10"/>
        <v>0</v>
      </c>
      <c r="Z83" s="5">
        <f t="shared" si="11"/>
        <v>0</v>
      </c>
      <c r="AA83" s="5">
        <f t="shared" si="15"/>
        <v>0</v>
      </c>
    </row>
    <row r="84" spans="1:27" hidden="1" x14ac:dyDescent="0.3">
      <c r="A84" s="7"/>
      <c r="B84" s="23">
        <f t="shared" si="1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3"/>
        <v>#VALUE!</v>
      </c>
      <c r="M84" s="28">
        <f t="shared" si="14"/>
        <v>0</v>
      </c>
      <c r="N84" s="8"/>
      <c r="Y84" s="5">
        <f t="shared" si="10"/>
        <v>0</v>
      </c>
      <c r="Z84" s="5">
        <f t="shared" si="11"/>
        <v>0</v>
      </c>
      <c r="AA84" s="5">
        <f t="shared" si="15"/>
        <v>0</v>
      </c>
    </row>
    <row r="85" spans="1:27" hidden="1" x14ac:dyDescent="0.3">
      <c r="A85" s="7"/>
      <c r="B85" s="23">
        <f t="shared" si="1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3"/>
        <v>#VALUE!</v>
      </c>
      <c r="M85" s="28">
        <f t="shared" si="14"/>
        <v>0</v>
      </c>
      <c r="N85" s="8"/>
      <c r="Y85" s="5">
        <f t="shared" si="10"/>
        <v>0</v>
      </c>
      <c r="Z85" s="5">
        <f t="shared" si="11"/>
        <v>0</v>
      </c>
      <c r="AA85" s="5">
        <f t="shared" si="15"/>
        <v>0</v>
      </c>
    </row>
    <row r="86" spans="1:27" hidden="1" x14ac:dyDescent="0.3">
      <c r="A86" s="7"/>
      <c r="B86" s="23">
        <f t="shared" si="1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3"/>
        <v>#VALUE!</v>
      </c>
      <c r="M86" s="28">
        <f t="shared" si="14"/>
        <v>0</v>
      </c>
      <c r="N86" s="8"/>
      <c r="Y86" s="5">
        <f t="shared" si="10"/>
        <v>0</v>
      </c>
      <c r="Z86" s="5">
        <f t="shared" si="11"/>
        <v>0</v>
      </c>
      <c r="AA86" s="5">
        <f t="shared" si="15"/>
        <v>0</v>
      </c>
    </row>
    <row r="87" spans="1:27" hidden="1" x14ac:dyDescent="0.3">
      <c r="A87" s="7"/>
      <c r="B87" s="23">
        <f t="shared" si="1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3"/>
        <v>#VALUE!</v>
      </c>
      <c r="M87" s="28">
        <f t="shared" si="14"/>
        <v>0</v>
      </c>
      <c r="N87" s="8"/>
      <c r="Y87" s="5">
        <f t="shared" si="10"/>
        <v>0</v>
      </c>
      <c r="Z87" s="5">
        <f t="shared" si="11"/>
        <v>0</v>
      </c>
      <c r="AA87" s="5">
        <f t="shared" si="15"/>
        <v>0</v>
      </c>
    </row>
    <row r="88" spans="1:27" hidden="1" x14ac:dyDescent="0.3">
      <c r="A88" s="7"/>
      <c r="B88" s="23">
        <f t="shared" si="1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3"/>
        <v>#VALUE!</v>
      </c>
      <c r="M88" s="28">
        <f t="shared" si="14"/>
        <v>0</v>
      </c>
      <c r="N88" s="8"/>
      <c r="Y88" s="5">
        <f t="shared" si="10"/>
        <v>0</v>
      </c>
      <c r="Z88" s="5">
        <f t="shared" si="11"/>
        <v>0</v>
      </c>
      <c r="AA88" s="5">
        <f t="shared" si="15"/>
        <v>0</v>
      </c>
    </row>
    <row r="89" spans="1:27" hidden="1" x14ac:dyDescent="0.3">
      <c r="A89" s="7"/>
      <c r="B89" s="23">
        <f t="shared" si="1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3"/>
        <v>#VALUE!</v>
      </c>
      <c r="M89" s="28">
        <f t="shared" si="14"/>
        <v>0</v>
      </c>
      <c r="N89" s="8"/>
      <c r="Y89" s="5">
        <f t="shared" si="10"/>
        <v>0</v>
      </c>
      <c r="Z89" s="5">
        <f t="shared" si="11"/>
        <v>0</v>
      </c>
      <c r="AA89" s="5">
        <f t="shared" si="15"/>
        <v>0</v>
      </c>
    </row>
    <row r="90" spans="1:27" hidden="1" x14ac:dyDescent="0.3">
      <c r="A90" s="7"/>
      <c r="B90" s="23">
        <f t="shared" si="1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3"/>
        <v>#VALUE!</v>
      </c>
      <c r="M90" s="28">
        <f t="shared" si="14"/>
        <v>0</v>
      </c>
      <c r="N90" s="8"/>
      <c r="Y90" s="5">
        <f t="shared" si="10"/>
        <v>0</v>
      </c>
      <c r="Z90" s="5">
        <f t="shared" si="11"/>
        <v>0</v>
      </c>
      <c r="AA90" s="5">
        <f t="shared" si="15"/>
        <v>0</v>
      </c>
    </row>
    <row r="91" spans="1:27" hidden="1" x14ac:dyDescent="0.3">
      <c r="A91" s="7"/>
      <c r="B91" s="23">
        <f t="shared" si="1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3"/>
        <v>#VALUE!</v>
      </c>
      <c r="M91" s="28">
        <f t="shared" si="14"/>
        <v>0</v>
      </c>
      <c r="N91" s="8"/>
      <c r="Y91" s="5">
        <f t="shared" si="10"/>
        <v>0</v>
      </c>
      <c r="Z91" s="5">
        <f t="shared" si="11"/>
        <v>0</v>
      </c>
      <c r="AA91" s="5">
        <f t="shared" si="15"/>
        <v>0</v>
      </c>
    </row>
    <row r="92" spans="1:27" hidden="1" x14ac:dyDescent="0.3">
      <c r="A92" s="7"/>
      <c r="B92" s="23">
        <f t="shared" si="1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3"/>
        <v>#VALUE!</v>
      </c>
      <c r="M92" s="28">
        <f t="shared" si="14"/>
        <v>0</v>
      </c>
      <c r="N92" s="8"/>
      <c r="Y92" s="5">
        <f t="shared" si="10"/>
        <v>0</v>
      </c>
      <c r="Z92" s="5">
        <f t="shared" si="11"/>
        <v>0</v>
      </c>
      <c r="AA92" s="5">
        <f t="shared" si="15"/>
        <v>0</v>
      </c>
    </row>
    <row r="93" spans="1:27" hidden="1" x14ac:dyDescent="0.3">
      <c r="A93" s="7"/>
      <c r="B93" s="23">
        <f t="shared" si="1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3"/>
        <v>#VALUE!</v>
      </c>
      <c r="M93" s="28">
        <f t="shared" si="14"/>
        <v>0</v>
      </c>
      <c r="N93" s="8"/>
      <c r="Y93" s="5">
        <f t="shared" si="10"/>
        <v>0</v>
      </c>
      <c r="Z93" s="5">
        <f t="shared" si="11"/>
        <v>0</v>
      </c>
      <c r="AA93" s="5">
        <f t="shared" si="15"/>
        <v>0</v>
      </c>
    </row>
    <row r="94" spans="1:27" hidden="1" x14ac:dyDescent="0.3">
      <c r="A94" s="7"/>
      <c r="B94" s="23">
        <f t="shared" si="1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3"/>
        <v>#VALUE!</v>
      </c>
      <c r="M94" s="28">
        <f t="shared" si="14"/>
        <v>0</v>
      </c>
      <c r="N94" s="8"/>
      <c r="Y94" s="5">
        <f t="shared" si="10"/>
        <v>0</v>
      </c>
      <c r="Z94" s="5">
        <f t="shared" si="11"/>
        <v>0</v>
      </c>
      <c r="AA94" s="5">
        <f t="shared" si="15"/>
        <v>0</v>
      </c>
    </row>
    <row r="95" spans="1:27" hidden="1" x14ac:dyDescent="0.3">
      <c r="A95" s="7"/>
      <c r="B95" s="23">
        <f t="shared" si="1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3"/>
        <v>#VALUE!</v>
      </c>
      <c r="M95" s="28">
        <f t="shared" si="14"/>
        <v>0</v>
      </c>
      <c r="N95" s="8"/>
      <c r="Y95" s="5">
        <f t="shared" si="10"/>
        <v>0</v>
      </c>
      <c r="Z95" s="5">
        <f t="shared" si="11"/>
        <v>0</v>
      </c>
      <c r="AA95" s="5">
        <f t="shared" si="15"/>
        <v>0</v>
      </c>
    </row>
    <row r="96" spans="1:27" hidden="1" x14ac:dyDescent="0.3">
      <c r="A96" s="7"/>
      <c r="B96" s="23">
        <f t="shared" si="1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3"/>
        <v>#VALUE!</v>
      </c>
      <c r="M96" s="28">
        <f t="shared" si="14"/>
        <v>0</v>
      </c>
      <c r="N96" s="8"/>
      <c r="Y96" s="5">
        <f t="shared" si="10"/>
        <v>0</v>
      </c>
      <c r="Z96" s="5">
        <f t="shared" si="11"/>
        <v>0</v>
      </c>
      <c r="AA96" s="5">
        <f t="shared" si="15"/>
        <v>0</v>
      </c>
    </row>
    <row r="97" spans="1:27" hidden="1" x14ac:dyDescent="0.3">
      <c r="A97" s="7"/>
      <c r="B97" s="23">
        <f t="shared" si="1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3"/>
        <v>#VALUE!</v>
      </c>
      <c r="M97" s="28">
        <f t="shared" si="14"/>
        <v>0</v>
      </c>
      <c r="N97" s="8"/>
      <c r="Y97" s="5">
        <f t="shared" si="10"/>
        <v>0</v>
      </c>
      <c r="Z97" s="5">
        <f t="shared" si="11"/>
        <v>0</v>
      </c>
      <c r="AA97" s="5">
        <f t="shared" si="15"/>
        <v>0</v>
      </c>
    </row>
    <row r="98" spans="1:27" hidden="1" x14ac:dyDescent="0.3">
      <c r="A98" s="7"/>
      <c r="B98" s="23">
        <f t="shared" si="1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3"/>
        <v>#VALUE!</v>
      </c>
      <c r="M98" s="28">
        <f t="shared" si="14"/>
        <v>0</v>
      </c>
      <c r="N98" s="8"/>
      <c r="Y98" s="5">
        <f t="shared" si="10"/>
        <v>0</v>
      </c>
      <c r="Z98" s="5">
        <f t="shared" si="11"/>
        <v>0</v>
      </c>
      <c r="AA98" s="5">
        <f t="shared" si="15"/>
        <v>0</v>
      </c>
    </row>
    <row r="99" spans="1:27" hidden="1" x14ac:dyDescent="0.3">
      <c r="A99" s="7"/>
      <c r="B99" s="23">
        <f t="shared" si="1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3"/>
        <v>#VALUE!</v>
      </c>
      <c r="M99" s="28">
        <f t="shared" si="14"/>
        <v>0</v>
      </c>
      <c r="N99" s="8"/>
      <c r="P99" s="5" t="s">
        <v>20</v>
      </c>
      <c r="Y99" s="5">
        <f t="shared" si="10"/>
        <v>0</v>
      </c>
      <c r="Z99" s="5">
        <f t="shared" si="11"/>
        <v>0</v>
      </c>
      <c r="AA99" s="5">
        <f t="shared" si="15"/>
        <v>0</v>
      </c>
    </row>
    <row r="100" spans="1:27" hidden="1" x14ac:dyDescent="0.3">
      <c r="A100" s="7"/>
      <c r="B100" s="23">
        <f t="shared" si="1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3"/>
        <v>#VALUE!</v>
      </c>
      <c r="M100" s="28">
        <f t="shared" si="14"/>
        <v>0</v>
      </c>
      <c r="N100" s="8"/>
      <c r="Q100" s="5" t="s">
        <v>20</v>
      </c>
      <c r="Y100" s="5">
        <f t="shared" si="10"/>
        <v>0</v>
      </c>
      <c r="Z100" s="5">
        <f t="shared" si="11"/>
        <v>0</v>
      </c>
      <c r="AA100" s="5">
        <f t="shared" si="15"/>
        <v>0</v>
      </c>
    </row>
    <row r="101" spans="1:27" hidden="1" x14ac:dyDescent="0.3">
      <c r="A101" s="7"/>
      <c r="B101" s="23">
        <f t="shared" si="1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3"/>
        <v>#VALUE!</v>
      </c>
      <c r="M101" s="28">
        <f t="shared" si="14"/>
        <v>0</v>
      </c>
      <c r="N101" s="8"/>
      <c r="Q101" s="5" t="s">
        <v>20</v>
      </c>
      <c r="Y101" s="5">
        <f t="shared" si="10"/>
        <v>0</v>
      </c>
      <c r="Z101" s="5">
        <f t="shared" si="11"/>
        <v>0</v>
      </c>
      <c r="AA101" s="5">
        <f t="shared" si="15"/>
        <v>0</v>
      </c>
    </row>
    <row r="102" spans="1:27" hidden="1" x14ac:dyDescent="0.3">
      <c r="A102" s="7"/>
      <c r="B102" s="23">
        <f t="shared" si="1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3"/>
        <v>#VALUE!</v>
      </c>
      <c r="M102" s="28">
        <f t="shared" si="14"/>
        <v>0</v>
      </c>
      <c r="N102" s="8"/>
      <c r="Y102" s="5">
        <f t="shared" si="10"/>
        <v>0</v>
      </c>
      <c r="Z102" s="5">
        <f t="shared" si="11"/>
        <v>0</v>
      </c>
      <c r="AA102" s="5">
        <f t="shared" si="15"/>
        <v>0</v>
      </c>
    </row>
    <row r="103" spans="1:27" hidden="1" x14ac:dyDescent="0.3">
      <c r="A103" s="7"/>
      <c r="B103" s="23">
        <f t="shared" si="1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3"/>
        <v>#VALUE!</v>
      </c>
      <c r="M103" s="28">
        <f t="shared" si="14"/>
        <v>0</v>
      </c>
      <c r="N103" s="8"/>
      <c r="Y103" s="5">
        <f t="shared" si="10"/>
        <v>0</v>
      </c>
      <c r="Z103" s="5">
        <f t="shared" si="11"/>
        <v>0</v>
      </c>
      <c r="AA103" s="5">
        <f t="shared" si="15"/>
        <v>0</v>
      </c>
    </row>
    <row r="104" spans="1:27" hidden="1" x14ac:dyDescent="0.3">
      <c r="A104" s="7"/>
      <c r="B104" s="23">
        <f t="shared" si="1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3"/>
        <v>#VALUE!</v>
      </c>
      <c r="M104" s="25">
        <f t="shared" si="14"/>
        <v>0</v>
      </c>
      <c r="N104" s="8"/>
      <c r="Y104" s="5">
        <f t="shared" si="10"/>
        <v>0</v>
      </c>
      <c r="Z104" s="5">
        <f t="shared" si="11"/>
        <v>0</v>
      </c>
      <c r="AA104" s="5">
        <f t="shared" si="15"/>
        <v>0</v>
      </c>
    </row>
    <row r="105" spans="1:27" hidden="1" x14ac:dyDescent="0.3">
      <c r="A105" s="7"/>
      <c r="B105" s="23">
        <f t="shared" si="1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3"/>
        <v>#VALUE!</v>
      </c>
      <c r="M105" s="25">
        <f t="shared" si="14"/>
        <v>0</v>
      </c>
      <c r="N105" s="8"/>
      <c r="Y105" s="5">
        <f t="shared" si="10"/>
        <v>0</v>
      </c>
      <c r="Z105" s="5">
        <f t="shared" si="11"/>
        <v>0</v>
      </c>
      <c r="AA105" s="5">
        <f t="shared" si="15"/>
        <v>0</v>
      </c>
    </row>
    <row r="106" spans="1:27" hidden="1" x14ac:dyDescent="0.3">
      <c r="A106" s="7"/>
      <c r="B106" s="23">
        <f t="shared" si="1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3"/>
        <v>#VALUE!</v>
      </c>
      <c r="M106" s="25">
        <f t="shared" si="14"/>
        <v>0</v>
      </c>
      <c r="N106" s="8"/>
      <c r="Y106" s="5">
        <f t="shared" si="10"/>
        <v>0</v>
      </c>
      <c r="Z106" s="5">
        <f t="shared" si="11"/>
        <v>0</v>
      </c>
      <c r="AA106" s="5">
        <f t="shared" si="15"/>
        <v>0</v>
      </c>
    </row>
    <row r="107" spans="1:27" hidden="1" x14ac:dyDescent="0.3">
      <c r="A107" s="7"/>
      <c r="B107" s="23">
        <f t="shared" si="1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3"/>
        <v>#VALUE!</v>
      </c>
      <c r="M107" s="25">
        <f t="shared" si="14"/>
        <v>0</v>
      </c>
      <c r="N107" s="8"/>
      <c r="Y107" s="5">
        <f t="shared" si="10"/>
        <v>0</v>
      </c>
      <c r="Z107" s="5">
        <f t="shared" si="11"/>
        <v>0</v>
      </c>
      <c r="AA107" s="5">
        <f t="shared" si="15"/>
        <v>0</v>
      </c>
    </row>
    <row r="108" spans="1:27" hidden="1" x14ac:dyDescent="0.3">
      <c r="A108" s="7"/>
      <c r="B108" s="23">
        <f t="shared" si="1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3"/>
        <v>#VALUE!</v>
      </c>
      <c r="M108" s="25">
        <f t="shared" si="14"/>
        <v>0</v>
      </c>
      <c r="N108" s="8"/>
      <c r="Y108" s="5">
        <f t="shared" si="10"/>
        <v>0</v>
      </c>
      <c r="Z108" s="5">
        <f t="shared" si="11"/>
        <v>0</v>
      </c>
      <c r="AA108" s="5">
        <f t="shared" si="15"/>
        <v>0</v>
      </c>
    </row>
    <row r="109" spans="1:27" hidden="1" x14ac:dyDescent="0.3">
      <c r="A109" s="7"/>
      <c r="B109" s="23">
        <f t="shared" si="1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3"/>
        <v>#VALUE!</v>
      </c>
      <c r="M109" s="25">
        <f t="shared" si="14"/>
        <v>0</v>
      </c>
      <c r="N109" s="8"/>
      <c r="Y109" s="5">
        <f t="shared" si="10"/>
        <v>0</v>
      </c>
      <c r="Z109" s="5">
        <f t="shared" si="11"/>
        <v>0</v>
      </c>
      <c r="AA109" s="5">
        <f t="shared" si="15"/>
        <v>0</v>
      </c>
    </row>
    <row r="110" spans="1:27" hidden="1" x14ac:dyDescent="0.3">
      <c r="A110" s="7"/>
      <c r="B110" s="23">
        <f t="shared" si="1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3"/>
        <v>#VALUE!</v>
      </c>
      <c r="M110" s="25">
        <f t="shared" si="14"/>
        <v>0</v>
      </c>
      <c r="N110" s="8"/>
      <c r="Y110" s="5">
        <f t="shared" si="10"/>
        <v>0</v>
      </c>
      <c r="Z110" s="5">
        <f t="shared" si="11"/>
        <v>0</v>
      </c>
      <c r="AA110" s="5">
        <f t="shared" si="15"/>
        <v>0</v>
      </c>
    </row>
    <row r="111" spans="1:27" hidden="1" x14ac:dyDescent="0.3">
      <c r="A111" s="7"/>
      <c r="B111" s="23">
        <f t="shared" si="1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3"/>
        <v>#VALUE!</v>
      </c>
      <c r="M111" s="25">
        <f t="shared" si="14"/>
        <v>0</v>
      </c>
      <c r="N111" s="8"/>
      <c r="Y111" s="5">
        <f t="shared" si="10"/>
        <v>0</v>
      </c>
      <c r="Z111" s="5">
        <f t="shared" si="11"/>
        <v>0</v>
      </c>
      <c r="AA111" s="5">
        <f t="shared" si="15"/>
        <v>0</v>
      </c>
    </row>
    <row r="112" spans="1:27" hidden="1" x14ac:dyDescent="0.3">
      <c r="A112" s="7"/>
      <c r="B112" s="23">
        <f t="shared" si="1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3"/>
        <v>#VALUE!</v>
      </c>
      <c r="M112" s="25">
        <f t="shared" si="14"/>
        <v>0</v>
      </c>
      <c r="N112" s="8"/>
      <c r="Y112" s="5">
        <f t="shared" si="10"/>
        <v>0</v>
      </c>
      <c r="Z112" s="5">
        <f t="shared" si="11"/>
        <v>0</v>
      </c>
      <c r="AA112" s="5">
        <f t="shared" si="15"/>
        <v>0</v>
      </c>
    </row>
    <row r="113" spans="1:27" hidden="1" x14ac:dyDescent="0.3">
      <c r="A113" s="7"/>
      <c r="B113" s="23">
        <f t="shared" si="1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3"/>
        <v>#VALUE!</v>
      </c>
      <c r="M113" s="25">
        <f t="shared" si="14"/>
        <v>0</v>
      </c>
      <c r="N113" s="8"/>
      <c r="Y113" s="5">
        <f t="shared" si="10"/>
        <v>0</v>
      </c>
      <c r="Z113" s="5">
        <f t="shared" si="11"/>
        <v>0</v>
      </c>
      <c r="AA113" s="5">
        <f t="shared" si="15"/>
        <v>0</v>
      </c>
    </row>
    <row r="114" spans="1:27" hidden="1" x14ac:dyDescent="0.3">
      <c r="A114" s="7"/>
      <c r="B114" s="23">
        <f t="shared" si="1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3"/>
        <v>#VALUE!</v>
      </c>
      <c r="M114" s="25">
        <f t="shared" si="14"/>
        <v>0</v>
      </c>
      <c r="N114" s="8"/>
      <c r="Y114" s="5">
        <f t="shared" si="10"/>
        <v>0</v>
      </c>
      <c r="Z114" s="5">
        <f t="shared" si="11"/>
        <v>0</v>
      </c>
      <c r="AA114" s="5">
        <f t="shared" si="15"/>
        <v>0</v>
      </c>
    </row>
    <row r="115" spans="1:27" hidden="1" x14ac:dyDescent="0.3">
      <c r="A115" s="7"/>
      <c r="B115" s="23">
        <f t="shared" si="1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3"/>
        <v>#VALUE!</v>
      </c>
      <c r="M115" s="25">
        <f t="shared" si="14"/>
        <v>0</v>
      </c>
      <c r="N115" s="8"/>
      <c r="Y115" s="5">
        <f t="shared" si="10"/>
        <v>0</v>
      </c>
      <c r="Z115" s="5">
        <f t="shared" si="11"/>
        <v>0</v>
      </c>
      <c r="AA115" s="5">
        <f t="shared" si="15"/>
        <v>0</v>
      </c>
    </row>
    <row r="116" spans="1:27" hidden="1" x14ac:dyDescent="0.3">
      <c r="A116" s="7"/>
      <c r="B116" s="23">
        <f t="shared" si="1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3"/>
        <v>#VALUE!</v>
      </c>
      <c r="M116" s="25">
        <f t="shared" si="14"/>
        <v>0</v>
      </c>
      <c r="N116" s="8"/>
      <c r="Y116" s="5">
        <f t="shared" si="10"/>
        <v>0</v>
      </c>
      <c r="Z116" s="5">
        <f t="shared" si="11"/>
        <v>0</v>
      </c>
      <c r="AA116" s="5">
        <f t="shared" si="15"/>
        <v>0</v>
      </c>
    </row>
    <row r="117" spans="1:27" hidden="1" x14ac:dyDescent="0.3">
      <c r="A117" s="7"/>
      <c r="B117" s="23">
        <f t="shared" si="1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3"/>
        <v>#VALUE!</v>
      </c>
      <c r="M117" s="25">
        <f t="shared" si="14"/>
        <v>0</v>
      </c>
      <c r="N117" s="8"/>
      <c r="Y117" s="5">
        <f t="shared" si="10"/>
        <v>0</v>
      </c>
      <c r="Z117" s="5">
        <f t="shared" si="11"/>
        <v>0</v>
      </c>
      <c r="AA117" s="5">
        <f t="shared" si="15"/>
        <v>0</v>
      </c>
    </row>
    <row r="118" spans="1:27" hidden="1" x14ac:dyDescent="0.3">
      <c r="A118" s="7"/>
      <c r="B118" s="23">
        <f t="shared" si="1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3"/>
        <v>#VALUE!</v>
      </c>
      <c r="M118" s="25">
        <f t="shared" si="14"/>
        <v>0</v>
      </c>
      <c r="N118" s="8"/>
      <c r="Y118" s="5">
        <f t="shared" si="10"/>
        <v>0</v>
      </c>
      <c r="Z118" s="5">
        <f t="shared" si="11"/>
        <v>0</v>
      </c>
      <c r="AA118" s="5">
        <f t="shared" si="15"/>
        <v>0</v>
      </c>
    </row>
    <row r="119" spans="1:27" hidden="1" x14ac:dyDescent="0.3">
      <c r="A119" s="7"/>
      <c r="B119" s="23">
        <f t="shared" si="1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3"/>
        <v>#VALUE!</v>
      </c>
      <c r="M119" s="25">
        <f t="shared" si="14"/>
        <v>0</v>
      </c>
      <c r="N119" s="8"/>
      <c r="Y119" s="5">
        <f t="shared" si="10"/>
        <v>0</v>
      </c>
      <c r="Z119" s="5">
        <f t="shared" si="11"/>
        <v>0</v>
      </c>
      <c r="AA119" s="5">
        <f t="shared" si="15"/>
        <v>0</v>
      </c>
    </row>
    <row r="120" spans="1:27" hidden="1" x14ac:dyDescent="0.3">
      <c r="A120" s="7"/>
      <c r="B120" s="23">
        <f t="shared" si="1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3"/>
        <v>#VALUE!</v>
      </c>
      <c r="M120" s="25">
        <f t="shared" si="14"/>
        <v>0</v>
      </c>
      <c r="N120" s="8"/>
      <c r="Y120" s="5">
        <f t="shared" si="10"/>
        <v>0</v>
      </c>
      <c r="Z120" s="5">
        <f t="shared" si="11"/>
        <v>0</v>
      </c>
      <c r="AA120" s="5">
        <f t="shared" si="15"/>
        <v>0</v>
      </c>
    </row>
    <row r="121" spans="1:27" hidden="1" x14ac:dyDescent="0.3">
      <c r="A121" s="7"/>
      <c r="B121" s="23">
        <f t="shared" si="1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3"/>
        <v>#VALUE!</v>
      </c>
      <c r="M121" s="25">
        <f t="shared" si="14"/>
        <v>0</v>
      </c>
      <c r="N121" s="8"/>
      <c r="Y121" s="5">
        <f t="shared" si="10"/>
        <v>0</v>
      </c>
      <c r="Z121" s="5">
        <f t="shared" si="11"/>
        <v>0</v>
      </c>
      <c r="AA121" s="5">
        <f t="shared" si="15"/>
        <v>0</v>
      </c>
    </row>
    <row r="122" spans="1:27" hidden="1" x14ac:dyDescent="0.3">
      <c r="A122" s="7"/>
      <c r="B122" s="23">
        <f t="shared" si="1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3"/>
        <v>#VALUE!</v>
      </c>
      <c r="M122" s="25">
        <f t="shared" si="14"/>
        <v>0</v>
      </c>
      <c r="N122" s="8"/>
      <c r="Y122" s="5">
        <f t="shared" si="10"/>
        <v>0</v>
      </c>
      <c r="Z122" s="5">
        <f t="shared" si="11"/>
        <v>0</v>
      </c>
      <c r="AA122" s="5">
        <f t="shared" si="15"/>
        <v>0</v>
      </c>
    </row>
    <row r="123" spans="1:27" hidden="1" x14ac:dyDescent="0.3">
      <c r="A123" s="7"/>
      <c r="B123" s="23">
        <f t="shared" si="1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3"/>
        <v>#VALUE!</v>
      </c>
      <c r="M123" s="25">
        <f t="shared" si="14"/>
        <v>0</v>
      </c>
      <c r="N123" s="8"/>
      <c r="Y123" s="5">
        <f t="shared" si="10"/>
        <v>0</v>
      </c>
      <c r="Z123" s="5">
        <f t="shared" si="11"/>
        <v>0</v>
      </c>
      <c r="AA123" s="5">
        <f t="shared" si="15"/>
        <v>0</v>
      </c>
    </row>
    <row r="124" spans="1:27" hidden="1" x14ac:dyDescent="0.3">
      <c r="A124" s="7"/>
      <c r="B124" s="23">
        <f t="shared" si="1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3"/>
        <v>#VALUE!</v>
      </c>
      <c r="M124" s="25">
        <f t="shared" si="14"/>
        <v>0</v>
      </c>
      <c r="N124" s="8"/>
      <c r="Y124" s="5">
        <f t="shared" si="10"/>
        <v>0</v>
      </c>
      <c r="Z124" s="5">
        <f t="shared" si="11"/>
        <v>0</v>
      </c>
      <c r="AA124" s="5">
        <f t="shared" si="15"/>
        <v>0</v>
      </c>
    </row>
    <row r="125" spans="1:27" hidden="1" x14ac:dyDescent="0.3">
      <c r="A125" s="7"/>
      <c r="B125" s="23">
        <f t="shared" si="1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3"/>
        <v>#VALUE!</v>
      </c>
      <c r="M125" s="25">
        <f t="shared" si="14"/>
        <v>0</v>
      </c>
      <c r="N125" s="8"/>
      <c r="Y125" s="5">
        <f t="shared" si="10"/>
        <v>0</v>
      </c>
      <c r="Z125" s="5">
        <f t="shared" si="11"/>
        <v>0</v>
      </c>
      <c r="AA125" s="5">
        <f t="shared" si="15"/>
        <v>0</v>
      </c>
    </row>
    <row r="126" spans="1:27" hidden="1" x14ac:dyDescent="0.3">
      <c r="A126" s="7"/>
      <c r="B126" s="23">
        <f t="shared" si="1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3"/>
        <v>#VALUE!</v>
      </c>
      <c r="M126" s="25">
        <f t="shared" si="14"/>
        <v>0</v>
      </c>
      <c r="N126" s="8"/>
      <c r="Y126" s="5">
        <f t="shared" si="10"/>
        <v>0</v>
      </c>
      <c r="Z126" s="5">
        <f t="shared" si="11"/>
        <v>0</v>
      </c>
      <c r="AA126" s="5">
        <f t="shared" si="15"/>
        <v>0</v>
      </c>
    </row>
    <row r="127" spans="1:27" hidden="1" x14ac:dyDescent="0.3">
      <c r="A127" s="7"/>
      <c r="B127" s="23">
        <f t="shared" si="1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3"/>
        <v>#VALUE!</v>
      </c>
      <c r="M127" s="25">
        <f t="shared" si="14"/>
        <v>0</v>
      </c>
      <c r="N127" s="8"/>
      <c r="Y127" s="5">
        <f t="shared" si="10"/>
        <v>0</v>
      </c>
      <c r="Z127" s="5">
        <f t="shared" si="11"/>
        <v>0</v>
      </c>
      <c r="AA127" s="5">
        <f t="shared" si="15"/>
        <v>0</v>
      </c>
    </row>
    <row r="128" spans="1:27" hidden="1" x14ac:dyDescent="0.3">
      <c r="A128" s="7"/>
      <c r="B128" s="23">
        <f t="shared" si="1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3"/>
        <v>#VALUE!</v>
      </c>
      <c r="M128" s="25">
        <f t="shared" si="14"/>
        <v>0</v>
      </c>
      <c r="N128" s="8"/>
      <c r="Y128" s="5">
        <f t="shared" si="10"/>
        <v>0</v>
      </c>
      <c r="Z128" s="5">
        <f t="shared" si="11"/>
        <v>0</v>
      </c>
      <c r="AA128" s="5">
        <f t="shared" si="15"/>
        <v>0</v>
      </c>
    </row>
    <row r="129" spans="1:27" hidden="1" x14ac:dyDescent="0.3">
      <c r="A129" s="7"/>
      <c r="B129" s="23">
        <f t="shared" si="1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3"/>
        <v>#VALUE!</v>
      </c>
      <c r="M129" s="25">
        <f t="shared" si="14"/>
        <v>0</v>
      </c>
      <c r="N129" s="8"/>
      <c r="Y129" s="5">
        <f t="shared" si="10"/>
        <v>0</v>
      </c>
      <c r="Z129" s="5">
        <f t="shared" si="11"/>
        <v>0</v>
      </c>
      <c r="AA129" s="5">
        <f t="shared" si="15"/>
        <v>0</v>
      </c>
    </row>
    <row r="130" spans="1:27" hidden="1" x14ac:dyDescent="0.3">
      <c r="A130" s="7"/>
      <c r="B130" s="23">
        <f t="shared" si="1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3"/>
        <v>#VALUE!</v>
      </c>
      <c r="M130" s="25">
        <f t="shared" si="14"/>
        <v>0</v>
      </c>
      <c r="N130" s="8"/>
      <c r="Y130" s="5">
        <f t="shared" si="10"/>
        <v>0</v>
      </c>
      <c r="Z130" s="5">
        <f t="shared" si="11"/>
        <v>0</v>
      </c>
      <c r="AA130" s="5">
        <f t="shared" si="15"/>
        <v>0</v>
      </c>
    </row>
    <row r="131" spans="1:27" hidden="1" x14ac:dyDescent="0.3">
      <c r="A131" s="7"/>
      <c r="B131" s="23">
        <f t="shared" si="1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3"/>
        <v>#VALUE!</v>
      </c>
      <c r="M131" s="25">
        <f t="shared" si="14"/>
        <v>0</v>
      </c>
      <c r="N131" s="8"/>
      <c r="Y131" s="5">
        <f t="shared" si="10"/>
        <v>0</v>
      </c>
      <c r="Z131" s="5">
        <f t="shared" si="11"/>
        <v>0</v>
      </c>
      <c r="AA131" s="5">
        <f t="shared" si="15"/>
        <v>0</v>
      </c>
    </row>
    <row r="132" spans="1:27" hidden="1" x14ac:dyDescent="0.3">
      <c r="A132" s="7"/>
      <c r="B132" s="23">
        <f t="shared" si="1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3"/>
        <v>#VALUE!</v>
      </c>
      <c r="M132" s="25">
        <f t="shared" si="14"/>
        <v>0</v>
      </c>
      <c r="N132" s="8"/>
      <c r="Y132" s="5">
        <f t="shared" si="10"/>
        <v>0</v>
      </c>
      <c r="Z132" s="5">
        <f t="shared" si="11"/>
        <v>0</v>
      </c>
      <c r="AA132" s="5">
        <f t="shared" si="15"/>
        <v>0</v>
      </c>
    </row>
    <row r="133" spans="1:27" hidden="1" x14ac:dyDescent="0.3">
      <c r="A133" s="7"/>
      <c r="B133" s="23">
        <f t="shared" si="1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3"/>
        <v>#VALUE!</v>
      </c>
      <c r="M133" s="25">
        <f t="shared" si="14"/>
        <v>0</v>
      </c>
      <c r="N133" s="8"/>
      <c r="Y133" s="5">
        <f t="shared" si="10"/>
        <v>0</v>
      </c>
      <c r="Z133" s="5">
        <f t="shared" si="11"/>
        <v>0</v>
      </c>
      <c r="AA133" s="5">
        <f t="shared" si="15"/>
        <v>0</v>
      </c>
    </row>
    <row r="134" spans="1:27" hidden="1" x14ac:dyDescent="0.3">
      <c r="A134" s="7"/>
      <c r="B134" s="23">
        <f t="shared" si="1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3"/>
        <v>#VALUE!</v>
      </c>
      <c r="M134" s="25">
        <f t="shared" si="14"/>
        <v>0</v>
      </c>
      <c r="N134" s="8"/>
      <c r="Y134" s="5">
        <f t="shared" si="10"/>
        <v>0</v>
      </c>
      <c r="Z134" s="5">
        <f t="shared" si="11"/>
        <v>0</v>
      </c>
      <c r="AA134" s="5">
        <f t="shared" si="15"/>
        <v>0</v>
      </c>
    </row>
    <row r="135" spans="1:27" hidden="1" x14ac:dyDescent="0.3">
      <c r="A135" s="7"/>
      <c r="B135" s="23">
        <f t="shared" si="1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3"/>
        <v>#VALUE!</v>
      </c>
      <c r="M135" s="25">
        <f t="shared" si="14"/>
        <v>0</v>
      </c>
      <c r="N135" s="8"/>
      <c r="Y135" s="5">
        <f t="shared" ref="Y135:Y191" si="16">IF($M135&gt;0,1,0)</f>
        <v>0</v>
      </c>
      <c r="Z135" s="5">
        <f t="shared" ref="Z135:Z191" si="17">IF($M135&lt;0,1,0)</f>
        <v>0</v>
      </c>
      <c r="AA135" s="5">
        <f t="shared" si="15"/>
        <v>0</v>
      </c>
    </row>
    <row r="136" spans="1:27" hidden="1" x14ac:dyDescent="0.3">
      <c r="A136" s="7"/>
      <c r="B136" s="23">
        <f t="shared" ref="B136:B191" si="1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19">(I136*1/F136)-100%</f>
        <v>#VALUE!</v>
      </c>
      <c r="M136" s="25">
        <f t="shared" ref="M136:M191" si="20">J136*K136</f>
        <v>0</v>
      </c>
      <c r="N136" s="8"/>
      <c r="Y136" s="5">
        <f t="shared" si="16"/>
        <v>0</v>
      </c>
      <c r="Z136" s="5">
        <f t="shared" si="17"/>
        <v>0</v>
      </c>
      <c r="AA136" s="5">
        <f t="shared" si="15"/>
        <v>0</v>
      </c>
    </row>
    <row r="137" spans="1:27" hidden="1" x14ac:dyDescent="0.3">
      <c r="A137" s="7"/>
      <c r="B137" s="23">
        <f t="shared" si="1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9"/>
        <v>#VALUE!</v>
      </c>
      <c r="M137" s="25">
        <f t="shared" si="20"/>
        <v>0</v>
      </c>
      <c r="N137" s="8"/>
      <c r="Y137" s="5">
        <f t="shared" si="16"/>
        <v>0</v>
      </c>
      <c r="Z137" s="5">
        <f t="shared" si="17"/>
        <v>0</v>
      </c>
      <c r="AA137" s="5">
        <f t="shared" si="15"/>
        <v>0</v>
      </c>
    </row>
    <row r="138" spans="1:27" hidden="1" x14ac:dyDescent="0.3">
      <c r="A138" s="7"/>
      <c r="B138" s="23">
        <f t="shared" si="1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9"/>
        <v>#VALUE!</v>
      </c>
      <c r="M138" s="25">
        <f t="shared" si="20"/>
        <v>0</v>
      </c>
      <c r="N138" s="8"/>
      <c r="Y138" s="5">
        <f t="shared" si="16"/>
        <v>0</v>
      </c>
      <c r="Z138" s="5">
        <f t="shared" si="17"/>
        <v>0</v>
      </c>
      <c r="AA138" s="5">
        <f t="shared" si="15"/>
        <v>0</v>
      </c>
    </row>
    <row r="139" spans="1:27" hidden="1" x14ac:dyDescent="0.3">
      <c r="A139" s="7"/>
      <c r="B139" s="23">
        <f t="shared" si="1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9"/>
        <v>#VALUE!</v>
      </c>
      <c r="M139" s="25">
        <f t="shared" si="20"/>
        <v>0</v>
      </c>
      <c r="N139" s="8"/>
      <c r="Y139" s="5">
        <f t="shared" si="16"/>
        <v>0</v>
      </c>
      <c r="Z139" s="5">
        <f t="shared" si="17"/>
        <v>0</v>
      </c>
      <c r="AA139" s="5">
        <f t="shared" ref="AA139:AA191" si="21">IF($I139=0,1,0)</f>
        <v>0</v>
      </c>
    </row>
    <row r="140" spans="1:27" hidden="1" x14ac:dyDescent="0.3">
      <c r="A140" s="7"/>
      <c r="B140" s="23">
        <f t="shared" si="1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9"/>
        <v>#VALUE!</v>
      </c>
      <c r="M140" s="25">
        <f t="shared" si="20"/>
        <v>0</v>
      </c>
      <c r="N140" s="8"/>
      <c r="Y140" s="5">
        <f t="shared" si="16"/>
        <v>0</v>
      </c>
      <c r="Z140" s="5">
        <f t="shared" si="17"/>
        <v>0</v>
      </c>
      <c r="AA140" s="5">
        <f t="shared" si="21"/>
        <v>0</v>
      </c>
    </row>
    <row r="141" spans="1:27" hidden="1" x14ac:dyDescent="0.3">
      <c r="A141" s="7"/>
      <c r="B141" s="23">
        <f t="shared" si="1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9"/>
        <v>#VALUE!</v>
      </c>
      <c r="M141" s="25">
        <f t="shared" si="20"/>
        <v>0</v>
      </c>
      <c r="N141" s="8"/>
      <c r="Y141" s="5">
        <f t="shared" si="16"/>
        <v>0</v>
      </c>
      <c r="Z141" s="5">
        <f t="shared" si="17"/>
        <v>0</v>
      </c>
      <c r="AA141" s="5">
        <f t="shared" si="21"/>
        <v>0</v>
      </c>
    </row>
    <row r="142" spans="1:27" hidden="1" x14ac:dyDescent="0.3">
      <c r="A142" s="7"/>
      <c r="B142" s="23">
        <f t="shared" si="1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19"/>
        <v>#VALUE!</v>
      </c>
      <c r="M142" s="25">
        <f t="shared" si="20"/>
        <v>0</v>
      </c>
      <c r="N142" s="8"/>
      <c r="Y142" s="5">
        <f t="shared" si="16"/>
        <v>0</v>
      </c>
      <c r="Z142" s="5">
        <f t="shared" si="17"/>
        <v>0</v>
      </c>
      <c r="AA142" s="5">
        <f t="shared" si="21"/>
        <v>0</v>
      </c>
    </row>
    <row r="143" spans="1:27" hidden="1" x14ac:dyDescent="0.3">
      <c r="A143" s="7"/>
      <c r="B143" s="23">
        <f t="shared" si="1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9"/>
        <v>#VALUE!</v>
      </c>
      <c r="M143" s="25">
        <f t="shared" si="20"/>
        <v>0</v>
      </c>
      <c r="N143" s="8"/>
      <c r="Y143" s="5">
        <f t="shared" si="16"/>
        <v>0</v>
      </c>
      <c r="Z143" s="5">
        <f t="shared" si="17"/>
        <v>0</v>
      </c>
      <c r="AA143" s="5">
        <f t="shared" si="21"/>
        <v>0</v>
      </c>
    </row>
    <row r="144" spans="1:27" hidden="1" x14ac:dyDescent="0.3">
      <c r="A144" s="7"/>
      <c r="B144" s="23">
        <f t="shared" si="1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9"/>
        <v>#VALUE!</v>
      </c>
      <c r="M144" s="25">
        <f t="shared" si="20"/>
        <v>0</v>
      </c>
      <c r="N144" s="8"/>
      <c r="Y144" s="5">
        <f t="shared" si="16"/>
        <v>0</v>
      </c>
      <c r="Z144" s="5">
        <f t="shared" si="17"/>
        <v>0</v>
      </c>
      <c r="AA144" s="5">
        <f t="shared" si="21"/>
        <v>0</v>
      </c>
    </row>
    <row r="145" spans="1:27" hidden="1" x14ac:dyDescent="0.3">
      <c r="A145" s="7"/>
      <c r="B145" s="23">
        <f t="shared" si="1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9"/>
        <v>#VALUE!</v>
      </c>
      <c r="M145" s="25">
        <f t="shared" si="20"/>
        <v>0</v>
      </c>
      <c r="N145" s="8"/>
      <c r="Y145" s="5">
        <f t="shared" si="16"/>
        <v>0</v>
      </c>
      <c r="Z145" s="5">
        <f t="shared" si="17"/>
        <v>0</v>
      </c>
      <c r="AA145" s="5">
        <f t="shared" si="21"/>
        <v>0</v>
      </c>
    </row>
    <row r="146" spans="1:27" hidden="1" x14ac:dyDescent="0.3">
      <c r="A146" s="7"/>
      <c r="B146" s="23">
        <f t="shared" si="1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9"/>
        <v>#VALUE!</v>
      </c>
      <c r="M146" s="25">
        <f t="shared" si="20"/>
        <v>0</v>
      </c>
      <c r="N146" s="8"/>
      <c r="Y146" s="5">
        <f t="shared" si="16"/>
        <v>0</v>
      </c>
      <c r="Z146" s="5">
        <f t="shared" si="17"/>
        <v>0</v>
      </c>
      <c r="AA146" s="5">
        <f t="shared" si="21"/>
        <v>0</v>
      </c>
    </row>
    <row r="147" spans="1:27" hidden="1" x14ac:dyDescent="0.3">
      <c r="A147" s="7"/>
      <c r="B147" s="23">
        <f t="shared" si="1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9"/>
        <v>#VALUE!</v>
      </c>
      <c r="M147" s="25">
        <f t="shared" si="20"/>
        <v>0</v>
      </c>
      <c r="N147" s="8"/>
      <c r="Y147" s="5">
        <f t="shared" si="16"/>
        <v>0</v>
      </c>
      <c r="Z147" s="5">
        <f t="shared" si="17"/>
        <v>0</v>
      </c>
      <c r="AA147" s="5">
        <f t="shared" si="21"/>
        <v>0</v>
      </c>
    </row>
    <row r="148" spans="1:27" hidden="1" x14ac:dyDescent="0.3">
      <c r="A148" s="7"/>
      <c r="B148" s="23">
        <f t="shared" si="1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9"/>
        <v>#VALUE!</v>
      </c>
      <c r="M148" s="25">
        <f t="shared" si="20"/>
        <v>0</v>
      </c>
      <c r="N148" s="8"/>
      <c r="Y148" s="5">
        <f t="shared" si="16"/>
        <v>0</v>
      </c>
      <c r="Z148" s="5">
        <f t="shared" si="17"/>
        <v>0</v>
      </c>
      <c r="AA148" s="5">
        <f t="shared" si="21"/>
        <v>0</v>
      </c>
    </row>
    <row r="149" spans="1:27" hidden="1" x14ac:dyDescent="0.3">
      <c r="A149" s="7"/>
      <c r="B149" s="23">
        <f t="shared" si="1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9"/>
        <v>#VALUE!</v>
      </c>
      <c r="M149" s="25">
        <f t="shared" si="20"/>
        <v>0</v>
      </c>
      <c r="N149" s="8"/>
      <c r="Y149" s="5">
        <f t="shared" si="16"/>
        <v>0</v>
      </c>
      <c r="Z149" s="5">
        <f t="shared" si="17"/>
        <v>0</v>
      </c>
      <c r="AA149" s="5">
        <f t="shared" si="21"/>
        <v>0</v>
      </c>
    </row>
    <row r="150" spans="1:27" hidden="1" x14ac:dyDescent="0.3">
      <c r="A150" s="7"/>
      <c r="B150" s="23">
        <f t="shared" si="1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9"/>
        <v>#VALUE!</v>
      </c>
      <c r="M150" s="25">
        <f t="shared" si="20"/>
        <v>0</v>
      </c>
      <c r="N150" s="8"/>
      <c r="Y150" s="5">
        <f t="shared" si="16"/>
        <v>0</v>
      </c>
      <c r="Z150" s="5">
        <f t="shared" si="17"/>
        <v>0</v>
      </c>
      <c r="AA150" s="5">
        <f t="shared" si="21"/>
        <v>0</v>
      </c>
    </row>
    <row r="151" spans="1:27" hidden="1" x14ac:dyDescent="0.3">
      <c r="A151" s="7"/>
      <c r="B151" s="23">
        <f t="shared" si="1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9"/>
        <v>#VALUE!</v>
      </c>
      <c r="M151" s="25">
        <f t="shared" si="20"/>
        <v>0</v>
      </c>
      <c r="N151" s="8"/>
      <c r="Y151" s="5">
        <f t="shared" si="16"/>
        <v>0</v>
      </c>
      <c r="Z151" s="5">
        <f t="shared" si="17"/>
        <v>0</v>
      </c>
      <c r="AA151" s="5">
        <f t="shared" si="21"/>
        <v>0</v>
      </c>
    </row>
    <row r="152" spans="1:27" hidden="1" x14ac:dyDescent="0.3">
      <c r="A152" s="7"/>
      <c r="B152" s="23">
        <f t="shared" si="1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9"/>
        <v>#VALUE!</v>
      </c>
      <c r="M152" s="25">
        <f t="shared" si="20"/>
        <v>0</v>
      </c>
      <c r="N152" s="8"/>
      <c r="Y152" s="5">
        <f t="shared" si="16"/>
        <v>0</v>
      </c>
      <c r="Z152" s="5">
        <f t="shared" si="17"/>
        <v>0</v>
      </c>
      <c r="AA152" s="5">
        <f t="shared" si="21"/>
        <v>0</v>
      </c>
    </row>
    <row r="153" spans="1:27" hidden="1" x14ac:dyDescent="0.3">
      <c r="A153" s="7"/>
      <c r="B153" s="23">
        <f t="shared" si="1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9"/>
        <v>#VALUE!</v>
      </c>
      <c r="M153" s="25">
        <f t="shared" si="20"/>
        <v>0</v>
      </c>
      <c r="N153" s="8"/>
      <c r="Y153" s="5">
        <f t="shared" si="16"/>
        <v>0</v>
      </c>
      <c r="Z153" s="5">
        <f t="shared" si="17"/>
        <v>0</v>
      </c>
      <c r="AA153" s="5">
        <f t="shared" si="21"/>
        <v>0</v>
      </c>
    </row>
    <row r="154" spans="1:27" hidden="1" x14ac:dyDescent="0.3">
      <c r="A154" s="7"/>
      <c r="B154" s="23">
        <f t="shared" si="1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9"/>
        <v>#VALUE!</v>
      </c>
      <c r="M154" s="25">
        <f t="shared" si="20"/>
        <v>0</v>
      </c>
      <c r="N154" s="8"/>
      <c r="Y154" s="5">
        <f t="shared" si="16"/>
        <v>0</v>
      </c>
      <c r="Z154" s="5">
        <f t="shared" si="17"/>
        <v>0</v>
      </c>
      <c r="AA154" s="5">
        <f t="shared" si="21"/>
        <v>0</v>
      </c>
    </row>
    <row r="155" spans="1:27" hidden="1" x14ac:dyDescent="0.3">
      <c r="A155" s="7"/>
      <c r="B155" s="23">
        <f t="shared" si="1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9"/>
        <v>#VALUE!</v>
      </c>
      <c r="M155" s="25">
        <f t="shared" si="20"/>
        <v>0</v>
      </c>
      <c r="N155" s="8"/>
      <c r="Y155" s="5">
        <f t="shared" si="16"/>
        <v>0</v>
      </c>
      <c r="Z155" s="5">
        <f t="shared" si="17"/>
        <v>0</v>
      </c>
      <c r="AA155" s="5">
        <f t="shared" si="21"/>
        <v>0</v>
      </c>
    </row>
    <row r="156" spans="1:27" hidden="1" x14ac:dyDescent="0.3">
      <c r="A156" s="7"/>
      <c r="B156" s="23">
        <f t="shared" si="1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9"/>
        <v>#VALUE!</v>
      </c>
      <c r="M156" s="25">
        <f t="shared" si="20"/>
        <v>0</v>
      </c>
      <c r="N156" s="8"/>
      <c r="Y156" s="5">
        <f t="shared" si="16"/>
        <v>0</v>
      </c>
      <c r="Z156" s="5">
        <f t="shared" si="17"/>
        <v>0</v>
      </c>
      <c r="AA156" s="5">
        <f t="shared" si="21"/>
        <v>0</v>
      </c>
    </row>
    <row r="157" spans="1:27" hidden="1" x14ac:dyDescent="0.3">
      <c r="A157" s="7"/>
      <c r="B157" s="23">
        <f t="shared" si="1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9"/>
        <v>#VALUE!</v>
      </c>
      <c r="M157" s="25">
        <f t="shared" si="20"/>
        <v>0</v>
      </c>
      <c r="N157" s="8"/>
      <c r="Y157" s="5">
        <f t="shared" si="16"/>
        <v>0</v>
      </c>
      <c r="Z157" s="5">
        <f t="shared" si="17"/>
        <v>0</v>
      </c>
      <c r="AA157" s="5">
        <f t="shared" si="21"/>
        <v>0</v>
      </c>
    </row>
    <row r="158" spans="1:27" hidden="1" x14ac:dyDescent="0.3">
      <c r="A158" s="7"/>
      <c r="B158" s="23">
        <f t="shared" si="1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9"/>
        <v>#VALUE!</v>
      </c>
      <c r="M158" s="25">
        <f t="shared" si="20"/>
        <v>0</v>
      </c>
      <c r="N158" s="8"/>
      <c r="Y158" s="5">
        <f t="shared" si="16"/>
        <v>0</v>
      </c>
      <c r="Z158" s="5">
        <f t="shared" si="17"/>
        <v>0</v>
      </c>
      <c r="AA158" s="5">
        <f t="shared" si="21"/>
        <v>0</v>
      </c>
    </row>
    <row r="159" spans="1:27" hidden="1" x14ac:dyDescent="0.3">
      <c r="A159" s="7"/>
      <c r="B159" s="23">
        <f t="shared" si="1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9"/>
        <v>#VALUE!</v>
      </c>
      <c r="M159" s="25">
        <f t="shared" si="20"/>
        <v>0</v>
      </c>
      <c r="N159" s="8"/>
      <c r="Y159" s="5">
        <f t="shared" si="16"/>
        <v>0</v>
      </c>
      <c r="Z159" s="5">
        <f t="shared" si="17"/>
        <v>0</v>
      </c>
      <c r="AA159" s="5">
        <f t="shared" si="21"/>
        <v>0</v>
      </c>
    </row>
    <row r="160" spans="1:27" hidden="1" x14ac:dyDescent="0.3">
      <c r="A160" s="7"/>
      <c r="B160" s="23">
        <f t="shared" si="1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9"/>
        <v>#VALUE!</v>
      </c>
      <c r="M160" s="25">
        <f t="shared" si="20"/>
        <v>0</v>
      </c>
      <c r="N160" s="8"/>
      <c r="Y160" s="5">
        <f t="shared" si="16"/>
        <v>0</v>
      </c>
      <c r="Z160" s="5">
        <f t="shared" si="17"/>
        <v>0</v>
      </c>
      <c r="AA160" s="5">
        <f t="shared" si="21"/>
        <v>0</v>
      </c>
    </row>
    <row r="161" spans="1:27" hidden="1" x14ac:dyDescent="0.3">
      <c r="A161" s="7"/>
      <c r="B161" s="23">
        <f t="shared" si="1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9"/>
        <v>#VALUE!</v>
      </c>
      <c r="M161" s="25">
        <f t="shared" si="20"/>
        <v>0</v>
      </c>
      <c r="N161" s="8"/>
      <c r="Y161" s="5">
        <f t="shared" si="16"/>
        <v>0</v>
      </c>
      <c r="Z161" s="5">
        <f t="shared" si="17"/>
        <v>0</v>
      </c>
      <c r="AA161" s="5">
        <f t="shared" si="21"/>
        <v>0</v>
      </c>
    </row>
    <row r="162" spans="1:27" hidden="1" x14ac:dyDescent="0.3">
      <c r="A162" s="7"/>
      <c r="B162" s="23">
        <f t="shared" si="1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9"/>
        <v>#VALUE!</v>
      </c>
      <c r="M162" s="25">
        <f t="shared" si="20"/>
        <v>0</v>
      </c>
      <c r="N162" s="8"/>
      <c r="Y162" s="5">
        <f t="shared" si="16"/>
        <v>0</v>
      </c>
      <c r="Z162" s="5">
        <f t="shared" si="17"/>
        <v>0</v>
      </c>
      <c r="AA162" s="5">
        <f t="shared" si="21"/>
        <v>0</v>
      </c>
    </row>
    <row r="163" spans="1:27" hidden="1" x14ac:dyDescent="0.3">
      <c r="A163" s="7"/>
      <c r="B163" s="23">
        <f t="shared" si="1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9"/>
        <v>#VALUE!</v>
      </c>
      <c r="M163" s="25">
        <f t="shared" si="20"/>
        <v>0</v>
      </c>
      <c r="N163" s="8"/>
      <c r="Y163" s="5">
        <f t="shared" si="16"/>
        <v>0</v>
      </c>
      <c r="Z163" s="5">
        <f t="shared" si="17"/>
        <v>0</v>
      </c>
      <c r="AA163" s="5">
        <f t="shared" si="21"/>
        <v>0</v>
      </c>
    </row>
    <row r="164" spans="1:27" hidden="1" x14ac:dyDescent="0.3">
      <c r="A164" s="7"/>
      <c r="B164" s="23">
        <f t="shared" si="1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9"/>
        <v>#VALUE!</v>
      </c>
      <c r="M164" s="25">
        <f t="shared" si="20"/>
        <v>0</v>
      </c>
      <c r="N164" s="8"/>
      <c r="Y164" s="5">
        <f t="shared" si="16"/>
        <v>0</v>
      </c>
      <c r="Z164" s="5">
        <f t="shared" si="17"/>
        <v>0</v>
      </c>
      <c r="AA164" s="5">
        <f t="shared" si="21"/>
        <v>0</v>
      </c>
    </row>
    <row r="165" spans="1:27" hidden="1" x14ac:dyDescent="0.3">
      <c r="A165" s="7"/>
      <c r="B165" s="23">
        <f t="shared" si="1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9"/>
        <v>#VALUE!</v>
      </c>
      <c r="M165" s="25">
        <f t="shared" si="20"/>
        <v>0</v>
      </c>
      <c r="N165" s="8"/>
      <c r="Y165" s="5">
        <f t="shared" si="16"/>
        <v>0</v>
      </c>
      <c r="Z165" s="5">
        <f t="shared" si="17"/>
        <v>0</v>
      </c>
      <c r="AA165" s="5">
        <f t="shared" si="21"/>
        <v>0</v>
      </c>
    </row>
    <row r="166" spans="1:27" hidden="1" x14ac:dyDescent="0.3">
      <c r="A166" s="7"/>
      <c r="B166" s="23">
        <f t="shared" si="1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9"/>
        <v>#VALUE!</v>
      </c>
      <c r="M166" s="25">
        <f t="shared" si="20"/>
        <v>0</v>
      </c>
      <c r="N166" s="8"/>
      <c r="Y166" s="5">
        <f t="shared" si="16"/>
        <v>0</v>
      </c>
      <c r="Z166" s="5">
        <f t="shared" si="17"/>
        <v>0</v>
      </c>
      <c r="AA166" s="5">
        <f t="shared" si="21"/>
        <v>0</v>
      </c>
    </row>
    <row r="167" spans="1:27" hidden="1" x14ac:dyDescent="0.3">
      <c r="A167" s="7"/>
      <c r="B167" s="23">
        <f t="shared" si="1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9"/>
        <v>#VALUE!</v>
      </c>
      <c r="M167" s="25">
        <f t="shared" si="20"/>
        <v>0</v>
      </c>
      <c r="N167" s="8"/>
      <c r="Y167" s="5">
        <f t="shared" si="16"/>
        <v>0</v>
      </c>
      <c r="Z167" s="5">
        <f t="shared" si="17"/>
        <v>0</v>
      </c>
      <c r="AA167" s="5">
        <f t="shared" si="21"/>
        <v>0</v>
      </c>
    </row>
    <row r="168" spans="1:27" hidden="1" x14ac:dyDescent="0.3">
      <c r="A168" s="7"/>
      <c r="B168" s="23">
        <f t="shared" si="1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9"/>
        <v>#VALUE!</v>
      </c>
      <c r="M168" s="25">
        <f t="shared" si="20"/>
        <v>0</v>
      </c>
      <c r="N168" s="8"/>
      <c r="Y168" s="5">
        <f t="shared" si="16"/>
        <v>0</v>
      </c>
      <c r="Z168" s="5">
        <f t="shared" si="17"/>
        <v>0</v>
      </c>
      <c r="AA168" s="5">
        <f t="shared" si="21"/>
        <v>0</v>
      </c>
    </row>
    <row r="169" spans="1:27" hidden="1" x14ac:dyDescent="0.3">
      <c r="A169" s="7"/>
      <c r="B169" s="23">
        <f t="shared" si="1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9"/>
        <v>#VALUE!</v>
      </c>
      <c r="M169" s="25">
        <f t="shared" si="20"/>
        <v>0</v>
      </c>
      <c r="N169" s="8"/>
      <c r="Y169" s="5">
        <f t="shared" si="16"/>
        <v>0</v>
      </c>
      <c r="Z169" s="5">
        <f t="shared" si="17"/>
        <v>0</v>
      </c>
      <c r="AA169" s="5">
        <f t="shared" si="21"/>
        <v>0</v>
      </c>
    </row>
    <row r="170" spans="1:27" hidden="1" x14ac:dyDescent="0.3">
      <c r="A170" s="7"/>
      <c r="B170" s="23">
        <f t="shared" si="1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9"/>
        <v>#VALUE!</v>
      </c>
      <c r="M170" s="25">
        <f t="shared" si="20"/>
        <v>0</v>
      </c>
      <c r="N170" s="8"/>
      <c r="Y170" s="5">
        <f t="shared" si="16"/>
        <v>0</v>
      </c>
      <c r="Z170" s="5">
        <f t="shared" si="17"/>
        <v>0</v>
      </c>
      <c r="AA170" s="5">
        <f t="shared" si="21"/>
        <v>0</v>
      </c>
    </row>
    <row r="171" spans="1:27" hidden="1" x14ac:dyDescent="0.3">
      <c r="A171" s="7"/>
      <c r="B171" s="23">
        <f t="shared" si="1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9"/>
        <v>#VALUE!</v>
      </c>
      <c r="M171" s="25">
        <f t="shared" si="20"/>
        <v>0</v>
      </c>
      <c r="N171" s="8"/>
      <c r="Y171" s="5">
        <f t="shared" si="16"/>
        <v>0</v>
      </c>
      <c r="Z171" s="5">
        <f t="shared" si="17"/>
        <v>0</v>
      </c>
      <c r="AA171" s="5">
        <f t="shared" si="21"/>
        <v>0</v>
      </c>
    </row>
    <row r="172" spans="1:27" hidden="1" x14ac:dyDescent="0.3">
      <c r="A172" s="7"/>
      <c r="B172" s="23">
        <f t="shared" si="1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9"/>
        <v>#VALUE!</v>
      </c>
      <c r="M172" s="25">
        <f t="shared" si="20"/>
        <v>0</v>
      </c>
      <c r="N172" s="8"/>
      <c r="Y172" s="5">
        <f t="shared" si="16"/>
        <v>0</v>
      </c>
      <c r="Z172" s="5">
        <f t="shared" si="17"/>
        <v>0</v>
      </c>
      <c r="AA172" s="5">
        <f t="shared" si="21"/>
        <v>0</v>
      </c>
    </row>
    <row r="173" spans="1:27" hidden="1" x14ac:dyDescent="0.3">
      <c r="A173" s="7"/>
      <c r="B173" s="23">
        <f t="shared" si="1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9"/>
        <v>#VALUE!</v>
      </c>
      <c r="M173" s="25">
        <f t="shared" si="20"/>
        <v>0</v>
      </c>
      <c r="N173" s="8"/>
      <c r="Y173" s="5">
        <f t="shared" si="16"/>
        <v>0</v>
      </c>
      <c r="Z173" s="5">
        <f t="shared" si="17"/>
        <v>0</v>
      </c>
      <c r="AA173" s="5">
        <f t="shared" si="21"/>
        <v>0</v>
      </c>
    </row>
    <row r="174" spans="1:27" hidden="1" x14ac:dyDescent="0.3">
      <c r="A174" s="7"/>
      <c r="B174" s="23">
        <f t="shared" si="1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9"/>
        <v>#VALUE!</v>
      </c>
      <c r="M174" s="25">
        <f t="shared" si="20"/>
        <v>0</v>
      </c>
      <c r="N174" s="8"/>
      <c r="Y174" s="5">
        <f t="shared" si="16"/>
        <v>0</v>
      </c>
      <c r="Z174" s="5">
        <f t="shared" si="17"/>
        <v>0</v>
      </c>
      <c r="AA174" s="5">
        <f t="shared" si="21"/>
        <v>0</v>
      </c>
    </row>
    <row r="175" spans="1:27" hidden="1" x14ac:dyDescent="0.3">
      <c r="A175" s="7"/>
      <c r="B175" s="23">
        <f t="shared" si="1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9"/>
        <v>#VALUE!</v>
      </c>
      <c r="M175" s="25">
        <f t="shared" si="20"/>
        <v>0</v>
      </c>
      <c r="N175" s="8"/>
      <c r="Y175" s="5">
        <f t="shared" si="16"/>
        <v>0</v>
      </c>
      <c r="Z175" s="5">
        <f t="shared" si="17"/>
        <v>0</v>
      </c>
      <c r="AA175" s="5">
        <f t="shared" si="21"/>
        <v>0</v>
      </c>
    </row>
    <row r="176" spans="1:27" hidden="1" x14ac:dyDescent="0.3">
      <c r="A176" s="7"/>
      <c r="B176" s="23">
        <f t="shared" si="1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9"/>
        <v>#VALUE!</v>
      </c>
      <c r="M176" s="25">
        <f t="shared" si="20"/>
        <v>0</v>
      </c>
      <c r="N176" s="8"/>
      <c r="Y176" s="5">
        <f t="shared" si="16"/>
        <v>0</v>
      </c>
      <c r="Z176" s="5">
        <f t="shared" si="17"/>
        <v>0</v>
      </c>
      <c r="AA176" s="5">
        <f t="shared" si="21"/>
        <v>0</v>
      </c>
    </row>
    <row r="177" spans="1:27" hidden="1" x14ac:dyDescent="0.3">
      <c r="A177" s="7"/>
      <c r="B177" s="23">
        <f t="shared" si="1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9"/>
        <v>#VALUE!</v>
      </c>
      <c r="M177" s="25">
        <f t="shared" si="20"/>
        <v>0</v>
      </c>
      <c r="N177" s="8"/>
      <c r="Y177" s="5">
        <f t="shared" si="16"/>
        <v>0</v>
      </c>
      <c r="Z177" s="5">
        <f t="shared" si="17"/>
        <v>0</v>
      </c>
      <c r="AA177" s="5">
        <f t="shared" si="21"/>
        <v>0</v>
      </c>
    </row>
    <row r="178" spans="1:27" hidden="1" x14ac:dyDescent="0.3">
      <c r="A178" s="7"/>
      <c r="B178" s="23">
        <f t="shared" si="1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9"/>
        <v>#VALUE!</v>
      </c>
      <c r="M178" s="25">
        <f t="shared" si="20"/>
        <v>0</v>
      </c>
      <c r="N178" s="8"/>
      <c r="Y178" s="5">
        <f t="shared" si="16"/>
        <v>0</v>
      </c>
      <c r="Z178" s="5">
        <f t="shared" si="17"/>
        <v>0</v>
      </c>
      <c r="AA178" s="5">
        <f t="shared" si="21"/>
        <v>0</v>
      </c>
    </row>
    <row r="179" spans="1:27" hidden="1" x14ac:dyDescent="0.3">
      <c r="A179" s="7"/>
      <c r="B179" s="23">
        <f t="shared" si="1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9"/>
        <v>#VALUE!</v>
      </c>
      <c r="M179" s="25">
        <f t="shared" si="20"/>
        <v>0</v>
      </c>
      <c r="N179" s="8"/>
      <c r="Y179" s="5">
        <f t="shared" si="16"/>
        <v>0</v>
      </c>
      <c r="Z179" s="5">
        <f t="shared" si="17"/>
        <v>0</v>
      </c>
      <c r="AA179" s="5">
        <f t="shared" si="21"/>
        <v>0</v>
      </c>
    </row>
    <row r="180" spans="1:27" hidden="1" x14ac:dyDescent="0.3">
      <c r="A180" s="7"/>
      <c r="B180" s="23">
        <f t="shared" si="1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9"/>
        <v>#VALUE!</v>
      </c>
      <c r="M180" s="25">
        <f t="shared" si="20"/>
        <v>0</v>
      </c>
      <c r="N180" s="8"/>
      <c r="Y180" s="5">
        <f t="shared" si="16"/>
        <v>0</v>
      </c>
      <c r="Z180" s="5">
        <f t="shared" si="17"/>
        <v>0</v>
      </c>
      <c r="AA180" s="5">
        <f t="shared" si="21"/>
        <v>0</v>
      </c>
    </row>
    <row r="181" spans="1:27" hidden="1" x14ac:dyDescent="0.3">
      <c r="A181" s="7"/>
      <c r="B181" s="23">
        <f t="shared" si="1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9"/>
        <v>#VALUE!</v>
      </c>
      <c r="M181" s="25">
        <f t="shared" si="20"/>
        <v>0</v>
      </c>
      <c r="N181" s="8"/>
      <c r="Y181" s="5">
        <f t="shared" si="16"/>
        <v>0</v>
      </c>
      <c r="Z181" s="5">
        <f t="shared" si="17"/>
        <v>0</v>
      </c>
      <c r="AA181" s="5">
        <f t="shared" si="21"/>
        <v>0</v>
      </c>
    </row>
    <row r="182" spans="1:27" hidden="1" x14ac:dyDescent="0.3">
      <c r="A182" s="7"/>
      <c r="B182" s="23">
        <f t="shared" si="1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9"/>
        <v>#VALUE!</v>
      </c>
      <c r="M182" s="25">
        <f t="shared" si="20"/>
        <v>0</v>
      </c>
      <c r="N182" s="8"/>
      <c r="Y182" s="5">
        <f t="shared" si="16"/>
        <v>0</v>
      </c>
      <c r="Z182" s="5">
        <f t="shared" si="17"/>
        <v>0</v>
      </c>
      <c r="AA182" s="5">
        <f t="shared" si="21"/>
        <v>0</v>
      </c>
    </row>
    <row r="183" spans="1:27" hidden="1" x14ac:dyDescent="0.3">
      <c r="A183" s="7"/>
      <c r="B183" s="23">
        <f t="shared" si="1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9"/>
        <v>#VALUE!</v>
      </c>
      <c r="M183" s="25">
        <f t="shared" si="20"/>
        <v>0</v>
      </c>
      <c r="N183" s="8"/>
      <c r="Y183" s="5">
        <f t="shared" si="16"/>
        <v>0</v>
      </c>
      <c r="Z183" s="5">
        <f t="shared" si="17"/>
        <v>0</v>
      </c>
      <c r="AA183" s="5">
        <f t="shared" si="21"/>
        <v>0</v>
      </c>
    </row>
    <row r="184" spans="1:27" hidden="1" x14ac:dyDescent="0.3">
      <c r="A184" s="7"/>
      <c r="B184" s="23">
        <f t="shared" si="1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9"/>
        <v>#VALUE!</v>
      </c>
      <c r="M184" s="25">
        <f t="shared" si="20"/>
        <v>0</v>
      </c>
      <c r="N184" s="8"/>
      <c r="Y184" s="5">
        <f t="shared" si="16"/>
        <v>0</v>
      </c>
      <c r="Z184" s="5">
        <f t="shared" si="17"/>
        <v>0</v>
      </c>
      <c r="AA184" s="5">
        <f t="shared" si="21"/>
        <v>0</v>
      </c>
    </row>
    <row r="185" spans="1:27" hidden="1" x14ac:dyDescent="0.3">
      <c r="A185" s="7"/>
      <c r="B185" s="23">
        <f t="shared" si="1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9"/>
        <v>#VALUE!</v>
      </c>
      <c r="M185" s="25">
        <f t="shared" si="20"/>
        <v>0</v>
      </c>
      <c r="N185" s="8"/>
      <c r="Y185" s="5">
        <f t="shared" si="16"/>
        <v>0</v>
      </c>
      <c r="Z185" s="5">
        <f t="shared" si="17"/>
        <v>0</v>
      </c>
      <c r="AA185" s="5">
        <f t="shared" si="21"/>
        <v>0</v>
      </c>
    </row>
    <row r="186" spans="1:27" hidden="1" x14ac:dyDescent="0.3">
      <c r="A186" s="7"/>
      <c r="B186" s="23">
        <f t="shared" si="1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9"/>
        <v>#VALUE!</v>
      </c>
      <c r="M186" s="25">
        <f t="shared" si="20"/>
        <v>0</v>
      </c>
      <c r="N186" s="8"/>
      <c r="Y186" s="5">
        <f t="shared" si="16"/>
        <v>0</v>
      </c>
      <c r="Z186" s="5">
        <f t="shared" si="17"/>
        <v>0</v>
      </c>
      <c r="AA186" s="5">
        <f t="shared" si="21"/>
        <v>0</v>
      </c>
    </row>
    <row r="187" spans="1:27" hidden="1" x14ac:dyDescent="0.3">
      <c r="A187" s="7"/>
      <c r="B187" s="23">
        <f t="shared" si="1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9"/>
        <v>#VALUE!</v>
      </c>
      <c r="M187" s="25">
        <f t="shared" si="20"/>
        <v>0</v>
      </c>
      <c r="N187" s="8"/>
      <c r="Y187" s="5">
        <f t="shared" si="16"/>
        <v>0</v>
      </c>
      <c r="Z187" s="5">
        <f t="shared" si="17"/>
        <v>0</v>
      </c>
      <c r="AA187" s="5">
        <f t="shared" si="21"/>
        <v>0</v>
      </c>
    </row>
    <row r="188" spans="1:27" hidden="1" x14ac:dyDescent="0.3">
      <c r="A188" s="7"/>
      <c r="B188" s="23">
        <f t="shared" si="1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9"/>
        <v>#VALUE!</v>
      </c>
      <c r="M188" s="25">
        <f t="shared" si="20"/>
        <v>0</v>
      </c>
      <c r="N188" s="8"/>
      <c r="Y188" s="5">
        <f t="shared" si="16"/>
        <v>0</v>
      </c>
      <c r="Z188" s="5">
        <f t="shared" si="17"/>
        <v>0</v>
      </c>
      <c r="AA188" s="5">
        <f t="shared" si="21"/>
        <v>0</v>
      </c>
    </row>
    <row r="189" spans="1:27" hidden="1" x14ac:dyDescent="0.3">
      <c r="A189" s="7"/>
      <c r="B189" s="23">
        <f t="shared" si="1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9"/>
        <v>#VALUE!</v>
      </c>
      <c r="M189" s="25">
        <f t="shared" si="20"/>
        <v>0</v>
      </c>
      <c r="N189" s="8"/>
      <c r="Y189" s="5">
        <f t="shared" si="16"/>
        <v>0</v>
      </c>
      <c r="Z189" s="5">
        <f t="shared" si="17"/>
        <v>0</v>
      </c>
      <c r="AA189" s="5">
        <f t="shared" si="21"/>
        <v>0</v>
      </c>
    </row>
    <row r="190" spans="1:27" hidden="1" x14ac:dyDescent="0.3">
      <c r="A190" s="7"/>
      <c r="B190" s="23">
        <f t="shared" si="1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19"/>
        <v>#VALUE!</v>
      </c>
      <c r="M190" s="25">
        <f t="shared" si="20"/>
        <v>0</v>
      </c>
      <c r="N190" s="8"/>
      <c r="Y190" s="5">
        <f t="shared" si="16"/>
        <v>0</v>
      </c>
      <c r="Z190" s="5">
        <f t="shared" si="17"/>
        <v>0</v>
      </c>
      <c r="AA190" s="5">
        <f t="shared" si="21"/>
        <v>0</v>
      </c>
    </row>
    <row r="191" spans="1:27" ht="15" thickBot="1" x14ac:dyDescent="0.35">
      <c r="A191" s="7"/>
      <c r="B191" s="23">
        <f t="shared" si="1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19"/>
        <v>#VALUE!</v>
      </c>
      <c r="M191" s="25">
        <f t="shared" si="20"/>
        <v>0</v>
      </c>
      <c r="N191" s="8"/>
      <c r="Y191" s="5">
        <f t="shared" si="16"/>
        <v>0</v>
      </c>
      <c r="Z191" s="5">
        <f t="shared" si="17"/>
        <v>0</v>
      </c>
      <c r="AA191" s="5">
        <f t="shared" si="2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552484.12124195392</v>
      </c>
      <c r="N192" s="8"/>
      <c r="Y192" s="5">
        <f>SUM(Y6:Y191)</f>
        <v>35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3" priority="1">
      <formula>LEN(TRIM(I6))=0</formula>
    </cfRule>
  </conditionalFormatting>
  <hyperlinks>
    <hyperlink ref="B192" r:id="rId1" display="www.winnerscapitalline.com" xr:uid="{00000000-0004-0000-2600-000000000000}"/>
    <hyperlink ref="P1" location="'MASTER '!A1" display="Back" xr:uid="{00000000-0004-0000-2600-000001000000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89"/>
  <sheetViews>
    <sheetView topLeftCell="E1" workbookViewId="0">
      <selection activeCell="R11" sqref="R11:R1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9.5546875" style="16" customWidth="1"/>
    <col min="6" max="7" width="12.109375" style="16" customWidth="1"/>
    <col min="8" max="8" width="12.109375" style="41" customWidth="1"/>
    <col min="9" max="10" width="14.10937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4" style="5" customWidth="1"/>
    <col min="15" max="18" width="8" style="5" customWidth="1"/>
    <col min="19" max="19" width="13.4414062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30"/>
      <c r="L2" s="8"/>
    </row>
    <row r="3" spans="1:25" ht="16.2" thickBot="1" x14ac:dyDescent="0.35">
      <c r="A3" s="7"/>
      <c r="B3" s="133" t="s">
        <v>523</v>
      </c>
      <c r="C3" s="134"/>
      <c r="D3" s="134"/>
      <c r="E3" s="134"/>
      <c r="F3" s="134"/>
      <c r="G3" s="134"/>
      <c r="H3" s="134"/>
      <c r="I3" s="134"/>
      <c r="J3" s="134"/>
      <c r="K3" s="135"/>
      <c r="L3" s="8"/>
    </row>
    <row r="4" spans="1:25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8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70" t="s">
        <v>17</v>
      </c>
      <c r="I5" s="71" t="s">
        <v>63</v>
      </c>
      <c r="J5" s="72" t="s">
        <v>465</v>
      </c>
      <c r="K5" s="73" t="s">
        <v>18</v>
      </c>
      <c r="L5" s="8"/>
      <c r="N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43283</v>
      </c>
      <c r="D6" s="19" t="s">
        <v>19</v>
      </c>
      <c r="E6" s="19" t="s">
        <v>30</v>
      </c>
      <c r="F6" s="21">
        <v>305</v>
      </c>
      <c r="G6" s="21">
        <v>314</v>
      </c>
      <c r="H6" s="19">
        <f>G6-F6</f>
        <v>9</v>
      </c>
      <c r="I6" s="20">
        <f>150000/F6</f>
        <v>491.80327868852459</v>
      </c>
      <c r="J6" s="74">
        <f>(G6*1/F6)-100%</f>
        <v>2.9508196721311553E-2</v>
      </c>
      <c r="K6" s="22">
        <f>H6*I6</f>
        <v>4426.2295081967213</v>
      </c>
      <c r="L6" s="8"/>
      <c r="W6" s="5">
        <f>IF($K6&gt;0,1,0)</f>
        <v>1</v>
      </c>
      <c r="X6" s="5">
        <f>IF($K6&lt;0,1,0)</f>
        <v>0</v>
      </c>
      <c r="Y6" s="5">
        <f t="shared" ref="Y6:Y69" si="0">IF($G6=0,1,0)</f>
        <v>0</v>
      </c>
    </row>
    <row r="7" spans="1:25" x14ac:dyDescent="0.3">
      <c r="A7" s="7"/>
      <c r="B7" s="23">
        <f>B6+1</f>
        <v>2</v>
      </c>
      <c r="C7" s="24">
        <v>43283</v>
      </c>
      <c r="D7" s="25" t="s">
        <v>19</v>
      </c>
      <c r="E7" s="25" t="s">
        <v>281</v>
      </c>
      <c r="F7" s="26">
        <v>2925</v>
      </c>
      <c r="G7" s="26">
        <v>2970</v>
      </c>
      <c r="H7" s="25">
        <f>G7-F7</f>
        <v>45</v>
      </c>
      <c r="I7" s="27">
        <f t="shared" ref="I7:I70" si="1">150000/F7</f>
        <v>51.282051282051285</v>
      </c>
      <c r="J7" s="63">
        <f t="shared" ref="J7:J70" si="2">(G7*1/F7)-100%</f>
        <v>1.538461538461533E-2</v>
      </c>
      <c r="K7" s="28">
        <f t="shared" ref="K7:K70" si="3">H7*I7</f>
        <v>2307.6923076923076</v>
      </c>
      <c r="L7" s="8"/>
      <c r="W7" s="5">
        <f t="shared" ref="W7:W108" si="4">IF($K7&gt;0,1,0)</f>
        <v>1</v>
      </c>
      <c r="X7" s="5">
        <f t="shared" ref="X7:X108" si="5">IF($K7&lt;0,1,0)</f>
        <v>0</v>
      </c>
      <c r="Y7" s="5">
        <f t="shared" si="0"/>
        <v>0</v>
      </c>
    </row>
    <row r="8" spans="1:25" ht="15" thickBot="1" x14ac:dyDescent="0.35">
      <c r="A8" s="7"/>
      <c r="B8" s="23">
        <f t="shared" ref="B8:B71" si="6">B7+1</f>
        <v>3</v>
      </c>
      <c r="C8" s="24">
        <v>43283</v>
      </c>
      <c r="D8" s="25" t="s">
        <v>19</v>
      </c>
      <c r="E8" s="25" t="s">
        <v>288</v>
      </c>
      <c r="F8" s="26">
        <v>662</v>
      </c>
      <c r="G8" s="26">
        <v>666</v>
      </c>
      <c r="H8" s="25">
        <f>G8-F8</f>
        <v>4</v>
      </c>
      <c r="I8" s="27">
        <f t="shared" si="1"/>
        <v>226.58610271903322</v>
      </c>
      <c r="J8" s="63">
        <f t="shared" si="2"/>
        <v>6.0422960725075026E-3</v>
      </c>
      <c r="K8" s="28">
        <f t="shared" si="3"/>
        <v>906.34441087613288</v>
      </c>
      <c r="L8" s="8"/>
      <c r="W8" s="5">
        <f t="shared" si="4"/>
        <v>1</v>
      </c>
      <c r="X8" s="5">
        <f t="shared" si="5"/>
        <v>0</v>
      </c>
      <c r="Y8" s="5">
        <f t="shared" si="0"/>
        <v>0</v>
      </c>
    </row>
    <row r="9" spans="1:25" x14ac:dyDescent="0.3">
      <c r="A9" s="7"/>
      <c r="B9" s="23">
        <f t="shared" si="6"/>
        <v>4</v>
      </c>
      <c r="C9" s="24">
        <v>43283</v>
      </c>
      <c r="D9" s="25" t="s">
        <v>19</v>
      </c>
      <c r="E9" s="25" t="s">
        <v>282</v>
      </c>
      <c r="F9" s="26">
        <v>290</v>
      </c>
      <c r="G9" s="26">
        <v>294.95</v>
      </c>
      <c r="H9" s="76">
        <f t="shared" ref="H9:H17" si="7">G9-F9</f>
        <v>4.9499999999999886</v>
      </c>
      <c r="I9" s="27">
        <f t="shared" si="1"/>
        <v>517.24137931034488</v>
      </c>
      <c r="J9" s="63">
        <f t="shared" si="2"/>
        <v>1.7068965517241352E-2</v>
      </c>
      <c r="K9" s="28">
        <f t="shared" si="3"/>
        <v>2560.3448275862011</v>
      </c>
      <c r="L9" s="8"/>
      <c r="N9" s="131" t="s">
        <v>3</v>
      </c>
      <c r="O9" s="95" t="s">
        <v>4</v>
      </c>
      <c r="P9" s="95" t="s">
        <v>5</v>
      </c>
      <c r="Q9" s="95" t="s">
        <v>6</v>
      </c>
      <c r="R9" s="95" t="s">
        <v>156</v>
      </c>
      <c r="S9" s="118" t="s">
        <v>7</v>
      </c>
      <c r="W9" s="5">
        <f t="shared" si="4"/>
        <v>1</v>
      </c>
      <c r="X9" s="5">
        <f t="shared" si="5"/>
        <v>0</v>
      </c>
      <c r="Y9" s="5">
        <f t="shared" si="0"/>
        <v>0</v>
      </c>
    </row>
    <row r="10" spans="1:25" ht="15" thickBot="1" x14ac:dyDescent="0.35">
      <c r="A10" s="7"/>
      <c r="B10" s="23">
        <f t="shared" si="6"/>
        <v>5</v>
      </c>
      <c r="C10" s="24">
        <v>43283</v>
      </c>
      <c r="D10" s="25" t="s">
        <v>19</v>
      </c>
      <c r="E10" s="25" t="s">
        <v>297</v>
      </c>
      <c r="F10" s="26">
        <v>89</v>
      </c>
      <c r="G10" s="26">
        <v>93.85</v>
      </c>
      <c r="H10" s="25">
        <f t="shared" si="7"/>
        <v>4.8499999999999943</v>
      </c>
      <c r="I10" s="27">
        <f t="shared" si="1"/>
        <v>1685.3932584269662</v>
      </c>
      <c r="J10" s="63">
        <f t="shared" si="2"/>
        <v>5.4494382022471921E-2</v>
      </c>
      <c r="K10" s="28">
        <f t="shared" si="3"/>
        <v>8174.1573033707764</v>
      </c>
      <c r="L10" s="8"/>
      <c r="N10" s="132"/>
      <c r="O10" s="96"/>
      <c r="P10" s="96"/>
      <c r="Q10" s="96"/>
      <c r="R10" s="96"/>
      <c r="S10" s="119"/>
      <c r="W10" s="5">
        <f t="shared" si="4"/>
        <v>1</v>
      </c>
      <c r="X10" s="5">
        <f t="shared" si="5"/>
        <v>0</v>
      </c>
      <c r="Y10" s="5">
        <f t="shared" si="0"/>
        <v>0</v>
      </c>
    </row>
    <row r="11" spans="1:25" x14ac:dyDescent="0.3">
      <c r="A11" s="7"/>
      <c r="B11" s="23">
        <f t="shared" si="6"/>
        <v>6</v>
      </c>
      <c r="C11" s="24">
        <v>43283</v>
      </c>
      <c r="D11" s="25" t="s">
        <v>19</v>
      </c>
      <c r="E11" s="25" t="s">
        <v>283</v>
      </c>
      <c r="F11" s="26">
        <v>855</v>
      </c>
      <c r="G11" s="26">
        <v>875</v>
      </c>
      <c r="H11" s="25">
        <f t="shared" si="7"/>
        <v>20</v>
      </c>
      <c r="I11" s="27">
        <f t="shared" si="1"/>
        <v>175.43859649122808</v>
      </c>
      <c r="J11" s="63">
        <f t="shared" si="2"/>
        <v>2.3391812865497075E-2</v>
      </c>
      <c r="K11" s="28">
        <f t="shared" si="3"/>
        <v>3508.7719298245615</v>
      </c>
      <c r="L11" s="8"/>
      <c r="N11" s="144" t="s">
        <v>10</v>
      </c>
      <c r="O11" s="122">
        <f>COUNT(C6:C187)</f>
        <v>163</v>
      </c>
      <c r="P11" s="124">
        <f>W188</f>
        <v>153</v>
      </c>
      <c r="Q11" s="124">
        <f>X188</f>
        <v>10</v>
      </c>
      <c r="R11" s="126">
        <f>Y188</f>
        <v>0</v>
      </c>
      <c r="S11" s="139">
        <f>P11/(O11-R11)</f>
        <v>0.93865030674846628</v>
      </c>
      <c r="W11" s="5">
        <f t="shared" si="4"/>
        <v>1</v>
      </c>
      <c r="X11" s="5">
        <f t="shared" si="5"/>
        <v>0</v>
      </c>
      <c r="Y11" s="5">
        <f t="shared" si="0"/>
        <v>0</v>
      </c>
    </row>
    <row r="12" spans="1:25" ht="15" thickBot="1" x14ac:dyDescent="0.35">
      <c r="A12" s="7"/>
      <c r="B12" s="23">
        <f t="shared" si="6"/>
        <v>7</v>
      </c>
      <c r="C12" s="24">
        <v>43283</v>
      </c>
      <c r="D12" s="25" t="s">
        <v>19</v>
      </c>
      <c r="E12" s="25" t="s">
        <v>212</v>
      </c>
      <c r="F12" s="26">
        <v>474</v>
      </c>
      <c r="G12" s="26">
        <v>494.8</v>
      </c>
      <c r="H12" s="25">
        <f t="shared" si="7"/>
        <v>20.800000000000011</v>
      </c>
      <c r="I12" s="27">
        <f t="shared" si="1"/>
        <v>316.45569620253167</v>
      </c>
      <c r="J12" s="63">
        <f t="shared" si="2"/>
        <v>4.3881856540084474E-2</v>
      </c>
      <c r="K12" s="28">
        <f t="shared" si="3"/>
        <v>6582.2784810126623</v>
      </c>
      <c r="L12" s="8"/>
      <c r="N12" s="145"/>
      <c r="O12" s="123"/>
      <c r="P12" s="125"/>
      <c r="Q12" s="125"/>
      <c r="R12" s="127"/>
      <c r="S12" s="140"/>
      <c r="W12" s="5">
        <f t="shared" si="4"/>
        <v>1</v>
      </c>
      <c r="X12" s="5">
        <f t="shared" si="5"/>
        <v>0</v>
      </c>
      <c r="Y12" s="5">
        <f t="shared" si="0"/>
        <v>0</v>
      </c>
    </row>
    <row r="13" spans="1:25" x14ac:dyDescent="0.3">
      <c r="A13" s="7"/>
      <c r="B13" s="23">
        <f t="shared" si="6"/>
        <v>8</v>
      </c>
      <c r="C13" s="24">
        <v>43283</v>
      </c>
      <c r="D13" s="25" t="s">
        <v>19</v>
      </c>
      <c r="E13" s="25" t="s">
        <v>284</v>
      </c>
      <c r="F13" s="26">
        <v>108</v>
      </c>
      <c r="G13" s="26">
        <v>110.2</v>
      </c>
      <c r="H13" s="76">
        <f t="shared" si="7"/>
        <v>2.2000000000000028</v>
      </c>
      <c r="I13" s="27">
        <f t="shared" si="1"/>
        <v>1388.8888888888889</v>
      </c>
      <c r="J13" s="63">
        <f t="shared" si="2"/>
        <v>2.0370370370370372E-2</v>
      </c>
      <c r="K13" s="28">
        <f t="shared" si="3"/>
        <v>3055.5555555555597</v>
      </c>
      <c r="L13" s="8"/>
      <c r="M13" s="29"/>
      <c r="N13" s="97" t="s">
        <v>21</v>
      </c>
      <c r="O13" s="98"/>
      <c r="P13" s="99"/>
      <c r="Q13" s="106">
        <f>S11</f>
        <v>0.93865030674846628</v>
      </c>
      <c r="R13" s="107"/>
      <c r="S13" s="108"/>
      <c r="W13" s="5">
        <f t="shared" si="4"/>
        <v>1</v>
      </c>
      <c r="X13" s="5">
        <f t="shared" si="5"/>
        <v>0</v>
      </c>
      <c r="Y13" s="5">
        <f t="shared" si="0"/>
        <v>0</v>
      </c>
    </row>
    <row r="14" spans="1:25" x14ac:dyDescent="0.3">
      <c r="A14" s="7"/>
      <c r="B14" s="23">
        <f t="shared" si="6"/>
        <v>9</v>
      </c>
      <c r="C14" s="24">
        <v>43283</v>
      </c>
      <c r="D14" s="25" t="s">
        <v>19</v>
      </c>
      <c r="E14" s="25" t="s">
        <v>285</v>
      </c>
      <c r="F14" s="26">
        <v>107</v>
      </c>
      <c r="G14" s="26">
        <v>113.4</v>
      </c>
      <c r="H14" s="76">
        <f t="shared" si="7"/>
        <v>6.4000000000000057</v>
      </c>
      <c r="I14" s="27">
        <f t="shared" si="1"/>
        <v>1401.8691588785048</v>
      </c>
      <c r="J14" s="63">
        <f t="shared" si="2"/>
        <v>5.9813084112149584E-2</v>
      </c>
      <c r="K14" s="28">
        <f t="shared" si="3"/>
        <v>8971.9626168224386</v>
      </c>
      <c r="L14" s="8"/>
      <c r="N14" s="100"/>
      <c r="O14" s="101"/>
      <c r="P14" s="102"/>
      <c r="Q14" s="109"/>
      <c r="R14" s="110"/>
      <c r="S14" s="111"/>
      <c r="W14" s="5">
        <f t="shared" si="4"/>
        <v>1</v>
      </c>
      <c r="X14" s="5">
        <f t="shared" si="5"/>
        <v>0</v>
      </c>
      <c r="Y14" s="5">
        <f t="shared" si="0"/>
        <v>0</v>
      </c>
    </row>
    <row r="15" spans="1:25" ht="15" thickBot="1" x14ac:dyDescent="0.35">
      <c r="A15" s="7"/>
      <c r="B15" s="23">
        <f t="shared" si="6"/>
        <v>10</v>
      </c>
      <c r="C15" s="24">
        <v>43283</v>
      </c>
      <c r="D15" s="25" t="s">
        <v>19</v>
      </c>
      <c r="E15" s="25" t="s">
        <v>286</v>
      </c>
      <c r="F15" s="26">
        <v>255</v>
      </c>
      <c r="G15" s="26">
        <v>260</v>
      </c>
      <c r="H15" s="25">
        <f t="shared" si="7"/>
        <v>5</v>
      </c>
      <c r="I15" s="27">
        <f t="shared" si="1"/>
        <v>588.23529411764707</v>
      </c>
      <c r="J15" s="63">
        <f t="shared" si="2"/>
        <v>1.9607843137254832E-2</v>
      </c>
      <c r="K15" s="28">
        <f t="shared" si="3"/>
        <v>2941.1764705882351</v>
      </c>
      <c r="L15" s="8"/>
      <c r="N15" s="103"/>
      <c r="O15" s="104"/>
      <c r="P15" s="105"/>
      <c r="Q15" s="112"/>
      <c r="R15" s="113"/>
      <c r="S15" s="114"/>
      <c r="W15" s="5">
        <f t="shared" si="4"/>
        <v>1</v>
      </c>
      <c r="X15" s="5">
        <f t="shared" si="5"/>
        <v>0</v>
      </c>
      <c r="Y15" s="5">
        <f t="shared" si="0"/>
        <v>0</v>
      </c>
    </row>
    <row r="16" spans="1:25" x14ac:dyDescent="0.3">
      <c r="A16" s="7"/>
      <c r="B16" s="23">
        <v>11</v>
      </c>
      <c r="C16" s="24">
        <v>43283</v>
      </c>
      <c r="D16" s="25" t="s">
        <v>19</v>
      </c>
      <c r="E16" s="25" t="s">
        <v>185</v>
      </c>
      <c r="F16" s="26">
        <v>1210</v>
      </c>
      <c r="G16" s="26">
        <v>1243</v>
      </c>
      <c r="H16" s="25">
        <f t="shared" si="7"/>
        <v>33</v>
      </c>
      <c r="I16" s="27">
        <f t="shared" si="1"/>
        <v>123.96694214876032</v>
      </c>
      <c r="J16" s="63">
        <f t="shared" si="2"/>
        <v>2.7272727272727337E-2</v>
      </c>
      <c r="K16" s="28">
        <f t="shared" si="3"/>
        <v>4090.9090909090905</v>
      </c>
      <c r="L16" s="8"/>
      <c r="W16" s="5">
        <f t="shared" si="4"/>
        <v>1</v>
      </c>
      <c r="X16" s="5">
        <f t="shared" si="5"/>
        <v>0</v>
      </c>
      <c r="Y16" s="5">
        <f t="shared" si="0"/>
        <v>0</v>
      </c>
    </row>
    <row r="17" spans="1:25" x14ac:dyDescent="0.3">
      <c r="A17" s="7"/>
      <c r="B17" s="23">
        <v>12</v>
      </c>
      <c r="C17" s="24">
        <v>43283</v>
      </c>
      <c r="D17" s="25" t="s">
        <v>19</v>
      </c>
      <c r="E17" s="25" t="s">
        <v>287</v>
      </c>
      <c r="F17" s="26">
        <v>1262</v>
      </c>
      <c r="G17" s="26">
        <v>1307</v>
      </c>
      <c r="H17" s="25">
        <f t="shared" si="7"/>
        <v>45</v>
      </c>
      <c r="I17" s="27">
        <f t="shared" si="1"/>
        <v>118.85895404120444</v>
      </c>
      <c r="J17" s="63">
        <f t="shared" si="2"/>
        <v>3.5657686212361428E-2</v>
      </c>
      <c r="K17" s="28">
        <f t="shared" si="3"/>
        <v>5348.6529318541998</v>
      </c>
      <c r="L17" s="8"/>
      <c r="W17" s="5">
        <f t="shared" si="4"/>
        <v>1</v>
      </c>
      <c r="X17" s="5">
        <f t="shared" si="5"/>
        <v>0</v>
      </c>
      <c r="Y17" s="5">
        <f t="shared" si="0"/>
        <v>0</v>
      </c>
    </row>
    <row r="18" spans="1:25" x14ac:dyDescent="0.3">
      <c r="A18" s="7"/>
      <c r="B18" s="23">
        <v>13</v>
      </c>
      <c r="C18" s="24">
        <v>43284</v>
      </c>
      <c r="D18" s="25" t="s">
        <v>19</v>
      </c>
      <c r="E18" s="25" t="s">
        <v>289</v>
      </c>
      <c r="F18" s="26">
        <v>221</v>
      </c>
      <c r="G18" s="26">
        <v>233</v>
      </c>
      <c r="H18" s="25">
        <f t="shared" ref="H18:H19" si="8">G18-F18</f>
        <v>12</v>
      </c>
      <c r="I18" s="27">
        <f t="shared" si="1"/>
        <v>678.73303167420818</v>
      </c>
      <c r="J18" s="63">
        <f t="shared" si="2"/>
        <v>5.4298642533936681E-2</v>
      </c>
      <c r="K18" s="28">
        <f t="shared" si="3"/>
        <v>8144.7963800904981</v>
      </c>
      <c r="L18" s="8"/>
      <c r="W18" s="5">
        <f t="shared" si="4"/>
        <v>1</v>
      </c>
      <c r="X18" s="5">
        <f t="shared" si="5"/>
        <v>0</v>
      </c>
      <c r="Y18" s="5">
        <f t="shared" si="0"/>
        <v>0</v>
      </c>
    </row>
    <row r="19" spans="1:25" x14ac:dyDescent="0.3">
      <c r="A19" s="7"/>
      <c r="B19" s="23">
        <f t="shared" si="6"/>
        <v>14</v>
      </c>
      <c r="C19" s="24">
        <v>43284</v>
      </c>
      <c r="D19" s="25" t="s">
        <v>19</v>
      </c>
      <c r="E19" s="25" t="s">
        <v>240</v>
      </c>
      <c r="F19" s="26">
        <v>106</v>
      </c>
      <c r="G19" s="26">
        <v>110.5</v>
      </c>
      <c r="H19" s="77">
        <f t="shared" si="8"/>
        <v>4.5</v>
      </c>
      <c r="I19" s="27">
        <f t="shared" si="1"/>
        <v>1415.0943396226414</v>
      </c>
      <c r="J19" s="63">
        <f t="shared" si="2"/>
        <v>4.2452830188679291E-2</v>
      </c>
      <c r="K19" s="28">
        <f t="shared" si="3"/>
        <v>6367.9245283018863</v>
      </c>
      <c r="L19" s="8"/>
      <c r="W19" s="5">
        <f t="shared" si="4"/>
        <v>1</v>
      </c>
      <c r="X19" s="5">
        <f t="shared" si="5"/>
        <v>0</v>
      </c>
      <c r="Y19" s="5">
        <f t="shared" si="0"/>
        <v>0</v>
      </c>
    </row>
    <row r="20" spans="1:25" x14ac:dyDescent="0.3">
      <c r="A20" s="7"/>
      <c r="B20" s="23">
        <f t="shared" si="6"/>
        <v>15</v>
      </c>
      <c r="C20" s="24">
        <v>43284</v>
      </c>
      <c r="D20" s="25" t="s">
        <v>19</v>
      </c>
      <c r="E20" s="25" t="s">
        <v>290</v>
      </c>
      <c r="F20" s="26">
        <v>206</v>
      </c>
      <c r="G20" s="26">
        <v>213</v>
      </c>
      <c r="H20" s="25">
        <f t="shared" ref="H20" si="9">G20-F20</f>
        <v>7</v>
      </c>
      <c r="I20" s="27">
        <f t="shared" si="1"/>
        <v>728.15533980582529</v>
      </c>
      <c r="J20" s="63">
        <f t="shared" si="2"/>
        <v>3.398058252427183E-2</v>
      </c>
      <c r="K20" s="28">
        <f t="shared" si="3"/>
        <v>5097.0873786407774</v>
      </c>
      <c r="L20" s="8"/>
      <c r="W20" s="5">
        <f t="shared" si="4"/>
        <v>1</v>
      </c>
      <c r="X20" s="5">
        <f t="shared" si="5"/>
        <v>0</v>
      </c>
      <c r="Y20" s="5">
        <f t="shared" si="0"/>
        <v>0</v>
      </c>
    </row>
    <row r="21" spans="1:25" x14ac:dyDescent="0.3">
      <c r="A21" s="7"/>
      <c r="B21" s="23">
        <f t="shared" si="6"/>
        <v>16</v>
      </c>
      <c r="C21" s="24">
        <v>43284</v>
      </c>
      <c r="D21" s="25" t="s">
        <v>19</v>
      </c>
      <c r="E21" s="25" t="s">
        <v>291</v>
      </c>
      <c r="F21" s="26">
        <v>39</v>
      </c>
      <c r="G21" s="26">
        <v>39.6</v>
      </c>
      <c r="H21" s="25">
        <f t="shared" ref="H21:H23" si="10">G21-F21</f>
        <v>0.60000000000000142</v>
      </c>
      <c r="I21" s="27">
        <f t="shared" si="1"/>
        <v>3846.1538461538462</v>
      </c>
      <c r="J21" s="63">
        <f t="shared" si="2"/>
        <v>1.538461538461533E-2</v>
      </c>
      <c r="K21" s="28">
        <f t="shared" si="3"/>
        <v>2307.6923076923131</v>
      </c>
      <c r="L21" s="8"/>
      <c r="W21" s="5">
        <f t="shared" si="4"/>
        <v>1</v>
      </c>
      <c r="X21" s="5">
        <f t="shared" si="5"/>
        <v>0</v>
      </c>
      <c r="Y21" s="5">
        <f t="shared" si="0"/>
        <v>0</v>
      </c>
    </row>
    <row r="22" spans="1:25" ht="15" customHeight="1" x14ac:dyDescent="0.3">
      <c r="A22" s="7"/>
      <c r="B22" s="23">
        <f t="shared" si="6"/>
        <v>17</v>
      </c>
      <c r="C22" s="24">
        <v>43284</v>
      </c>
      <c r="D22" s="25" t="s">
        <v>19</v>
      </c>
      <c r="E22" s="25" t="s">
        <v>292</v>
      </c>
      <c r="F22" s="26">
        <v>625</v>
      </c>
      <c r="G22" s="26">
        <v>833</v>
      </c>
      <c r="H22" s="25">
        <f t="shared" si="10"/>
        <v>208</v>
      </c>
      <c r="I22" s="27">
        <f t="shared" si="1"/>
        <v>240</v>
      </c>
      <c r="J22" s="63">
        <f t="shared" si="2"/>
        <v>0.33279999999999998</v>
      </c>
      <c r="K22" s="28">
        <f t="shared" si="3"/>
        <v>49920</v>
      </c>
      <c r="L22" s="8"/>
      <c r="W22" s="5">
        <f t="shared" si="4"/>
        <v>1</v>
      </c>
      <c r="X22" s="5">
        <f t="shared" si="5"/>
        <v>0</v>
      </c>
      <c r="Y22" s="5">
        <f t="shared" si="0"/>
        <v>0</v>
      </c>
    </row>
    <row r="23" spans="1:25" ht="15" customHeight="1" x14ac:dyDescent="0.3">
      <c r="A23" s="7"/>
      <c r="B23" s="23">
        <f t="shared" si="6"/>
        <v>18</v>
      </c>
      <c r="C23" s="24">
        <v>43284</v>
      </c>
      <c r="D23" s="25" t="s">
        <v>19</v>
      </c>
      <c r="E23" s="25" t="s">
        <v>293</v>
      </c>
      <c r="F23" s="26">
        <v>2298</v>
      </c>
      <c r="G23" s="26">
        <v>2418</v>
      </c>
      <c r="H23" s="25">
        <f t="shared" si="10"/>
        <v>120</v>
      </c>
      <c r="I23" s="27">
        <f t="shared" si="1"/>
        <v>65.274151436031332</v>
      </c>
      <c r="J23" s="63">
        <f t="shared" si="2"/>
        <v>5.2219321148825104E-2</v>
      </c>
      <c r="K23" s="28">
        <f t="shared" si="3"/>
        <v>7832.8981723237594</v>
      </c>
      <c r="L23" s="8"/>
      <c r="W23" s="5">
        <f t="shared" si="4"/>
        <v>1</v>
      </c>
      <c r="X23" s="5">
        <f t="shared" si="5"/>
        <v>0</v>
      </c>
      <c r="Y23" s="5">
        <f t="shared" si="0"/>
        <v>0</v>
      </c>
    </row>
    <row r="24" spans="1:25" ht="15" customHeight="1" x14ac:dyDescent="0.3">
      <c r="A24" s="7"/>
      <c r="B24" s="23">
        <f t="shared" si="6"/>
        <v>19</v>
      </c>
      <c r="C24" s="24">
        <v>43284</v>
      </c>
      <c r="D24" s="25" t="s">
        <v>19</v>
      </c>
      <c r="E24" s="25" t="s">
        <v>253</v>
      </c>
      <c r="F24" s="26">
        <v>63</v>
      </c>
      <c r="G24" s="26">
        <v>65.849999999999994</v>
      </c>
      <c r="H24" s="25">
        <f t="shared" ref="H24" si="11">G24-F24</f>
        <v>2.8499999999999943</v>
      </c>
      <c r="I24" s="27">
        <f t="shared" si="1"/>
        <v>2380.9523809523807</v>
      </c>
      <c r="J24" s="63">
        <f t="shared" si="2"/>
        <v>4.5238095238095077E-2</v>
      </c>
      <c r="K24" s="28">
        <f t="shared" si="3"/>
        <v>6785.7142857142717</v>
      </c>
      <c r="L24" s="8"/>
      <c r="W24" s="5">
        <f t="shared" si="4"/>
        <v>1</v>
      </c>
      <c r="X24" s="5">
        <f t="shared" si="5"/>
        <v>0</v>
      </c>
      <c r="Y24" s="5">
        <f t="shared" si="0"/>
        <v>0</v>
      </c>
    </row>
    <row r="25" spans="1:25" ht="15" customHeight="1" x14ac:dyDescent="0.3">
      <c r="A25" s="7"/>
      <c r="B25" s="23">
        <f t="shared" si="6"/>
        <v>20</v>
      </c>
      <c r="C25" s="24">
        <v>43284</v>
      </c>
      <c r="D25" s="25" t="s">
        <v>19</v>
      </c>
      <c r="E25" s="25" t="s">
        <v>294</v>
      </c>
      <c r="F25" s="26">
        <v>913</v>
      </c>
      <c r="G25" s="26">
        <v>1034</v>
      </c>
      <c r="H25" s="25">
        <f t="shared" ref="H25:H31" si="12">G25-F25</f>
        <v>121</v>
      </c>
      <c r="I25" s="27">
        <f t="shared" si="1"/>
        <v>164.29353778751369</v>
      </c>
      <c r="J25" s="63">
        <f t="shared" si="2"/>
        <v>0.1325301204819278</v>
      </c>
      <c r="K25" s="28">
        <f t="shared" si="3"/>
        <v>19879.518072289156</v>
      </c>
      <c r="L25" s="8"/>
      <c r="W25" s="5">
        <f t="shared" si="4"/>
        <v>1</v>
      </c>
      <c r="X25" s="5">
        <f t="shared" si="5"/>
        <v>0</v>
      </c>
      <c r="Y25" s="5">
        <f t="shared" si="0"/>
        <v>0</v>
      </c>
    </row>
    <row r="26" spans="1:25" ht="15.75" customHeight="1" x14ac:dyDescent="0.3">
      <c r="A26" s="7"/>
      <c r="B26" s="23">
        <f t="shared" si="6"/>
        <v>21</v>
      </c>
      <c r="C26" s="24">
        <v>43284</v>
      </c>
      <c r="D26" s="25" t="s">
        <v>19</v>
      </c>
      <c r="E26" s="25" t="s">
        <v>295</v>
      </c>
      <c r="F26" s="26">
        <v>516</v>
      </c>
      <c r="G26" s="26">
        <v>526</v>
      </c>
      <c r="H26" s="25">
        <f t="shared" si="12"/>
        <v>10</v>
      </c>
      <c r="I26" s="27">
        <f t="shared" si="1"/>
        <v>290.69767441860466</v>
      </c>
      <c r="J26" s="63">
        <f t="shared" si="2"/>
        <v>1.9379844961240345E-2</v>
      </c>
      <c r="K26" s="28">
        <f t="shared" si="3"/>
        <v>2906.9767441860467</v>
      </c>
      <c r="L26" s="8"/>
      <c r="W26" s="5">
        <f t="shared" si="4"/>
        <v>1</v>
      </c>
      <c r="X26" s="5">
        <f t="shared" si="5"/>
        <v>0</v>
      </c>
      <c r="Y26" s="5">
        <f t="shared" si="0"/>
        <v>0</v>
      </c>
    </row>
    <row r="27" spans="1:25" x14ac:dyDescent="0.3">
      <c r="A27" s="7"/>
      <c r="B27" s="23">
        <f t="shared" si="6"/>
        <v>22</v>
      </c>
      <c r="C27" s="24">
        <v>43284</v>
      </c>
      <c r="D27" s="43" t="s">
        <v>19</v>
      </c>
      <c r="E27" s="43" t="s">
        <v>296</v>
      </c>
      <c r="F27" s="43">
        <v>77.599999999999994</v>
      </c>
      <c r="G27" s="26">
        <v>85</v>
      </c>
      <c r="H27" s="25">
        <f t="shared" si="12"/>
        <v>7.4000000000000057</v>
      </c>
      <c r="I27" s="27">
        <f t="shared" si="1"/>
        <v>1932.9896907216496</v>
      </c>
      <c r="J27" s="63">
        <f t="shared" si="2"/>
        <v>9.5360824742268147E-2</v>
      </c>
      <c r="K27" s="28">
        <f t="shared" si="3"/>
        <v>14304.123711340219</v>
      </c>
      <c r="L27" s="8"/>
      <c r="P27" s="5" t="s">
        <v>20</v>
      </c>
      <c r="W27" s="5">
        <f t="shared" si="4"/>
        <v>1</v>
      </c>
      <c r="X27" s="5">
        <f t="shared" si="5"/>
        <v>0</v>
      </c>
      <c r="Y27" s="5">
        <f t="shared" si="0"/>
        <v>0</v>
      </c>
    </row>
    <row r="28" spans="1:25" x14ac:dyDescent="0.3">
      <c r="A28" s="7"/>
      <c r="B28" s="23">
        <f t="shared" si="6"/>
        <v>23</v>
      </c>
      <c r="C28" s="24">
        <v>43284</v>
      </c>
      <c r="D28" s="43" t="s">
        <v>19</v>
      </c>
      <c r="E28" s="43" t="s">
        <v>120</v>
      </c>
      <c r="F28" s="43">
        <v>403</v>
      </c>
      <c r="G28" s="26">
        <v>444</v>
      </c>
      <c r="H28" s="25">
        <f t="shared" si="12"/>
        <v>41</v>
      </c>
      <c r="I28" s="27">
        <f t="shared" si="1"/>
        <v>372.20843672456573</v>
      </c>
      <c r="J28" s="63">
        <f t="shared" si="2"/>
        <v>0.1017369727047146</v>
      </c>
      <c r="K28" s="28">
        <f t="shared" si="3"/>
        <v>15260.545905707195</v>
      </c>
      <c r="L28" s="8"/>
      <c r="W28" s="5">
        <f t="shared" si="4"/>
        <v>1</v>
      </c>
      <c r="X28" s="5">
        <f t="shared" si="5"/>
        <v>0</v>
      </c>
      <c r="Y28" s="5">
        <f t="shared" si="0"/>
        <v>0</v>
      </c>
    </row>
    <row r="29" spans="1:25" x14ac:dyDescent="0.3">
      <c r="A29" s="7"/>
      <c r="B29" s="23">
        <f t="shared" si="6"/>
        <v>24</v>
      </c>
      <c r="C29" s="24">
        <v>43285</v>
      </c>
      <c r="D29" s="25" t="s">
        <v>19</v>
      </c>
      <c r="E29" s="25" t="s">
        <v>298</v>
      </c>
      <c r="F29" s="26">
        <v>37.200000000000003</v>
      </c>
      <c r="G29" s="26">
        <v>41</v>
      </c>
      <c r="H29" s="25">
        <f t="shared" si="12"/>
        <v>3.7999999999999972</v>
      </c>
      <c r="I29" s="27">
        <f t="shared" si="1"/>
        <v>4032.2580645161288</v>
      </c>
      <c r="J29" s="63">
        <f t="shared" si="2"/>
        <v>0.10215053763440851</v>
      </c>
      <c r="K29" s="28">
        <f t="shared" si="3"/>
        <v>15322.580645161277</v>
      </c>
      <c r="L29" s="8"/>
      <c r="N29" s="5" t="s">
        <v>20</v>
      </c>
      <c r="W29" s="5">
        <f t="shared" si="4"/>
        <v>1</v>
      </c>
      <c r="X29" s="5">
        <f t="shared" si="5"/>
        <v>0</v>
      </c>
      <c r="Y29" s="5">
        <f t="shared" si="0"/>
        <v>0</v>
      </c>
    </row>
    <row r="30" spans="1:25" x14ac:dyDescent="0.3">
      <c r="A30" s="7"/>
      <c r="B30" s="23">
        <f t="shared" si="6"/>
        <v>25</v>
      </c>
      <c r="C30" s="24">
        <v>43285</v>
      </c>
      <c r="D30" s="25" t="s">
        <v>19</v>
      </c>
      <c r="E30" s="25" t="s">
        <v>299</v>
      </c>
      <c r="F30" s="26">
        <v>484</v>
      </c>
      <c r="G30" s="26">
        <v>513</v>
      </c>
      <c r="H30" s="25">
        <f t="shared" si="12"/>
        <v>29</v>
      </c>
      <c r="I30" s="27">
        <f t="shared" si="1"/>
        <v>309.91735537190084</v>
      </c>
      <c r="J30" s="63">
        <f t="shared" si="2"/>
        <v>5.9917355371900793E-2</v>
      </c>
      <c r="K30" s="28">
        <f t="shared" si="3"/>
        <v>8987.6033057851237</v>
      </c>
      <c r="L30" s="8"/>
      <c r="W30" s="5">
        <f t="shared" si="4"/>
        <v>1</v>
      </c>
      <c r="X30" s="5">
        <f t="shared" si="5"/>
        <v>0</v>
      </c>
      <c r="Y30" s="5">
        <f t="shared" si="0"/>
        <v>0</v>
      </c>
    </row>
    <row r="31" spans="1:25" x14ac:dyDescent="0.3">
      <c r="A31" s="7"/>
      <c r="B31" s="23">
        <f t="shared" si="6"/>
        <v>26</v>
      </c>
      <c r="C31" s="24">
        <v>43285</v>
      </c>
      <c r="D31" s="25" t="s">
        <v>19</v>
      </c>
      <c r="E31" s="25" t="s">
        <v>300</v>
      </c>
      <c r="F31" s="26">
        <v>554</v>
      </c>
      <c r="G31" s="26">
        <v>565</v>
      </c>
      <c r="H31" s="25">
        <f t="shared" si="12"/>
        <v>11</v>
      </c>
      <c r="I31" s="27">
        <f t="shared" si="1"/>
        <v>270.75812274368229</v>
      </c>
      <c r="J31" s="63">
        <f t="shared" si="2"/>
        <v>1.9855595667870096E-2</v>
      </c>
      <c r="K31" s="28">
        <f t="shared" si="3"/>
        <v>2978.3393501805053</v>
      </c>
      <c r="L31" s="8"/>
      <c r="W31" s="5">
        <f t="shared" si="4"/>
        <v>1</v>
      </c>
      <c r="X31" s="5">
        <f t="shared" si="5"/>
        <v>0</v>
      </c>
      <c r="Y31" s="5">
        <f t="shared" si="0"/>
        <v>0</v>
      </c>
    </row>
    <row r="32" spans="1:25" x14ac:dyDescent="0.3">
      <c r="A32" s="7"/>
      <c r="B32" s="23">
        <f t="shared" si="6"/>
        <v>27</v>
      </c>
      <c r="C32" s="24">
        <v>43285</v>
      </c>
      <c r="D32" s="45" t="s">
        <v>19</v>
      </c>
      <c r="E32" s="45" t="s">
        <v>65</v>
      </c>
      <c r="F32" s="46">
        <v>389</v>
      </c>
      <c r="G32" s="26">
        <v>400</v>
      </c>
      <c r="H32" s="25">
        <f t="shared" ref="H32:H38" si="13">G32-F32</f>
        <v>11</v>
      </c>
      <c r="I32" s="27">
        <f t="shared" si="1"/>
        <v>385.60411311053986</v>
      </c>
      <c r="J32" s="63">
        <f t="shared" si="2"/>
        <v>2.8277634961439535E-2</v>
      </c>
      <c r="K32" s="28">
        <f t="shared" si="3"/>
        <v>4241.6452442159389</v>
      </c>
      <c r="L32" s="8"/>
      <c r="N32" s="5" t="s">
        <v>20</v>
      </c>
      <c r="W32" s="5">
        <f t="shared" si="4"/>
        <v>1</v>
      </c>
      <c r="X32" s="5">
        <f t="shared" si="5"/>
        <v>0</v>
      </c>
      <c r="Y32" s="5">
        <f t="shared" si="0"/>
        <v>0</v>
      </c>
    </row>
    <row r="33" spans="1:25" x14ac:dyDescent="0.3">
      <c r="A33" s="7"/>
      <c r="B33" s="23">
        <f t="shared" si="6"/>
        <v>28</v>
      </c>
      <c r="C33" s="24">
        <v>43285</v>
      </c>
      <c r="D33" s="43" t="s">
        <v>19</v>
      </c>
      <c r="E33" s="43" t="s">
        <v>301</v>
      </c>
      <c r="F33" s="43">
        <v>55</v>
      </c>
      <c r="G33" s="26">
        <v>58.7</v>
      </c>
      <c r="H33" s="76">
        <f t="shared" si="13"/>
        <v>3.7000000000000028</v>
      </c>
      <c r="I33" s="27">
        <f t="shared" si="1"/>
        <v>2727.2727272727275</v>
      </c>
      <c r="J33" s="63">
        <f t="shared" si="2"/>
        <v>6.7272727272727373E-2</v>
      </c>
      <c r="K33" s="28">
        <f t="shared" si="3"/>
        <v>10090.909090909099</v>
      </c>
      <c r="L33" s="8"/>
      <c r="W33" s="5">
        <f t="shared" si="4"/>
        <v>1</v>
      </c>
      <c r="X33" s="5">
        <f t="shared" si="5"/>
        <v>0</v>
      </c>
      <c r="Y33" s="5">
        <f t="shared" si="0"/>
        <v>0</v>
      </c>
    </row>
    <row r="34" spans="1:25" ht="15.6" x14ac:dyDescent="0.3">
      <c r="A34" s="7"/>
      <c r="B34" s="23">
        <f t="shared" si="6"/>
        <v>29</v>
      </c>
      <c r="C34" s="24">
        <v>43285</v>
      </c>
      <c r="D34" s="43" t="s">
        <v>19</v>
      </c>
      <c r="E34" s="61" t="s">
        <v>302</v>
      </c>
      <c r="F34" s="43">
        <v>1153</v>
      </c>
      <c r="G34" s="26">
        <v>1220</v>
      </c>
      <c r="H34" s="25">
        <f t="shared" si="13"/>
        <v>67</v>
      </c>
      <c r="I34" s="27">
        <f t="shared" si="1"/>
        <v>130.09540329575023</v>
      </c>
      <c r="J34" s="63">
        <f t="shared" si="2"/>
        <v>5.8109280138768371E-2</v>
      </c>
      <c r="K34" s="28">
        <f t="shared" si="3"/>
        <v>8716.3920208152649</v>
      </c>
      <c r="L34" s="8"/>
      <c r="W34" s="5">
        <f t="shared" si="4"/>
        <v>1</v>
      </c>
      <c r="X34" s="5">
        <f t="shared" si="5"/>
        <v>0</v>
      </c>
      <c r="Y34" s="5">
        <f t="shared" si="0"/>
        <v>0</v>
      </c>
    </row>
    <row r="35" spans="1:25" x14ac:dyDescent="0.3">
      <c r="A35" s="7"/>
      <c r="B35" s="23">
        <f t="shared" si="6"/>
        <v>30</v>
      </c>
      <c r="C35" s="42">
        <v>43286</v>
      </c>
      <c r="D35" s="43" t="s">
        <v>19</v>
      </c>
      <c r="E35" s="43" t="s">
        <v>303</v>
      </c>
      <c r="F35" s="43">
        <v>501</v>
      </c>
      <c r="G35" s="26">
        <v>505</v>
      </c>
      <c r="H35" s="25">
        <f t="shared" si="13"/>
        <v>4</v>
      </c>
      <c r="I35" s="27">
        <f t="shared" si="1"/>
        <v>299.40119760479041</v>
      </c>
      <c r="J35" s="63">
        <f t="shared" si="2"/>
        <v>7.9840319361277334E-3</v>
      </c>
      <c r="K35" s="28">
        <f t="shared" si="3"/>
        <v>1197.6047904191616</v>
      </c>
      <c r="L35" s="8"/>
      <c r="W35" s="5">
        <f t="shared" si="4"/>
        <v>1</v>
      </c>
      <c r="X35" s="5">
        <f t="shared" si="5"/>
        <v>0</v>
      </c>
      <c r="Y35" s="5">
        <f t="shared" si="0"/>
        <v>0</v>
      </c>
    </row>
    <row r="36" spans="1:25" x14ac:dyDescent="0.3">
      <c r="A36" s="7"/>
      <c r="B36" s="23">
        <f t="shared" si="6"/>
        <v>31</v>
      </c>
      <c r="C36" s="42">
        <v>43286</v>
      </c>
      <c r="D36" s="43" t="s">
        <v>19</v>
      </c>
      <c r="E36" s="43" t="s">
        <v>27</v>
      </c>
      <c r="F36" s="43">
        <v>287.60000000000002</v>
      </c>
      <c r="G36" s="26">
        <v>304</v>
      </c>
      <c r="H36" s="76">
        <f>G36-F36</f>
        <v>16.399999999999977</v>
      </c>
      <c r="I36" s="27">
        <f t="shared" si="1"/>
        <v>521.55771905424194</v>
      </c>
      <c r="J36" s="63">
        <f t="shared" si="2"/>
        <v>5.7023643949930314E-2</v>
      </c>
      <c r="K36" s="28">
        <f t="shared" si="3"/>
        <v>8553.5465924895561</v>
      </c>
      <c r="L36" s="8"/>
      <c r="W36" s="5">
        <f t="shared" si="4"/>
        <v>1</v>
      </c>
      <c r="X36" s="5">
        <f t="shared" si="5"/>
        <v>0</v>
      </c>
      <c r="Y36" s="5">
        <f t="shared" si="0"/>
        <v>0</v>
      </c>
    </row>
    <row r="37" spans="1:25" x14ac:dyDescent="0.3">
      <c r="A37" s="7"/>
      <c r="B37" s="23">
        <f t="shared" si="6"/>
        <v>32</v>
      </c>
      <c r="C37" s="44">
        <v>43287</v>
      </c>
      <c r="D37" s="45" t="s">
        <v>19</v>
      </c>
      <c r="E37" s="45" t="s">
        <v>304</v>
      </c>
      <c r="F37" s="46">
        <v>297</v>
      </c>
      <c r="G37" s="26">
        <v>328</v>
      </c>
      <c r="H37" s="25">
        <f t="shared" si="13"/>
        <v>31</v>
      </c>
      <c r="I37" s="27">
        <f t="shared" si="1"/>
        <v>505.05050505050502</v>
      </c>
      <c r="J37" s="63">
        <f t="shared" si="2"/>
        <v>0.10437710437710446</v>
      </c>
      <c r="K37" s="28">
        <f t="shared" si="3"/>
        <v>15656.565656565655</v>
      </c>
      <c r="L37" s="8"/>
      <c r="W37" s="5">
        <f t="shared" si="4"/>
        <v>1</v>
      </c>
      <c r="X37" s="5">
        <f t="shared" si="5"/>
        <v>0</v>
      </c>
      <c r="Y37" s="5">
        <f t="shared" si="0"/>
        <v>0</v>
      </c>
    </row>
    <row r="38" spans="1:25" x14ac:dyDescent="0.3">
      <c r="A38" s="7"/>
      <c r="B38" s="23">
        <f t="shared" si="6"/>
        <v>33</v>
      </c>
      <c r="C38" s="44">
        <v>43287</v>
      </c>
      <c r="D38" s="45" t="s">
        <v>19</v>
      </c>
      <c r="E38" s="45" t="s">
        <v>305</v>
      </c>
      <c r="F38" s="46">
        <v>12.5</v>
      </c>
      <c r="G38" s="26">
        <v>13.4</v>
      </c>
      <c r="H38" s="25">
        <f t="shared" si="13"/>
        <v>0.90000000000000036</v>
      </c>
      <c r="I38" s="27">
        <f t="shared" si="1"/>
        <v>12000</v>
      </c>
      <c r="J38" s="63">
        <f t="shared" si="2"/>
        <v>7.2000000000000064E-2</v>
      </c>
      <c r="K38" s="28">
        <f t="shared" si="3"/>
        <v>10800.000000000004</v>
      </c>
      <c r="L38" s="8"/>
      <c r="W38" s="5">
        <f t="shared" si="4"/>
        <v>1</v>
      </c>
      <c r="X38" s="5">
        <f t="shared" si="5"/>
        <v>0</v>
      </c>
      <c r="Y38" s="5">
        <f t="shared" si="0"/>
        <v>0</v>
      </c>
    </row>
    <row r="39" spans="1:25" x14ac:dyDescent="0.3">
      <c r="A39" s="7"/>
      <c r="B39" s="23">
        <f t="shared" si="6"/>
        <v>34</v>
      </c>
      <c r="C39" s="44">
        <v>43287</v>
      </c>
      <c r="D39" s="25" t="s">
        <v>19</v>
      </c>
      <c r="E39" s="25" t="s">
        <v>306</v>
      </c>
      <c r="F39" s="26">
        <v>38.35</v>
      </c>
      <c r="G39" s="26">
        <v>40</v>
      </c>
      <c r="H39" s="77">
        <f>G39-F39</f>
        <v>1.6499999999999986</v>
      </c>
      <c r="I39" s="27">
        <f t="shared" si="1"/>
        <v>3911.3428943937415</v>
      </c>
      <c r="J39" s="63">
        <f t="shared" si="2"/>
        <v>4.3024771838331199E-2</v>
      </c>
      <c r="K39" s="28">
        <f t="shared" si="3"/>
        <v>6453.715775749668</v>
      </c>
      <c r="L39" s="8"/>
      <c r="W39" s="5">
        <f t="shared" si="4"/>
        <v>1</v>
      </c>
      <c r="X39" s="5">
        <f t="shared" si="5"/>
        <v>0</v>
      </c>
      <c r="Y39" s="5">
        <f t="shared" si="0"/>
        <v>0</v>
      </c>
    </row>
    <row r="40" spans="1:25" x14ac:dyDescent="0.3">
      <c r="A40" s="7"/>
      <c r="B40" s="23">
        <f t="shared" si="6"/>
        <v>35</v>
      </c>
      <c r="C40" s="44">
        <v>43287</v>
      </c>
      <c r="D40" s="25" t="s">
        <v>19</v>
      </c>
      <c r="E40" s="25" t="s">
        <v>307</v>
      </c>
      <c r="F40" s="26">
        <v>753</v>
      </c>
      <c r="G40" s="26">
        <v>767</v>
      </c>
      <c r="H40" s="25">
        <f t="shared" ref="H40:H51" si="14">G40-F40</f>
        <v>14</v>
      </c>
      <c r="I40" s="27">
        <f t="shared" si="1"/>
        <v>199.20318725099602</v>
      </c>
      <c r="J40" s="63">
        <f t="shared" si="2"/>
        <v>1.8592297476759612E-2</v>
      </c>
      <c r="K40" s="28">
        <f t="shared" si="3"/>
        <v>2788.8446215139443</v>
      </c>
      <c r="L40" s="8"/>
      <c r="W40" s="5">
        <f t="shared" si="4"/>
        <v>1</v>
      </c>
      <c r="X40" s="5">
        <f t="shared" si="5"/>
        <v>0</v>
      </c>
      <c r="Y40" s="5">
        <f t="shared" si="0"/>
        <v>0</v>
      </c>
    </row>
    <row r="41" spans="1:25" x14ac:dyDescent="0.3">
      <c r="A41" s="7"/>
      <c r="B41" s="23">
        <f>B40+1</f>
        <v>36</v>
      </c>
      <c r="C41" s="24">
        <v>43290</v>
      </c>
      <c r="D41" s="25" t="s">
        <v>19</v>
      </c>
      <c r="E41" s="25" t="s">
        <v>308</v>
      </c>
      <c r="F41" s="26">
        <v>406</v>
      </c>
      <c r="G41" s="26">
        <v>416</v>
      </c>
      <c r="H41" s="25">
        <f t="shared" si="14"/>
        <v>10</v>
      </c>
      <c r="I41" s="27">
        <f t="shared" si="1"/>
        <v>369.45812807881771</v>
      </c>
      <c r="J41" s="63">
        <f t="shared" si="2"/>
        <v>2.4630541871921263E-2</v>
      </c>
      <c r="K41" s="28">
        <f t="shared" si="3"/>
        <v>3694.5812807881771</v>
      </c>
      <c r="L41" s="8"/>
      <c r="W41" s="5">
        <f t="shared" si="4"/>
        <v>1</v>
      </c>
      <c r="X41" s="5">
        <f t="shared" si="5"/>
        <v>0</v>
      </c>
      <c r="Y41" s="5">
        <f t="shared" si="0"/>
        <v>0</v>
      </c>
    </row>
    <row r="42" spans="1:25" x14ac:dyDescent="0.3">
      <c r="A42" s="7"/>
      <c r="B42" s="23">
        <f t="shared" si="6"/>
        <v>37</v>
      </c>
      <c r="C42" s="24">
        <v>43290</v>
      </c>
      <c r="D42" s="25" t="s">
        <v>19</v>
      </c>
      <c r="E42" s="25" t="s">
        <v>309</v>
      </c>
      <c r="F42" s="26">
        <v>8</v>
      </c>
      <c r="G42" s="26">
        <v>9.15</v>
      </c>
      <c r="H42" s="25">
        <f t="shared" si="14"/>
        <v>1.1500000000000004</v>
      </c>
      <c r="I42" s="27">
        <f t="shared" si="1"/>
        <v>18750</v>
      </c>
      <c r="J42" s="63">
        <f t="shared" si="2"/>
        <v>0.14375000000000004</v>
      </c>
      <c r="K42" s="28">
        <f t="shared" si="3"/>
        <v>21562.500000000007</v>
      </c>
      <c r="L42" s="8"/>
      <c r="W42" s="5">
        <f t="shared" si="4"/>
        <v>1</v>
      </c>
      <c r="X42" s="5">
        <f t="shared" si="5"/>
        <v>0</v>
      </c>
      <c r="Y42" s="5">
        <f t="shared" si="0"/>
        <v>0</v>
      </c>
    </row>
    <row r="43" spans="1:25" x14ac:dyDescent="0.3">
      <c r="A43" s="7"/>
      <c r="B43" s="23">
        <f t="shared" si="6"/>
        <v>38</v>
      </c>
      <c r="C43" s="24">
        <v>43290</v>
      </c>
      <c r="D43" s="25" t="s">
        <v>19</v>
      </c>
      <c r="E43" s="25" t="s">
        <v>310</v>
      </c>
      <c r="F43" s="26">
        <v>151</v>
      </c>
      <c r="G43" s="26">
        <v>158.69999999999999</v>
      </c>
      <c r="H43" s="76">
        <f t="shared" si="14"/>
        <v>7.6999999999999886</v>
      </c>
      <c r="I43" s="27">
        <f t="shared" si="1"/>
        <v>993.37748344370857</v>
      </c>
      <c r="J43" s="63">
        <f t="shared" si="2"/>
        <v>5.099337748344368E-2</v>
      </c>
      <c r="K43" s="28">
        <f t="shared" si="3"/>
        <v>7649.0066225165447</v>
      </c>
      <c r="L43" s="8"/>
      <c r="W43" s="5">
        <f t="shared" si="4"/>
        <v>1</v>
      </c>
      <c r="X43" s="5">
        <f t="shared" si="5"/>
        <v>0</v>
      </c>
      <c r="Y43" s="5">
        <f t="shared" si="0"/>
        <v>0</v>
      </c>
    </row>
    <row r="44" spans="1:25" x14ac:dyDescent="0.3">
      <c r="A44" s="7"/>
      <c r="B44" s="23">
        <f t="shared" si="6"/>
        <v>39</v>
      </c>
      <c r="C44" s="24">
        <v>43291</v>
      </c>
      <c r="D44" s="25" t="s">
        <v>19</v>
      </c>
      <c r="E44" s="25" t="s">
        <v>311</v>
      </c>
      <c r="F44" s="26">
        <v>49</v>
      </c>
      <c r="G44" s="26">
        <v>51</v>
      </c>
      <c r="H44" s="25">
        <f t="shared" si="14"/>
        <v>2</v>
      </c>
      <c r="I44" s="27">
        <f t="shared" si="1"/>
        <v>3061.2244897959185</v>
      </c>
      <c r="J44" s="63">
        <f t="shared" si="2"/>
        <v>4.081632653061229E-2</v>
      </c>
      <c r="K44" s="28">
        <f t="shared" si="3"/>
        <v>6122.4489795918371</v>
      </c>
      <c r="L44" s="8"/>
      <c r="W44" s="5">
        <f t="shared" si="4"/>
        <v>1</v>
      </c>
      <c r="X44" s="5">
        <f t="shared" si="5"/>
        <v>0</v>
      </c>
      <c r="Y44" s="5">
        <f t="shared" si="0"/>
        <v>0</v>
      </c>
    </row>
    <row r="45" spans="1:25" x14ac:dyDescent="0.3">
      <c r="A45" s="7"/>
      <c r="B45" s="23">
        <f t="shared" si="6"/>
        <v>40</v>
      </c>
      <c r="C45" s="24">
        <v>43291</v>
      </c>
      <c r="D45" s="25" t="s">
        <v>19</v>
      </c>
      <c r="E45" s="25" t="s">
        <v>238</v>
      </c>
      <c r="F45" s="26">
        <v>437</v>
      </c>
      <c r="G45" s="26">
        <v>453</v>
      </c>
      <c r="H45" s="25">
        <f t="shared" si="14"/>
        <v>16</v>
      </c>
      <c r="I45" s="27">
        <f t="shared" si="1"/>
        <v>343.24942791762015</v>
      </c>
      <c r="J45" s="63">
        <f t="shared" si="2"/>
        <v>3.6613272311212919E-2</v>
      </c>
      <c r="K45" s="28">
        <f t="shared" si="3"/>
        <v>5491.9908466819224</v>
      </c>
      <c r="L45" s="8"/>
      <c r="W45" s="5">
        <f t="shared" si="4"/>
        <v>1</v>
      </c>
      <c r="X45" s="5">
        <f t="shared" si="5"/>
        <v>0</v>
      </c>
      <c r="Y45" s="5">
        <f t="shared" si="0"/>
        <v>0</v>
      </c>
    </row>
    <row r="46" spans="1:25" x14ac:dyDescent="0.3">
      <c r="A46" s="7"/>
      <c r="B46" s="23">
        <f t="shared" si="6"/>
        <v>41</v>
      </c>
      <c r="C46" s="24">
        <v>43291</v>
      </c>
      <c r="D46" s="25" t="s">
        <v>19</v>
      </c>
      <c r="E46" s="25" t="s">
        <v>312</v>
      </c>
      <c r="F46" s="26">
        <v>35.75</v>
      </c>
      <c r="G46" s="26">
        <v>36.4</v>
      </c>
      <c r="H46" s="25">
        <f t="shared" si="14"/>
        <v>0.64999999999999858</v>
      </c>
      <c r="I46" s="27">
        <f t="shared" si="1"/>
        <v>4195.8041958041958</v>
      </c>
      <c r="J46" s="63">
        <f t="shared" si="2"/>
        <v>1.8181818181818077E-2</v>
      </c>
      <c r="K46" s="28">
        <f t="shared" si="3"/>
        <v>2727.2727272727211</v>
      </c>
      <c r="L46" s="8"/>
      <c r="W46" s="5">
        <f t="shared" si="4"/>
        <v>1</v>
      </c>
      <c r="X46" s="5">
        <f t="shared" si="5"/>
        <v>0</v>
      </c>
      <c r="Y46" s="5">
        <f t="shared" si="0"/>
        <v>0</v>
      </c>
    </row>
    <row r="47" spans="1:25" x14ac:dyDescent="0.3">
      <c r="A47" s="7"/>
      <c r="B47" s="23">
        <f t="shared" si="6"/>
        <v>42</v>
      </c>
      <c r="C47" s="24">
        <v>43291</v>
      </c>
      <c r="D47" s="25" t="s">
        <v>19</v>
      </c>
      <c r="E47" s="25" t="s">
        <v>185</v>
      </c>
      <c r="F47" s="26">
        <v>1195</v>
      </c>
      <c r="G47" s="26">
        <v>1215</v>
      </c>
      <c r="H47" s="25">
        <f t="shared" si="14"/>
        <v>20</v>
      </c>
      <c r="I47" s="27">
        <f t="shared" si="1"/>
        <v>125.52301255230125</v>
      </c>
      <c r="J47" s="63">
        <f t="shared" si="2"/>
        <v>1.6736401673640211E-2</v>
      </c>
      <c r="K47" s="28">
        <f t="shared" si="3"/>
        <v>2510.460251046025</v>
      </c>
      <c r="L47" s="8"/>
      <c r="W47" s="5">
        <f t="shared" si="4"/>
        <v>1</v>
      </c>
      <c r="X47" s="5">
        <f t="shared" si="5"/>
        <v>0</v>
      </c>
      <c r="Y47" s="5">
        <f t="shared" si="0"/>
        <v>0</v>
      </c>
    </row>
    <row r="48" spans="1:25" x14ac:dyDescent="0.3">
      <c r="A48" s="7"/>
      <c r="B48" s="23">
        <f t="shared" si="6"/>
        <v>43</v>
      </c>
      <c r="C48" s="24">
        <v>43291</v>
      </c>
      <c r="D48" s="25" t="s">
        <v>19</v>
      </c>
      <c r="E48" s="25" t="s">
        <v>313</v>
      </c>
      <c r="F48" s="26">
        <v>2196</v>
      </c>
      <c r="G48" s="26">
        <v>2216</v>
      </c>
      <c r="H48" s="25">
        <f t="shared" si="14"/>
        <v>20</v>
      </c>
      <c r="I48" s="27">
        <f t="shared" si="1"/>
        <v>68.306010928961754</v>
      </c>
      <c r="J48" s="63">
        <f t="shared" si="2"/>
        <v>9.1074681238616506E-3</v>
      </c>
      <c r="K48" s="28">
        <f t="shared" si="3"/>
        <v>1366.1202185792351</v>
      </c>
      <c r="L48" s="8"/>
      <c r="W48" s="5">
        <f t="shared" si="4"/>
        <v>1</v>
      </c>
      <c r="X48" s="5">
        <f t="shared" si="5"/>
        <v>0</v>
      </c>
      <c r="Y48" s="5">
        <f t="shared" si="0"/>
        <v>0</v>
      </c>
    </row>
    <row r="49" spans="1:25" x14ac:dyDescent="0.3">
      <c r="A49" s="7"/>
      <c r="B49" s="23">
        <f t="shared" si="6"/>
        <v>44</v>
      </c>
      <c r="C49" s="24">
        <v>43292</v>
      </c>
      <c r="D49" s="25" t="s">
        <v>19</v>
      </c>
      <c r="E49" s="25" t="s">
        <v>314</v>
      </c>
      <c r="F49" s="26">
        <v>118</v>
      </c>
      <c r="G49" s="26">
        <v>125.85</v>
      </c>
      <c r="H49" s="76">
        <f t="shared" si="14"/>
        <v>7.8499999999999943</v>
      </c>
      <c r="I49" s="27">
        <f t="shared" si="1"/>
        <v>1271.1864406779662</v>
      </c>
      <c r="J49" s="63">
        <f t="shared" si="2"/>
        <v>6.6525423728813537E-2</v>
      </c>
      <c r="K49" s="28">
        <f t="shared" si="3"/>
        <v>9978.8135593220268</v>
      </c>
      <c r="L49" s="8"/>
      <c r="P49" s="5" t="s">
        <v>20</v>
      </c>
      <c r="W49" s="5">
        <f t="shared" si="4"/>
        <v>1</v>
      </c>
      <c r="X49" s="5">
        <f t="shared" si="5"/>
        <v>0</v>
      </c>
      <c r="Y49" s="5">
        <f t="shared" si="0"/>
        <v>0</v>
      </c>
    </row>
    <row r="50" spans="1:25" x14ac:dyDescent="0.3">
      <c r="A50" s="7"/>
      <c r="B50" s="23">
        <f t="shared" si="6"/>
        <v>45</v>
      </c>
      <c r="C50" s="44">
        <v>43292</v>
      </c>
      <c r="D50" s="43" t="s">
        <v>19</v>
      </c>
      <c r="E50" s="43" t="s">
        <v>88</v>
      </c>
      <c r="F50" s="43">
        <v>522</v>
      </c>
      <c r="G50" s="26">
        <v>527.70000000000005</v>
      </c>
      <c r="H50" s="25">
        <f t="shared" si="14"/>
        <v>5.7000000000000455</v>
      </c>
      <c r="I50" s="27">
        <f t="shared" si="1"/>
        <v>287.35632183908046</v>
      </c>
      <c r="J50" s="63">
        <f t="shared" si="2"/>
        <v>1.0919540229885172E-2</v>
      </c>
      <c r="K50" s="28">
        <f t="shared" si="3"/>
        <v>1637.9310344827718</v>
      </c>
      <c r="L50" s="8"/>
      <c r="O50" s="5" t="s">
        <v>20</v>
      </c>
      <c r="W50" s="5">
        <f t="shared" si="4"/>
        <v>1</v>
      </c>
      <c r="X50" s="5">
        <f t="shared" si="5"/>
        <v>0</v>
      </c>
      <c r="Y50" s="5">
        <f t="shared" si="0"/>
        <v>0</v>
      </c>
    </row>
    <row r="51" spans="1:25" x14ac:dyDescent="0.3">
      <c r="A51" s="7"/>
      <c r="B51" s="23">
        <f t="shared" si="6"/>
        <v>46</v>
      </c>
      <c r="C51" s="44">
        <v>43292</v>
      </c>
      <c r="D51" s="43" t="s">
        <v>19</v>
      </c>
      <c r="E51" s="43" t="s">
        <v>315</v>
      </c>
      <c r="F51" s="43">
        <v>542</v>
      </c>
      <c r="G51" s="26">
        <v>537</v>
      </c>
      <c r="H51" s="25">
        <f t="shared" si="14"/>
        <v>-5</v>
      </c>
      <c r="I51" s="27">
        <f t="shared" si="1"/>
        <v>276.7527675276753</v>
      </c>
      <c r="J51" s="63">
        <f t="shared" si="2"/>
        <v>-9.2250922509224953E-3</v>
      </c>
      <c r="K51" s="28">
        <f t="shared" si="3"/>
        <v>-1383.7638376383766</v>
      </c>
      <c r="L51" s="8"/>
      <c r="W51" s="5">
        <f t="shared" si="4"/>
        <v>0</v>
      </c>
      <c r="X51" s="5">
        <f t="shared" si="5"/>
        <v>1</v>
      </c>
      <c r="Y51" s="5">
        <f t="shared" si="0"/>
        <v>0</v>
      </c>
    </row>
    <row r="52" spans="1:25" x14ac:dyDescent="0.3">
      <c r="A52" s="7"/>
      <c r="B52" s="23">
        <f t="shared" si="6"/>
        <v>47</v>
      </c>
      <c r="C52" s="44">
        <v>43292</v>
      </c>
      <c r="D52" s="43" t="s">
        <v>19</v>
      </c>
      <c r="E52" s="43" t="s">
        <v>316</v>
      </c>
      <c r="F52" s="43">
        <v>985</v>
      </c>
      <c r="G52" s="26">
        <v>989</v>
      </c>
      <c r="H52" s="25">
        <f t="shared" ref="H52" si="15">G52-F52</f>
        <v>4</v>
      </c>
      <c r="I52" s="27">
        <f t="shared" si="1"/>
        <v>152.28426395939087</v>
      </c>
      <c r="J52" s="63">
        <f t="shared" si="2"/>
        <v>4.0609137055838129E-3</v>
      </c>
      <c r="K52" s="28">
        <f t="shared" si="3"/>
        <v>609.13705583756348</v>
      </c>
      <c r="L52" s="8"/>
      <c r="W52" s="5">
        <f t="shared" si="4"/>
        <v>1</v>
      </c>
      <c r="X52" s="5">
        <f t="shared" si="5"/>
        <v>0</v>
      </c>
      <c r="Y52" s="5">
        <f t="shared" si="0"/>
        <v>0</v>
      </c>
    </row>
    <row r="53" spans="1:25" x14ac:dyDescent="0.3">
      <c r="A53" s="7"/>
      <c r="B53" s="23">
        <f t="shared" si="6"/>
        <v>48</v>
      </c>
      <c r="C53" s="44">
        <v>43292</v>
      </c>
      <c r="D53" s="43" t="s">
        <v>19</v>
      </c>
      <c r="E53" s="43" t="s">
        <v>317</v>
      </c>
      <c r="F53" s="43">
        <v>578</v>
      </c>
      <c r="G53" s="26">
        <v>586.85</v>
      </c>
      <c r="H53" s="76">
        <f t="shared" ref="H53:H55" si="16">G53-F53</f>
        <v>8.8500000000000227</v>
      </c>
      <c r="I53" s="27">
        <f t="shared" si="1"/>
        <v>259.51557093425606</v>
      </c>
      <c r="J53" s="63">
        <f t="shared" si="2"/>
        <v>1.5311418685121092E-2</v>
      </c>
      <c r="K53" s="28">
        <f t="shared" si="3"/>
        <v>2296.712802768172</v>
      </c>
      <c r="L53" s="8"/>
      <c r="W53" s="5">
        <f t="shared" si="4"/>
        <v>1</v>
      </c>
      <c r="X53" s="5">
        <f t="shared" si="5"/>
        <v>0</v>
      </c>
      <c r="Y53" s="5">
        <f t="shared" si="0"/>
        <v>0</v>
      </c>
    </row>
    <row r="54" spans="1:25" x14ac:dyDescent="0.3">
      <c r="A54" s="7"/>
      <c r="B54" s="23">
        <f t="shared" si="6"/>
        <v>49</v>
      </c>
      <c r="C54" s="44">
        <v>43293</v>
      </c>
      <c r="D54" s="43" t="s">
        <v>19</v>
      </c>
      <c r="E54" s="43" t="s">
        <v>318</v>
      </c>
      <c r="F54" s="43">
        <v>913</v>
      </c>
      <c r="G54" s="26">
        <v>930</v>
      </c>
      <c r="H54" s="25">
        <f t="shared" si="16"/>
        <v>17</v>
      </c>
      <c r="I54" s="27">
        <f t="shared" si="1"/>
        <v>164.29353778751369</v>
      </c>
      <c r="J54" s="63">
        <f t="shared" si="2"/>
        <v>1.8619934282584794E-2</v>
      </c>
      <c r="K54" s="28">
        <f t="shared" si="3"/>
        <v>2792.9901423877327</v>
      </c>
      <c r="L54" s="8"/>
      <c r="W54" s="5">
        <f t="shared" si="4"/>
        <v>1</v>
      </c>
      <c r="X54" s="5">
        <f t="shared" si="5"/>
        <v>0</v>
      </c>
      <c r="Y54" s="5">
        <f t="shared" si="0"/>
        <v>0</v>
      </c>
    </row>
    <row r="55" spans="1:25" x14ac:dyDescent="0.3">
      <c r="A55" s="7"/>
      <c r="B55" s="23">
        <f t="shared" si="6"/>
        <v>50</v>
      </c>
      <c r="C55" s="44">
        <v>43293</v>
      </c>
      <c r="D55" s="43" t="s">
        <v>19</v>
      </c>
      <c r="E55" s="43" t="s">
        <v>319</v>
      </c>
      <c r="F55" s="43">
        <v>322</v>
      </c>
      <c r="G55" s="26">
        <v>317</v>
      </c>
      <c r="H55" s="25">
        <f t="shared" si="16"/>
        <v>-5</v>
      </c>
      <c r="I55" s="27">
        <f t="shared" si="1"/>
        <v>465.83850931677017</v>
      </c>
      <c r="J55" s="63">
        <f t="shared" si="2"/>
        <v>-1.552795031055898E-2</v>
      </c>
      <c r="K55" s="28">
        <f t="shared" si="3"/>
        <v>-2329.1925465838508</v>
      </c>
      <c r="L55" s="8"/>
      <c r="W55" s="5">
        <f t="shared" si="4"/>
        <v>0</v>
      </c>
      <c r="X55" s="5">
        <f t="shared" si="5"/>
        <v>1</v>
      </c>
      <c r="Y55" s="5">
        <f t="shared" si="0"/>
        <v>0</v>
      </c>
    </row>
    <row r="56" spans="1:25" x14ac:dyDescent="0.3">
      <c r="A56" s="7"/>
      <c r="B56" s="23">
        <f t="shared" si="6"/>
        <v>51</v>
      </c>
      <c r="C56" s="24">
        <v>43293</v>
      </c>
      <c r="D56" s="43" t="s">
        <v>19</v>
      </c>
      <c r="E56" s="43" t="s">
        <v>320</v>
      </c>
      <c r="F56" s="43">
        <v>243</v>
      </c>
      <c r="G56" s="26">
        <v>257</v>
      </c>
      <c r="H56" s="25">
        <f t="shared" ref="H56" si="17">G56-F56</f>
        <v>14</v>
      </c>
      <c r="I56" s="27">
        <f t="shared" si="1"/>
        <v>617.28395061728395</v>
      </c>
      <c r="J56" s="63">
        <f t="shared" si="2"/>
        <v>5.7613168724279795E-2</v>
      </c>
      <c r="K56" s="28">
        <f t="shared" si="3"/>
        <v>8641.9753086419751</v>
      </c>
      <c r="L56" s="8"/>
      <c r="W56" s="5">
        <f t="shared" si="4"/>
        <v>1</v>
      </c>
      <c r="X56" s="5">
        <f t="shared" si="5"/>
        <v>0</v>
      </c>
      <c r="Y56" s="5">
        <f t="shared" si="0"/>
        <v>0</v>
      </c>
    </row>
    <row r="57" spans="1:25" x14ac:dyDescent="0.3">
      <c r="A57" s="7"/>
      <c r="B57" s="23">
        <f t="shared" si="6"/>
        <v>52</v>
      </c>
      <c r="C57" s="24">
        <v>43293</v>
      </c>
      <c r="D57" s="43" t="s">
        <v>19</v>
      </c>
      <c r="E57" s="43" t="s">
        <v>251</v>
      </c>
      <c r="F57" s="43">
        <v>700</v>
      </c>
      <c r="G57" s="26">
        <v>707</v>
      </c>
      <c r="H57" s="25">
        <f t="shared" ref="H57" si="18">G57-F57</f>
        <v>7</v>
      </c>
      <c r="I57" s="27">
        <f t="shared" si="1"/>
        <v>214.28571428571428</v>
      </c>
      <c r="J57" s="63">
        <f t="shared" si="2"/>
        <v>1.0000000000000009E-2</v>
      </c>
      <c r="K57" s="28">
        <f t="shared" si="3"/>
        <v>1500</v>
      </c>
      <c r="L57" s="8"/>
      <c r="W57" s="5">
        <f t="shared" si="4"/>
        <v>1</v>
      </c>
      <c r="X57" s="5">
        <f t="shared" si="5"/>
        <v>0</v>
      </c>
      <c r="Y57" s="5">
        <f t="shared" si="0"/>
        <v>0</v>
      </c>
    </row>
    <row r="58" spans="1:25" x14ac:dyDescent="0.3">
      <c r="A58" s="7"/>
      <c r="B58" s="23">
        <f t="shared" si="6"/>
        <v>53</v>
      </c>
      <c r="C58" s="24">
        <v>43293</v>
      </c>
      <c r="D58" s="43" t="s">
        <v>19</v>
      </c>
      <c r="E58" s="43" t="s">
        <v>321</v>
      </c>
      <c r="F58" s="43">
        <v>174</v>
      </c>
      <c r="G58" s="26">
        <v>177.9</v>
      </c>
      <c r="H58" s="76">
        <f t="shared" ref="H58" si="19">G58-F58</f>
        <v>3.9000000000000057</v>
      </c>
      <c r="I58" s="27">
        <f t="shared" si="1"/>
        <v>862.06896551724139</v>
      </c>
      <c r="J58" s="63">
        <f t="shared" si="2"/>
        <v>2.2413793103448265E-2</v>
      </c>
      <c r="K58" s="28">
        <f t="shared" si="3"/>
        <v>3362.0689655172464</v>
      </c>
      <c r="L58" s="8"/>
      <c r="N58" s="5" t="s">
        <v>20</v>
      </c>
      <c r="W58" s="5">
        <f t="shared" si="4"/>
        <v>1</v>
      </c>
      <c r="X58" s="5">
        <f t="shared" si="5"/>
        <v>0</v>
      </c>
      <c r="Y58" s="5">
        <f t="shared" si="0"/>
        <v>0</v>
      </c>
    </row>
    <row r="59" spans="1:25" x14ac:dyDescent="0.3">
      <c r="A59" s="7"/>
      <c r="B59" s="23">
        <f t="shared" si="6"/>
        <v>54</v>
      </c>
      <c r="C59" s="24">
        <v>43293</v>
      </c>
      <c r="D59" s="43" t="s">
        <v>19</v>
      </c>
      <c r="E59" s="43" t="s">
        <v>322</v>
      </c>
      <c r="F59" s="43">
        <v>285</v>
      </c>
      <c r="G59" s="26">
        <v>302</v>
      </c>
      <c r="H59" s="25">
        <f t="shared" ref="H59:H61" si="20">G59-F59</f>
        <v>17</v>
      </c>
      <c r="I59" s="27">
        <f t="shared" si="1"/>
        <v>526.31578947368416</v>
      </c>
      <c r="J59" s="63">
        <f t="shared" si="2"/>
        <v>5.9649122807017507E-2</v>
      </c>
      <c r="K59" s="28">
        <f t="shared" si="3"/>
        <v>8947.3684210526299</v>
      </c>
      <c r="L59" s="8"/>
      <c r="W59" s="5">
        <f t="shared" si="4"/>
        <v>1</v>
      </c>
      <c r="X59" s="5">
        <f t="shared" si="5"/>
        <v>0</v>
      </c>
      <c r="Y59" s="5">
        <f t="shared" si="0"/>
        <v>0</v>
      </c>
    </row>
    <row r="60" spans="1:25" x14ac:dyDescent="0.3">
      <c r="A60" s="7"/>
      <c r="B60" s="23">
        <f t="shared" si="6"/>
        <v>55</v>
      </c>
      <c r="C60" s="24">
        <v>43293</v>
      </c>
      <c r="D60" s="43" t="s">
        <v>19</v>
      </c>
      <c r="E60" s="43" t="s">
        <v>323</v>
      </c>
      <c r="F60" s="43">
        <v>177</v>
      </c>
      <c r="G60" s="26">
        <v>186.35</v>
      </c>
      <c r="H60" s="76">
        <f t="shared" si="20"/>
        <v>9.3499999999999943</v>
      </c>
      <c r="I60" s="27">
        <f t="shared" si="1"/>
        <v>847.45762711864404</v>
      </c>
      <c r="J60" s="63">
        <f t="shared" si="2"/>
        <v>5.282485875706211E-2</v>
      </c>
      <c r="K60" s="28">
        <f t="shared" si="3"/>
        <v>7923.7288135593171</v>
      </c>
      <c r="L60" s="8"/>
      <c r="W60" s="5">
        <f t="shared" si="4"/>
        <v>1</v>
      </c>
      <c r="X60" s="5">
        <f t="shared" si="5"/>
        <v>0</v>
      </c>
      <c r="Y60" s="5">
        <f t="shared" si="0"/>
        <v>0</v>
      </c>
    </row>
    <row r="61" spans="1:25" x14ac:dyDescent="0.3">
      <c r="A61" s="7"/>
      <c r="B61" s="23">
        <f t="shared" si="6"/>
        <v>56</v>
      </c>
      <c r="C61" s="24">
        <v>43293</v>
      </c>
      <c r="D61" s="43" t="s">
        <v>19</v>
      </c>
      <c r="E61" s="43" t="s">
        <v>324</v>
      </c>
      <c r="F61" s="43">
        <v>302</v>
      </c>
      <c r="G61" s="26">
        <v>308</v>
      </c>
      <c r="H61" s="25">
        <f t="shared" si="20"/>
        <v>6</v>
      </c>
      <c r="I61" s="27">
        <f t="shared" si="1"/>
        <v>496.68874172185429</v>
      </c>
      <c r="J61" s="63">
        <f t="shared" si="2"/>
        <v>1.9867549668874274E-2</v>
      </c>
      <c r="K61" s="28">
        <f t="shared" si="3"/>
        <v>2980.1324503311257</v>
      </c>
      <c r="L61" s="8"/>
      <c r="W61" s="5">
        <f t="shared" si="4"/>
        <v>1</v>
      </c>
      <c r="X61" s="5">
        <f t="shared" si="5"/>
        <v>0</v>
      </c>
      <c r="Y61" s="5">
        <f t="shared" si="0"/>
        <v>0</v>
      </c>
    </row>
    <row r="62" spans="1:25" x14ac:dyDescent="0.3">
      <c r="A62" s="7"/>
      <c r="B62" s="23">
        <f t="shared" si="6"/>
        <v>57</v>
      </c>
      <c r="C62" s="24">
        <v>43293</v>
      </c>
      <c r="D62" s="43" t="s">
        <v>19</v>
      </c>
      <c r="E62" s="43" t="s">
        <v>325</v>
      </c>
      <c r="F62" s="43">
        <v>404</v>
      </c>
      <c r="G62" s="26">
        <v>416</v>
      </c>
      <c r="H62" s="25">
        <f t="shared" ref="H62:H65" si="21">G62-F62</f>
        <v>12</v>
      </c>
      <c r="I62" s="27">
        <f t="shared" si="1"/>
        <v>371.28712871287127</v>
      </c>
      <c r="J62" s="63">
        <f t="shared" si="2"/>
        <v>2.9702970297029729E-2</v>
      </c>
      <c r="K62" s="28">
        <f t="shared" si="3"/>
        <v>4455.4455445544554</v>
      </c>
      <c r="L62" s="8"/>
      <c r="W62" s="5">
        <f t="shared" si="4"/>
        <v>1</v>
      </c>
      <c r="X62" s="5">
        <f t="shared" si="5"/>
        <v>0</v>
      </c>
      <c r="Y62" s="5">
        <f t="shared" si="0"/>
        <v>0</v>
      </c>
    </row>
    <row r="63" spans="1:25" x14ac:dyDescent="0.3">
      <c r="A63" s="7"/>
      <c r="B63" s="23">
        <f t="shared" si="6"/>
        <v>58</v>
      </c>
      <c r="C63" s="24">
        <v>43293</v>
      </c>
      <c r="D63" s="43" t="s">
        <v>19</v>
      </c>
      <c r="E63" s="43" t="s">
        <v>324</v>
      </c>
      <c r="F63" s="43">
        <v>302</v>
      </c>
      <c r="G63" s="26">
        <v>305.95</v>
      </c>
      <c r="H63" s="76">
        <f t="shared" si="21"/>
        <v>3.9499999999999886</v>
      </c>
      <c r="I63" s="27">
        <f t="shared" si="1"/>
        <v>496.68874172185429</v>
      </c>
      <c r="J63" s="63">
        <f t="shared" si="2"/>
        <v>1.3079470198675391E-2</v>
      </c>
      <c r="K63" s="28">
        <f t="shared" si="3"/>
        <v>1961.9205298013187</v>
      </c>
      <c r="L63" s="8"/>
      <c r="W63" s="5">
        <f t="shared" si="4"/>
        <v>1</v>
      </c>
      <c r="X63" s="5">
        <f t="shared" si="5"/>
        <v>0</v>
      </c>
      <c r="Y63" s="5">
        <f t="shared" si="0"/>
        <v>0</v>
      </c>
    </row>
    <row r="64" spans="1:25" x14ac:dyDescent="0.3">
      <c r="A64" s="7"/>
      <c r="B64" s="23">
        <f t="shared" si="6"/>
        <v>59</v>
      </c>
      <c r="C64" s="24">
        <v>43293</v>
      </c>
      <c r="D64" s="43" t="s">
        <v>19</v>
      </c>
      <c r="E64" s="43" t="s">
        <v>326</v>
      </c>
      <c r="F64" s="43">
        <v>499</v>
      </c>
      <c r="G64" s="26">
        <v>513.5</v>
      </c>
      <c r="H64" s="76">
        <f t="shared" si="21"/>
        <v>14.5</v>
      </c>
      <c r="I64" s="27">
        <f t="shared" si="1"/>
        <v>300.60120240480961</v>
      </c>
      <c r="J64" s="63">
        <f t="shared" si="2"/>
        <v>2.9058116232465014E-2</v>
      </c>
      <c r="K64" s="28">
        <f t="shared" si="3"/>
        <v>4358.717434869739</v>
      </c>
      <c r="L64" s="8"/>
      <c r="N64" s="5" t="s">
        <v>20</v>
      </c>
      <c r="W64" s="5">
        <f t="shared" si="4"/>
        <v>1</v>
      </c>
      <c r="X64" s="5">
        <f t="shared" si="5"/>
        <v>0</v>
      </c>
      <c r="Y64" s="5">
        <f t="shared" si="0"/>
        <v>0</v>
      </c>
    </row>
    <row r="65" spans="1:25" x14ac:dyDescent="0.3">
      <c r="A65" s="7"/>
      <c r="B65" s="23">
        <f t="shared" si="6"/>
        <v>60</v>
      </c>
      <c r="C65" s="24">
        <v>43294</v>
      </c>
      <c r="D65" s="43" t="s">
        <v>19</v>
      </c>
      <c r="E65" s="43" t="s">
        <v>327</v>
      </c>
      <c r="F65" s="43">
        <v>355</v>
      </c>
      <c r="G65" s="26">
        <v>387</v>
      </c>
      <c r="H65" s="25">
        <f t="shared" si="21"/>
        <v>32</v>
      </c>
      <c r="I65" s="27">
        <f t="shared" si="1"/>
        <v>422.53521126760563</v>
      </c>
      <c r="J65" s="63">
        <f t="shared" si="2"/>
        <v>9.0140845070422637E-2</v>
      </c>
      <c r="K65" s="28">
        <f t="shared" si="3"/>
        <v>13521.12676056338</v>
      </c>
      <c r="L65" s="8"/>
      <c r="W65" s="5">
        <f t="shared" si="4"/>
        <v>1</v>
      </c>
      <c r="X65" s="5">
        <f t="shared" si="5"/>
        <v>0</v>
      </c>
      <c r="Y65" s="5">
        <f t="shared" si="0"/>
        <v>0</v>
      </c>
    </row>
    <row r="66" spans="1:25" x14ac:dyDescent="0.3">
      <c r="A66" s="7"/>
      <c r="B66" s="23">
        <f t="shared" si="6"/>
        <v>61</v>
      </c>
      <c r="C66" s="24">
        <v>43294</v>
      </c>
      <c r="D66" s="43" t="s">
        <v>19</v>
      </c>
      <c r="E66" s="43" t="s">
        <v>328</v>
      </c>
      <c r="F66" s="43">
        <v>570</v>
      </c>
      <c r="G66" s="26">
        <v>578</v>
      </c>
      <c r="H66" s="25">
        <f t="shared" ref="H66:H68" si="22">G66-F66</f>
        <v>8</v>
      </c>
      <c r="I66" s="27">
        <f t="shared" si="1"/>
        <v>263.15789473684208</v>
      </c>
      <c r="J66" s="63">
        <f t="shared" si="2"/>
        <v>1.4035087719298289E-2</v>
      </c>
      <c r="K66" s="28">
        <f t="shared" si="3"/>
        <v>2105.2631578947367</v>
      </c>
      <c r="L66" s="8"/>
      <c r="W66" s="5">
        <f t="shared" si="4"/>
        <v>1</v>
      </c>
      <c r="X66" s="5">
        <f t="shared" si="5"/>
        <v>0</v>
      </c>
      <c r="Y66" s="5">
        <f t="shared" si="0"/>
        <v>0</v>
      </c>
    </row>
    <row r="67" spans="1:25" x14ac:dyDescent="0.3">
      <c r="A67" s="7"/>
      <c r="B67" s="23">
        <f t="shared" si="6"/>
        <v>62</v>
      </c>
      <c r="C67" s="24">
        <v>43294</v>
      </c>
      <c r="D67" s="43" t="s">
        <v>19</v>
      </c>
      <c r="E67" s="43" t="s">
        <v>329</v>
      </c>
      <c r="F67" s="43">
        <v>564</v>
      </c>
      <c r="G67" s="26">
        <v>593</v>
      </c>
      <c r="H67" s="25">
        <f t="shared" si="22"/>
        <v>29</v>
      </c>
      <c r="I67" s="27">
        <f t="shared" si="1"/>
        <v>265.95744680851061</v>
      </c>
      <c r="J67" s="63">
        <f t="shared" si="2"/>
        <v>5.1418439716311992E-2</v>
      </c>
      <c r="K67" s="28">
        <f t="shared" si="3"/>
        <v>7712.765957446808</v>
      </c>
      <c r="L67" s="8"/>
      <c r="W67" s="5">
        <f t="shared" si="4"/>
        <v>1</v>
      </c>
      <c r="X67" s="5">
        <f t="shared" si="5"/>
        <v>0</v>
      </c>
      <c r="Y67" s="5">
        <f t="shared" si="0"/>
        <v>0</v>
      </c>
    </row>
    <row r="68" spans="1:25" x14ac:dyDescent="0.3">
      <c r="A68" s="7"/>
      <c r="B68" s="23">
        <f t="shared" si="6"/>
        <v>63</v>
      </c>
      <c r="C68" s="24">
        <v>43297</v>
      </c>
      <c r="D68" s="43" t="s">
        <v>19</v>
      </c>
      <c r="E68" s="43" t="s">
        <v>330</v>
      </c>
      <c r="F68" s="43">
        <v>840</v>
      </c>
      <c r="G68" s="26">
        <v>830</v>
      </c>
      <c r="H68" s="25">
        <f t="shared" si="22"/>
        <v>-10</v>
      </c>
      <c r="I68" s="27">
        <f t="shared" si="1"/>
        <v>178.57142857142858</v>
      </c>
      <c r="J68" s="63">
        <f t="shared" si="2"/>
        <v>-1.1904761904761862E-2</v>
      </c>
      <c r="K68" s="28">
        <f t="shared" si="3"/>
        <v>-1785.7142857142858</v>
      </c>
      <c r="L68" s="8"/>
      <c r="W68" s="5">
        <f t="shared" si="4"/>
        <v>0</v>
      </c>
      <c r="X68" s="5">
        <f t="shared" si="5"/>
        <v>1</v>
      </c>
      <c r="Y68" s="5">
        <f t="shared" si="0"/>
        <v>0</v>
      </c>
    </row>
    <row r="69" spans="1:25" x14ac:dyDescent="0.3">
      <c r="A69" s="7"/>
      <c r="B69" s="23">
        <f t="shared" si="6"/>
        <v>64</v>
      </c>
      <c r="C69" s="24">
        <v>43297</v>
      </c>
      <c r="D69" s="43" t="s">
        <v>19</v>
      </c>
      <c r="E69" s="43" t="s">
        <v>310</v>
      </c>
      <c r="F69" s="43">
        <v>128</v>
      </c>
      <c r="G69" s="26">
        <v>136</v>
      </c>
      <c r="H69" s="25">
        <f t="shared" ref="H69" si="23">G69-F69</f>
        <v>8</v>
      </c>
      <c r="I69" s="27">
        <f t="shared" si="1"/>
        <v>1171.875</v>
      </c>
      <c r="J69" s="63">
        <f t="shared" si="2"/>
        <v>6.25E-2</v>
      </c>
      <c r="K69" s="28">
        <f t="shared" si="3"/>
        <v>9375</v>
      </c>
      <c r="L69" s="8"/>
      <c r="W69" s="5">
        <f t="shared" si="4"/>
        <v>1</v>
      </c>
      <c r="X69" s="5">
        <f t="shared" si="5"/>
        <v>0</v>
      </c>
      <c r="Y69" s="5">
        <f t="shared" si="0"/>
        <v>0</v>
      </c>
    </row>
    <row r="70" spans="1:25" x14ac:dyDescent="0.3">
      <c r="A70" s="7"/>
      <c r="B70" s="23">
        <f t="shared" si="6"/>
        <v>65</v>
      </c>
      <c r="C70" s="24">
        <v>43297</v>
      </c>
      <c r="D70" s="43" t="s">
        <v>19</v>
      </c>
      <c r="E70" s="43" t="s">
        <v>331</v>
      </c>
      <c r="F70" s="43">
        <v>446</v>
      </c>
      <c r="G70" s="26">
        <v>457</v>
      </c>
      <c r="H70" s="25">
        <f t="shared" ref="H70:H76" si="24">G70-F70</f>
        <v>11</v>
      </c>
      <c r="I70" s="27">
        <f t="shared" si="1"/>
        <v>336.32286995515693</v>
      </c>
      <c r="J70" s="63">
        <f t="shared" si="2"/>
        <v>2.4663677130044803E-2</v>
      </c>
      <c r="K70" s="28">
        <f t="shared" si="3"/>
        <v>3699.5515695067261</v>
      </c>
      <c r="L70" s="8"/>
      <c r="W70" s="5">
        <f t="shared" si="4"/>
        <v>1</v>
      </c>
      <c r="X70" s="5">
        <f t="shared" si="5"/>
        <v>0</v>
      </c>
      <c r="Y70" s="5">
        <f t="shared" ref="Y70:Y133" si="25">IF($G70=0,1,0)</f>
        <v>0</v>
      </c>
    </row>
    <row r="71" spans="1:25" x14ac:dyDescent="0.3">
      <c r="A71" s="7"/>
      <c r="B71" s="23">
        <f t="shared" si="6"/>
        <v>66</v>
      </c>
      <c r="C71" s="24">
        <v>43298</v>
      </c>
      <c r="D71" s="43" t="s">
        <v>19</v>
      </c>
      <c r="E71" s="43" t="s">
        <v>327</v>
      </c>
      <c r="F71" s="43">
        <v>348</v>
      </c>
      <c r="G71" s="26">
        <v>387</v>
      </c>
      <c r="H71" s="25">
        <f t="shared" si="24"/>
        <v>39</v>
      </c>
      <c r="I71" s="27">
        <f t="shared" ref="I71:I134" si="26">150000/F71</f>
        <v>431.0344827586207</v>
      </c>
      <c r="J71" s="63">
        <f t="shared" ref="J71:J134" si="27">(G71*1/F71)-100%</f>
        <v>0.11206896551724133</v>
      </c>
      <c r="K71" s="28">
        <f t="shared" ref="K71:K134" si="28">H71*I71</f>
        <v>16810.344827586207</v>
      </c>
      <c r="L71" s="8"/>
      <c r="W71" s="5">
        <f t="shared" si="4"/>
        <v>1</v>
      </c>
      <c r="X71" s="5">
        <f t="shared" si="5"/>
        <v>0</v>
      </c>
      <c r="Y71" s="5">
        <f t="shared" si="25"/>
        <v>0</v>
      </c>
    </row>
    <row r="72" spans="1:25" x14ac:dyDescent="0.3">
      <c r="A72" s="7"/>
      <c r="B72" s="23">
        <f t="shared" ref="B72:B136" si="29">B71+1</f>
        <v>67</v>
      </c>
      <c r="C72" s="24">
        <v>43298</v>
      </c>
      <c r="D72" s="43" t="s">
        <v>19</v>
      </c>
      <c r="E72" s="43" t="s">
        <v>332</v>
      </c>
      <c r="F72" s="43">
        <v>262</v>
      </c>
      <c r="G72" s="26">
        <v>267.39999999999998</v>
      </c>
      <c r="H72" s="76">
        <f t="shared" si="24"/>
        <v>5.3999999999999773</v>
      </c>
      <c r="I72" s="27">
        <f t="shared" si="26"/>
        <v>572.51908396946567</v>
      </c>
      <c r="J72" s="63">
        <f t="shared" si="27"/>
        <v>2.0610687022900587E-2</v>
      </c>
      <c r="K72" s="28">
        <f t="shared" si="28"/>
        <v>3091.6030534351016</v>
      </c>
      <c r="L72" s="8"/>
      <c r="W72" s="5">
        <f t="shared" si="4"/>
        <v>1</v>
      </c>
      <c r="X72" s="5">
        <f t="shared" si="5"/>
        <v>0</v>
      </c>
      <c r="Y72" s="5">
        <f t="shared" si="25"/>
        <v>0</v>
      </c>
    </row>
    <row r="73" spans="1:25" x14ac:dyDescent="0.3">
      <c r="A73" s="7"/>
      <c r="B73" s="23">
        <f t="shared" si="29"/>
        <v>68</v>
      </c>
      <c r="C73" s="24">
        <v>43298</v>
      </c>
      <c r="D73" s="43" t="s">
        <v>19</v>
      </c>
      <c r="E73" s="43" t="s">
        <v>333</v>
      </c>
      <c r="F73" s="43">
        <v>418</v>
      </c>
      <c r="G73" s="26">
        <v>435</v>
      </c>
      <c r="H73" s="25">
        <f t="shared" si="24"/>
        <v>17</v>
      </c>
      <c r="I73" s="27">
        <f t="shared" si="26"/>
        <v>358.85167464114835</v>
      </c>
      <c r="J73" s="63">
        <f t="shared" si="27"/>
        <v>4.0669856459330189E-2</v>
      </c>
      <c r="K73" s="28">
        <f t="shared" si="28"/>
        <v>6100.4784688995223</v>
      </c>
      <c r="L73" s="8"/>
      <c r="W73" s="5">
        <f t="shared" si="4"/>
        <v>1</v>
      </c>
      <c r="X73" s="5">
        <f t="shared" si="5"/>
        <v>0</v>
      </c>
      <c r="Y73" s="5">
        <f t="shared" si="25"/>
        <v>0</v>
      </c>
    </row>
    <row r="74" spans="1:25" x14ac:dyDescent="0.3">
      <c r="A74" s="7"/>
      <c r="B74" s="23">
        <f t="shared" si="29"/>
        <v>69</v>
      </c>
      <c r="C74" s="24">
        <v>43298</v>
      </c>
      <c r="D74" s="43" t="s">
        <v>19</v>
      </c>
      <c r="E74" s="43" t="s">
        <v>334</v>
      </c>
      <c r="F74" s="43">
        <v>532</v>
      </c>
      <c r="G74" s="26">
        <v>571</v>
      </c>
      <c r="H74" s="25">
        <f t="shared" si="24"/>
        <v>39</v>
      </c>
      <c r="I74" s="27">
        <f t="shared" si="26"/>
        <v>281.95488721804509</v>
      </c>
      <c r="J74" s="63">
        <f t="shared" si="27"/>
        <v>7.3308270676691656E-2</v>
      </c>
      <c r="K74" s="28">
        <f t="shared" si="28"/>
        <v>10996.240601503758</v>
      </c>
      <c r="L74" s="8"/>
      <c r="W74" s="5">
        <f t="shared" si="4"/>
        <v>1</v>
      </c>
      <c r="X74" s="5">
        <f t="shared" si="5"/>
        <v>0</v>
      </c>
      <c r="Y74" s="5">
        <f t="shared" si="25"/>
        <v>0</v>
      </c>
    </row>
    <row r="75" spans="1:25" x14ac:dyDescent="0.3">
      <c r="A75" s="7"/>
      <c r="B75" s="23">
        <f t="shared" si="29"/>
        <v>70</v>
      </c>
      <c r="C75" s="24">
        <v>43298</v>
      </c>
      <c r="D75" s="43" t="s">
        <v>19</v>
      </c>
      <c r="E75" s="43" t="s">
        <v>185</v>
      </c>
      <c r="F75" s="43">
        <v>1158</v>
      </c>
      <c r="G75" s="26">
        <v>1173</v>
      </c>
      <c r="H75" s="25">
        <f t="shared" si="24"/>
        <v>15</v>
      </c>
      <c r="I75" s="27">
        <f t="shared" si="26"/>
        <v>129.53367875647669</v>
      </c>
      <c r="J75" s="63">
        <f t="shared" si="27"/>
        <v>1.2953367875647714E-2</v>
      </c>
      <c r="K75" s="28">
        <f t="shared" si="28"/>
        <v>1943.0051813471503</v>
      </c>
      <c r="L75" s="8"/>
      <c r="W75" s="5">
        <f t="shared" si="4"/>
        <v>1</v>
      </c>
      <c r="X75" s="5">
        <f t="shared" si="5"/>
        <v>0</v>
      </c>
      <c r="Y75" s="5">
        <f t="shared" si="25"/>
        <v>0</v>
      </c>
    </row>
    <row r="76" spans="1:25" x14ac:dyDescent="0.3">
      <c r="A76" s="7"/>
      <c r="B76" s="23">
        <f t="shared" si="29"/>
        <v>71</v>
      </c>
      <c r="C76" s="24">
        <v>43298</v>
      </c>
      <c r="D76" s="43" t="s">
        <v>19</v>
      </c>
      <c r="E76" s="43" t="s">
        <v>335</v>
      </c>
      <c r="F76" s="43">
        <v>601</v>
      </c>
      <c r="G76" s="26">
        <v>648</v>
      </c>
      <c r="H76" s="25">
        <f t="shared" si="24"/>
        <v>47</v>
      </c>
      <c r="I76" s="27">
        <f t="shared" si="26"/>
        <v>249.58402662229616</v>
      </c>
      <c r="J76" s="63">
        <f t="shared" si="27"/>
        <v>7.8202995008319398E-2</v>
      </c>
      <c r="K76" s="28">
        <f t="shared" si="28"/>
        <v>11730.449251247919</v>
      </c>
      <c r="L76" s="8"/>
      <c r="N76" s="5" t="s">
        <v>20</v>
      </c>
      <c r="W76" s="5">
        <f t="shared" si="4"/>
        <v>1</v>
      </c>
      <c r="X76" s="5">
        <f t="shared" si="5"/>
        <v>0</v>
      </c>
      <c r="Y76" s="5">
        <f t="shared" si="25"/>
        <v>0</v>
      </c>
    </row>
    <row r="77" spans="1:25" x14ac:dyDescent="0.3">
      <c r="A77" s="7"/>
      <c r="B77" s="23">
        <f t="shared" si="29"/>
        <v>72</v>
      </c>
      <c r="C77" s="24">
        <v>43298</v>
      </c>
      <c r="D77" s="43" t="s">
        <v>19</v>
      </c>
      <c r="E77" s="43" t="s">
        <v>336</v>
      </c>
      <c r="F77" s="43">
        <v>558</v>
      </c>
      <c r="G77" s="26">
        <v>590</v>
      </c>
      <c r="H77" s="25">
        <f t="shared" ref="H77" si="30">G77-F77</f>
        <v>32</v>
      </c>
      <c r="I77" s="27">
        <f t="shared" si="26"/>
        <v>268.81720430107526</v>
      </c>
      <c r="J77" s="63">
        <f t="shared" si="27"/>
        <v>5.7347670250896154E-2</v>
      </c>
      <c r="K77" s="28">
        <f t="shared" si="28"/>
        <v>8602.1505376344085</v>
      </c>
      <c r="L77" s="8"/>
      <c r="W77" s="5">
        <f t="shared" si="4"/>
        <v>1</v>
      </c>
      <c r="X77" s="5">
        <f t="shared" si="5"/>
        <v>0</v>
      </c>
      <c r="Y77" s="5">
        <f t="shared" si="25"/>
        <v>0</v>
      </c>
    </row>
    <row r="78" spans="1:25" x14ac:dyDescent="0.3">
      <c r="A78" s="7"/>
      <c r="B78" s="23">
        <f t="shared" si="29"/>
        <v>73</v>
      </c>
      <c r="C78" s="24">
        <v>43298</v>
      </c>
      <c r="D78" s="43" t="s">
        <v>19</v>
      </c>
      <c r="E78" s="43" t="s">
        <v>337</v>
      </c>
      <c r="F78" s="43">
        <v>76</v>
      </c>
      <c r="G78" s="26">
        <v>81</v>
      </c>
      <c r="H78" s="25">
        <f t="shared" ref="H78:H81" si="31">G78-F78</f>
        <v>5</v>
      </c>
      <c r="I78" s="27">
        <f t="shared" si="26"/>
        <v>1973.6842105263158</v>
      </c>
      <c r="J78" s="63">
        <f t="shared" si="27"/>
        <v>6.578947368421062E-2</v>
      </c>
      <c r="K78" s="28">
        <f t="shared" si="28"/>
        <v>9868.4210526315801</v>
      </c>
      <c r="L78" s="8"/>
      <c r="W78" s="5">
        <f t="shared" si="4"/>
        <v>1</v>
      </c>
      <c r="X78" s="5">
        <f t="shared" si="5"/>
        <v>0</v>
      </c>
      <c r="Y78" s="5">
        <f t="shared" si="25"/>
        <v>0</v>
      </c>
    </row>
    <row r="79" spans="1:25" x14ac:dyDescent="0.3">
      <c r="A79" s="7"/>
      <c r="B79" s="23">
        <f t="shared" si="29"/>
        <v>74</v>
      </c>
      <c r="C79" s="24">
        <v>43298</v>
      </c>
      <c r="D79" s="43" t="s">
        <v>19</v>
      </c>
      <c r="E79" s="43" t="s">
        <v>338</v>
      </c>
      <c r="F79" s="43">
        <v>711</v>
      </c>
      <c r="G79" s="26">
        <v>750</v>
      </c>
      <c r="H79" s="25">
        <f t="shared" si="31"/>
        <v>39</v>
      </c>
      <c r="I79" s="27">
        <f t="shared" si="26"/>
        <v>210.9704641350211</v>
      </c>
      <c r="J79" s="63">
        <f t="shared" si="27"/>
        <v>5.4852320675105481E-2</v>
      </c>
      <c r="K79" s="28">
        <f t="shared" si="28"/>
        <v>8227.8481012658231</v>
      </c>
      <c r="L79" s="8"/>
      <c r="W79" s="5">
        <f t="shared" si="4"/>
        <v>1</v>
      </c>
      <c r="X79" s="5">
        <f t="shared" si="5"/>
        <v>0</v>
      </c>
      <c r="Y79" s="5">
        <f t="shared" si="25"/>
        <v>0</v>
      </c>
    </row>
    <row r="80" spans="1:25" x14ac:dyDescent="0.3">
      <c r="A80" s="7"/>
      <c r="B80" s="23">
        <f t="shared" si="29"/>
        <v>75</v>
      </c>
      <c r="C80" s="24">
        <v>43298</v>
      </c>
      <c r="D80" s="43" t="s">
        <v>19</v>
      </c>
      <c r="E80" s="43" t="s">
        <v>108</v>
      </c>
      <c r="F80" s="43">
        <v>75</v>
      </c>
      <c r="G80" s="26">
        <v>79.099999999999994</v>
      </c>
      <c r="H80" s="76">
        <f t="shared" si="31"/>
        <v>4.0999999999999943</v>
      </c>
      <c r="I80" s="27">
        <f t="shared" si="26"/>
        <v>2000</v>
      </c>
      <c r="J80" s="63">
        <f t="shared" si="27"/>
        <v>5.4666666666666641E-2</v>
      </c>
      <c r="K80" s="28">
        <f t="shared" si="28"/>
        <v>8199.9999999999891</v>
      </c>
      <c r="L80" s="8"/>
      <c r="W80" s="5">
        <f t="shared" si="4"/>
        <v>1</v>
      </c>
      <c r="X80" s="5">
        <f t="shared" si="5"/>
        <v>0</v>
      </c>
      <c r="Y80" s="5">
        <f t="shared" si="25"/>
        <v>0</v>
      </c>
    </row>
    <row r="81" spans="1:25" x14ac:dyDescent="0.3">
      <c r="A81" s="7"/>
      <c r="B81" s="23">
        <f t="shared" si="29"/>
        <v>76</v>
      </c>
      <c r="C81" s="24">
        <v>43298</v>
      </c>
      <c r="D81" s="43" t="s">
        <v>19</v>
      </c>
      <c r="E81" s="43" t="s">
        <v>339</v>
      </c>
      <c r="F81" s="43">
        <v>156</v>
      </c>
      <c r="G81" s="26">
        <v>154</v>
      </c>
      <c r="H81" s="25">
        <f t="shared" si="31"/>
        <v>-2</v>
      </c>
      <c r="I81" s="27">
        <f t="shared" si="26"/>
        <v>961.53846153846155</v>
      </c>
      <c r="J81" s="63">
        <f t="shared" si="27"/>
        <v>-1.2820512820512775E-2</v>
      </c>
      <c r="K81" s="28">
        <f t="shared" si="28"/>
        <v>-1923.0769230769231</v>
      </c>
      <c r="L81" s="8"/>
      <c r="W81" s="5">
        <f t="shared" si="4"/>
        <v>0</v>
      </c>
      <c r="X81" s="5">
        <f t="shared" si="5"/>
        <v>1</v>
      </c>
      <c r="Y81" s="5">
        <f t="shared" si="25"/>
        <v>0</v>
      </c>
    </row>
    <row r="82" spans="1:25" x14ac:dyDescent="0.3">
      <c r="A82" s="7"/>
      <c r="B82" s="23">
        <f t="shared" si="29"/>
        <v>77</v>
      </c>
      <c r="C82" s="24">
        <v>43298</v>
      </c>
      <c r="D82" s="43" t="s">
        <v>19</v>
      </c>
      <c r="E82" s="43" t="s">
        <v>340</v>
      </c>
      <c r="F82" s="43">
        <v>986</v>
      </c>
      <c r="G82" s="26">
        <v>1006</v>
      </c>
      <c r="H82" s="25">
        <f t="shared" ref="H82" si="32">G82-F82</f>
        <v>20</v>
      </c>
      <c r="I82" s="27">
        <f t="shared" si="26"/>
        <v>152.12981744421907</v>
      </c>
      <c r="J82" s="63">
        <f t="shared" si="27"/>
        <v>2.0283975659229236E-2</v>
      </c>
      <c r="K82" s="28">
        <f t="shared" si="28"/>
        <v>3042.5963488843813</v>
      </c>
      <c r="L82" s="8"/>
      <c r="W82" s="5">
        <f t="shared" si="4"/>
        <v>1</v>
      </c>
      <c r="X82" s="5">
        <f t="shared" si="5"/>
        <v>0</v>
      </c>
      <c r="Y82" s="5">
        <f t="shared" si="25"/>
        <v>0</v>
      </c>
    </row>
    <row r="83" spans="1:25" x14ac:dyDescent="0.3">
      <c r="A83" s="7"/>
      <c r="B83" s="23">
        <f t="shared" si="29"/>
        <v>78</v>
      </c>
      <c r="C83" s="24">
        <v>43298</v>
      </c>
      <c r="D83" s="43" t="s">
        <v>19</v>
      </c>
      <c r="E83" s="43" t="s">
        <v>341</v>
      </c>
      <c r="F83" s="43">
        <v>63</v>
      </c>
      <c r="G83" s="26">
        <v>67</v>
      </c>
      <c r="H83" s="25">
        <f t="shared" ref="H83:H86" si="33">G83-F83</f>
        <v>4</v>
      </c>
      <c r="I83" s="27">
        <f t="shared" si="26"/>
        <v>2380.9523809523807</v>
      </c>
      <c r="J83" s="63">
        <f t="shared" si="27"/>
        <v>6.3492063492063489E-2</v>
      </c>
      <c r="K83" s="28">
        <f t="shared" si="28"/>
        <v>9523.8095238095229</v>
      </c>
      <c r="L83" s="8"/>
      <c r="W83" s="5">
        <f t="shared" si="4"/>
        <v>1</v>
      </c>
      <c r="X83" s="5">
        <f t="shared" si="5"/>
        <v>0</v>
      </c>
      <c r="Y83" s="5">
        <f t="shared" si="25"/>
        <v>0</v>
      </c>
    </row>
    <row r="84" spans="1:25" x14ac:dyDescent="0.3">
      <c r="A84" s="7"/>
      <c r="B84" s="23">
        <f t="shared" si="29"/>
        <v>79</v>
      </c>
      <c r="C84" s="24">
        <v>43298</v>
      </c>
      <c r="D84" s="43" t="s">
        <v>19</v>
      </c>
      <c r="E84" s="43" t="s">
        <v>342</v>
      </c>
      <c r="F84" s="43">
        <v>155</v>
      </c>
      <c r="G84" s="26">
        <v>158.5</v>
      </c>
      <c r="H84" s="76">
        <f t="shared" si="33"/>
        <v>3.5</v>
      </c>
      <c r="I84" s="27">
        <f t="shared" si="26"/>
        <v>967.74193548387098</v>
      </c>
      <c r="J84" s="63">
        <f t="shared" si="27"/>
        <v>2.2580645161290214E-2</v>
      </c>
      <c r="K84" s="28">
        <f t="shared" si="28"/>
        <v>3387.0967741935483</v>
      </c>
      <c r="L84" s="8"/>
      <c r="W84" s="5">
        <f t="shared" si="4"/>
        <v>1</v>
      </c>
      <c r="X84" s="5">
        <f t="shared" si="5"/>
        <v>0</v>
      </c>
      <c r="Y84" s="5">
        <f t="shared" si="25"/>
        <v>0</v>
      </c>
    </row>
    <row r="85" spans="1:25" x14ac:dyDescent="0.3">
      <c r="A85" s="7"/>
      <c r="B85" s="23">
        <f t="shared" si="29"/>
        <v>80</v>
      </c>
      <c r="C85" s="24">
        <v>43298</v>
      </c>
      <c r="D85" s="43" t="s">
        <v>19</v>
      </c>
      <c r="E85" s="43" t="s">
        <v>81</v>
      </c>
      <c r="F85" s="43">
        <v>581</v>
      </c>
      <c r="G85" s="26">
        <v>586</v>
      </c>
      <c r="H85" s="25">
        <f t="shared" si="33"/>
        <v>5</v>
      </c>
      <c r="I85" s="27">
        <f t="shared" si="26"/>
        <v>258.17555938037867</v>
      </c>
      <c r="J85" s="63">
        <f t="shared" si="27"/>
        <v>8.6058519793459354E-3</v>
      </c>
      <c r="K85" s="28">
        <f t="shared" si="28"/>
        <v>1290.8777969018934</v>
      </c>
      <c r="L85" s="8"/>
      <c r="W85" s="5">
        <f t="shared" si="4"/>
        <v>1</v>
      </c>
      <c r="X85" s="5">
        <f t="shared" si="5"/>
        <v>0</v>
      </c>
      <c r="Y85" s="5">
        <f t="shared" si="25"/>
        <v>0</v>
      </c>
    </row>
    <row r="86" spans="1:25" x14ac:dyDescent="0.3">
      <c r="A86" s="7"/>
      <c r="B86" s="23">
        <f t="shared" si="29"/>
        <v>81</v>
      </c>
      <c r="C86" s="24">
        <v>43298</v>
      </c>
      <c r="D86" s="43" t="s">
        <v>19</v>
      </c>
      <c r="E86" s="43" t="s">
        <v>123</v>
      </c>
      <c r="F86" s="43">
        <v>542</v>
      </c>
      <c r="G86" s="26">
        <v>559</v>
      </c>
      <c r="H86" s="25">
        <f t="shared" si="33"/>
        <v>17</v>
      </c>
      <c r="I86" s="27">
        <f t="shared" si="26"/>
        <v>276.7527675276753</v>
      </c>
      <c r="J86" s="63">
        <f t="shared" si="27"/>
        <v>3.136531365313644E-2</v>
      </c>
      <c r="K86" s="28">
        <f t="shared" si="28"/>
        <v>4704.79704797048</v>
      </c>
      <c r="L86" s="8"/>
      <c r="W86" s="5">
        <f t="shared" si="4"/>
        <v>1</v>
      </c>
      <c r="X86" s="5">
        <f t="shared" si="5"/>
        <v>0</v>
      </c>
      <c r="Y86" s="5">
        <f t="shared" si="25"/>
        <v>0</v>
      </c>
    </row>
    <row r="87" spans="1:25" x14ac:dyDescent="0.3">
      <c r="A87" s="7"/>
      <c r="B87" s="23">
        <f t="shared" si="29"/>
        <v>82</v>
      </c>
      <c r="C87" s="24">
        <v>43298</v>
      </c>
      <c r="D87" s="43" t="s">
        <v>19</v>
      </c>
      <c r="E87" s="43" t="s">
        <v>62</v>
      </c>
      <c r="F87" s="43">
        <v>24.4</v>
      </c>
      <c r="G87" s="26">
        <v>24</v>
      </c>
      <c r="H87" s="26">
        <v>-0.4</v>
      </c>
      <c r="I87" s="27">
        <f t="shared" si="26"/>
        <v>6147.5409836065573</v>
      </c>
      <c r="J87" s="63">
        <f t="shared" si="27"/>
        <v>-1.6393442622950727E-2</v>
      </c>
      <c r="K87" s="28">
        <f t="shared" si="28"/>
        <v>-2459.0163934426232</v>
      </c>
      <c r="L87" s="8"/>
      <c r="W87" s="5">
        <f t="shared" si="4"/>
        <v>0</v>
      </c>
      <c r="X87" s="5">
        <f t="shared" si="5"/>
        <v>1</v>
      </c>
      <c r="Y87" s="5">
        <f t="shared" si="25"/>
        <v>0</v>
      </c>
    </row>
    <row r="88" spans="1:25" x14ac:dyDescent="0.3">
      <c r="A88" s="7"/>
      <c r="B88" s="23">
        <f t="shared" si="29"/>
        <v>83</v>
      </c>
      <c r="C88" s="44">
        <v>43298</v>
      </c>
      <c r="D88" s="43" t="s">
        <v>19</v>
      </c>
      <c r="E88" s="43" t="s">
        <v>78</v>
      </c>
      <c r="F88" s="43">
        <v>251</v>
      </c>
      <c r="G88" s="26">
        <v>262</v>
      </c>
      <c r="H88" s="25">
        <f t="shared" ref="H88" si="34">G88-F88</f>
        <v>11</v>
      </c>
      <c r="I88" s="27">
        <f t="shared" si="26"/>
        <v>597.60956175298804</v>
      </c>
      <c r="J88" s="63">
        <f t="shared" si="27"/>
        <v>4.3824701195219085E-2</v>
      </c>
      <c r="K88" s="28">
        <f t="shared" si="28"/>
        <v>6573.7051792828688</v>
      </c>
      <c r="L88" s="8"/>
      <c r="W88" s="5">
        <f t="shared" si="4"/>
        <v>1</v>
      </c>
      <c r="X88" s="5">
        <f t="shared" si="5"/>
        <v>0</v>
      </c>
      <c r="Y88" s="5">
        <f t="shared" si="25"/>
        <v>0</v>
      </c>
    </row>
    <row r="89" spans="1:25" x14ac:dyDescent="0.3">
      <c r="A89" s="7"/>
      <c r="B89" s="23">
        <f t="shared" si="29"/>
        <v>84</v>
      </c>
      <c r="C89" s="44">
        <v>43298</v>
      </c>
      <c r="D89" s="43" t="s">
        <v>19</v>
      </c>
      <c r="E89" s="43" t="s">
        <v>343</v>
      </c>
      <c r="F89" s="43">
        <v>50</v>
      </c>
      <c r="G89" s="26">
        <v>52.8</v>
      </c>
      <c r="H89" s="76">
        <f t="shared" ref="H89:H94" si="35">G89-F89</f>
        <v>2.7999999999999972</v>
      </c>
      <c r="I89" s="27">
        <f t="shared" si="26"/>
        <v>3000</v>
      </c>
      <c r="J89" s="63">
        <f t="shared" si="27"/>
        <v>5.600000000000005E-2</v>
      </c>
      <c r="K89" s="28">
        <f t="shared" si="28"/>
        <v>8399.9999999999909</v>
      </c>
      <c r="L89" s="8"/>
      <c r="W89" s="5">
        <f t="shared" si="4"/>
        <v>1</v>
      </c>
      <c r="X89" s="5">
        <f t="shared" si="5"/>
        <v>0</v>
      </c>
      <c r="Y89" s="5">
        <f t="shared" si="25"/>
        <v>0</v>
      </c>
    </row>
    <row r="90" spans="1:25" x14ac:dyDescent="0.3">
      <c r="A90" s="7"/>
      <c r="B90" s="23">
        <f t="shared" si="29"/>
        <v>85</v>
      </c>
      <c r="C90" s="44">
        <v>43298</v>
      </c>
      <c r="D90" s="43" t="s">
        <v>19</v>
      </c>
      <c r="E90" s="43" t="s">
        <v>344</v>
      </c>
      <c r="F90" s="43">
        <v>938</v>
      </c>
      <c r="G90" s="26">
        <v>981</v>
      </c>
      <c r="H90" s="25">
        <f t="shared" si="35"/>
        <v>43</v>
      </c>
      <c r="I90" s="27">
        <f t="shared" si="26"/>
        <v>159.91471215351811</v>
      </c>
      <c r="J90" s="63">
        <f t="shared" si="27"/>
        <v>4.5842217484008518E-2</v>
      </c>
      <c r="K90" s="28">
        <f t="shared" si="28"/>
        <v>6876.3326226012787</v>
      </c>
      <c r="L90" s="8"/>
      <c r="W90" s="5">
        <f t="shared" si="4"/>
        <v>1</v>
      </c>
      <c r="X90" s="5">
        <f t="shared" si="5"/>
        <v>0</v>
      </c>
      <c r="Y90" s="5">
        <f t="shared" si="25"/>
        <v>0</v>
      </c>
    </row>
    <row r="91" spans="1:25" x14ac:dyDescent="0.3">
      <c r="A91" s="7"/>
      <c r="B91" s="23">
        <f t="shared" si="29"/>
        <v>86</v>
      </c>
      <c r="C91" s="44">
        <v>43298</v>
      </c>
      <c r="D91" s="43" t="s">
        <v>19</v>
      </c>
      <c r="E91" s="43" t="s">
        <v>345</v>
      </c>
      <c r="F91" s="43">
        <v>360</v>
      </c>
      <c r="G91" s="26">
        <v>363.8</v>
      </c>
      <c r="H91" s="76">
        <f t="shared" si="35"/>
        <v>3.8000000000000114</v>
      </c>
      <c r="I91" s="27">
        <f t="shared" si="26"/>
        <v>416.66666666666669</v>
      </c>
      <c r="J91" s="63">
        <f t="shared" si="27"/>
        <v>1.0555555555555651E-2</v>
      </c>
      <c r="K91" s="28">
        <f t="shared" si="28"/>
        <v>1583.333333333338</v>
      </c>
      <c r="L91" s="8"/>
      <c r="W91" s="5">
        <f t="shared" si="4"/>
        <v>1</v>
      </c>
      <c r="X91" s="5">
        <f t="shared" si="5"/>
        <v>0</v>
      </c>
      <c r="Y91" s="5">
        <f t="shared" si="25"/>
        <v>0</v>
      </c>
    </row>
    <row r="92" spans="1:25" x14ac:dyDescent="0.3">
      <c r="A92" s="7"/>
      <c r="B92" s="23">
        <f t="shared" si="29"/>
        <v>87</v>
      </c>
      <c r="C92" s="44">
        <v>43298</v>
      </c>
      <c r="D92" s="43" t="s">
        <v>19</v>
      </c>
      <c r="E92" s="43" t="s">
        <v>346</v>
      </c>
      <c r="F92" s="43">
        <v>515</v>
      </c>
      <c r="G92" s="26">
        <v>532</v>
      </c>
      <c r="H92" s="25">
        <f t="shared" si="35"/>
        <v>17</v>
      </c>
      <c r="I92" s="27">
        <f t="shared" si="26"/>
        <v>291.26213592233012</v>
      </c>
      <c r="J92" s="63">
        <f t="shared" si="27"/>
        <v>3.3009708737864019E-2</v>
      </c>
      <c r="K92" s="28">
        <f t="shared" si="28"/>
        <v>4951.4563106796122</v>
      </c>
      <c r="L92" s="8"/>
      <c r="W92" s="5">
        <f t="shared" si="4"/>
        <v>1</v>
      </c>
      <c r="X92" s="5">
        <f t="shared" si="5"/>
        <v>0</v>
      </c>
      <c r="Y92" s="5">
        <f t="shared" si="25"/>
        <v>0</v>
      </c>
    </row>
    <row r="93" spans="1:25" x14ac:dyDescent="0.3">
      <c r="A93" s="7"/>
      <c r="B93" s="23">
        <f t="shared" si="29"/>
        <v>88</v>
      </c>
      <c r="C93" s="44">
        <v>43299</v>
      </c>
      <c r="D93" s="43" t="s">
        <v>19</v>
      </c>
      <c r="E93" s="43" t="s">
        <v>347</v>
      </c>
      <c r="F93" s="43">
        <v>355</v>
      </c>
      <c r="G93" s="26">
        <v>359</v>
      </c>
      <c r="H93" s="25">
        <f t="shared" si="35"/>
        <v>4</v>
      </c>
      <c r="I93" s="27">
        <f t="shared" si="26"/>
        <v>422.53521126760563</v>
      </c>
      <c r="J93" s="63">
        <f t="shared" si="27"/>
        <v>1.1267605633802802E-2</v>
      </c>
      <c r="K93" s="28">
        <f t="shared" si="28"/>
        <v>1690.1408450704225</v>
      </c>
      <c r="L93" s="8"/>
      <c r="W93" s="5">
        <f t="shared" si="4"/>
        <v>1</v>
      </c>
      <c r="X93" s="5">
        <f t="shared" si="5"/>
        <v>0</v>
      </c>
      <c r="Y93" s="5">
        <f t="shared" si="25"/>
        <v>0</v>
      </c>
    </row>
    <row r="94" spans="1:25" x14ac:dyDescent="0.3">
      <c r="A94" s="7"/>
      <c r="B94" s="23">
        <f t="shared" si="29"/>
        <v>89</v>
      </c>
      <c r="C94" s="44">
        <v>43299</v>
      </c>
      <c r="D94" s="43" t="s">
        <v>19</v>
      </c>
      <c r="E94" s="43" t="s">
        <v>348</v>
      </c>
      <c r="F94" s="43">
        <v>1135</v>
      </c>
      <c r="G94" s="26">
        <v>1130</v>
      </c>
      <c r="H94" s="25">
        <f t="shared" si="35"/>
        <v>-5</v>
      </c>
      <c r="I94" s="27">
        <f t="shared" si="26"/>
        <v>132.15859030837004</v>
      </c>
      <c r="J94" s="63">
        <f t="shared" si="27"/>
        <v>-4.405286343612369E-3</v>
      </c>
      <c r="K94" s="28">
        <f t="shared" si="28"/>
        <v>-660.79295154185024</v>
      </c>
      <c r="L94" s="8"/>
      <c r="W94" s="5">
        <f t="shared" si="4"/>
        <v>0</v>
      </c>
      <c r="X94" s="5">
        <f t="shared" si="5"/>
        <v>1</v>
      </c>
      <c r="Y94" s="5">
        <f t="shared" si="25"/>
        <v>0</v>
      </c>
    </row>
    <row r="95" spans="1:25" x14ac:dyDescent="0.3">
      <c r="A95" s="7"/>
      <c r="B95" s="23">
        <f t="shared" si="29"/>
        <v>90</v>
      </c>
      <c r="C95" s="44">
        <v>43299</v>
      </c>
      <c r="D95" s="43" t="s">
        <v>19</v>
      </c>
      <c r="E95" s="43" t="s">
        <v>349</v>
      </c>
      <c r="F95" s="43">
        <v>366</v>
      </c>
      <c r="G95" s="26">
        <v>374</v>
      </c>
      <c r="H95" s="25">
        <f t="shared" ref="H95" si="36">G95-F95</f>
        <v>8</v>
      </c>
      <c r="I95" s="27">
        <f t="shared" si="26"/>
        <v>409.8360655737705</v>
      </c>
      <c r="J95" s="63">
        <f t="shared" si="27"/>
        <v>2.1857923497267784E-2</v>
      </c>
      <c r="K95" s="28">
        <f t="shared" si="28"/>
        <v>3278.688524590164</v>
      </c>
      <c r="L95" s="8"/>
      <c r="N95" s="5" t="s">
        <v>20</v>
      </c>
      <c r="W95" s="5">
        <f t="shared" si="4"/>
        <v>1</v>
      </c>
      <c r="X95" s="5">
        <f t="shared" si="5"/>
        <v>0</v>
      </c>
      <c r="Y95" s="5">
        <f t="shared" si="25"/>
        <v>0</v>
      </c>
    </row>
    <row r="96" spans="1:25" x14ac:dyDescent="0.3">
      <c r="A96" s="7"/>
      <c r="B96" s="23">
        <f t="shared" si="29"/>
        <v>91</v>
      </c>
      <c r="C96" s="44">
        <v>43299</v>
      </c>
      <c r="D96" s="43" t="s">
        <v>19</v>
      </c>
      <c r="E96" s="43" t="s">
        <v>187</v>
      </c>
      <c r="F96" s="43">
        <v>1427</v>
      </c>
      <c r="G96" s="26">
        <v>1452</v>
      </c>
      <c r="H96" s="25">
        <f t="shared" ref="H96:H97" si="37">G96-F96</f>
        <v>25</v>
      </c>
      <c r="I96" s="27">
        <f t="shared" si="26"/>
        <v>105.11562718990891</v>
      </c>
      <c r="J96" s="63">
        <f t="shared" si="27"/>
        <v>1.7519271198318087E-2</v>
      </c>
      <c r="K96" s="28">
        <f t="shared" si="28"/>
        <v>2627.8906797477225</v>
      </c>
      <c r="L96" s="8"/>
      <c r="W96" s="5">
        <f t="shared" si="4"/>
        <v>1</v>
      </c>
      <c r="X96" s="5">
        <f t="shared" si="5"/>
        <v>0</v>
      </c>
      <c r="Y96" s="5">
        <f t="shared" si="25"/>
        <v>0</v>
      </c>
    </row>
    <row r="97" spans="1:25" x14ac:dyDescent="0.3">
      <c r="A97" s="7"/>
      <c r="B97" s="23">
        <f t="shared" si="29"/>
        <v>92</v>
      </c>
      <c r="C97" s="44">
        <v>43299</v>
      </c>
      <c r="D97" s="43" t="s">
        <v>19</v>
      </c>
      <c r="E97" s="43" t="s">
        <v>350</v>
      </c>
      <c r="F97" s="43">
        <v>598</v>
      </c>
      <c r="G97" s="26">
        <v>593</v>
      </c>
      <c r="H97" s="26">
        <f t="shared" si="37"/>
        <v>-5</v>
      </c>
      <c r="I97" s="27">
        <f t="shared" si="26"/>
        <v>250.83612040133778</v>
      </c>
      <c r="J97" s="63">
        <f t="shared" si="27"/>
        <v>-8.3612040133779209E-3</v>
      </c>
      <c r="K97" s="28">
        <f t="shared" si="28"/>
        <v>-1254.1806020066888</v>
      </c>
      <c r="L97" s="8"/>
      <c r="W97" s="5">
        <f t="shared" si="4"/>
        <v>0</v>
      </c>
      <c r="X97" s="5">
        <f t="shared" si="5"/>
        <v>1</v>
      </c>
      <c r="Y97" s="5">
        <f t="shared" si="25"/>
        <v>0</v>
      </c>
    </row>
    <row r="98" spans="1:25" x14ac:dyDescent="0.3">
      <c r="A98" s="7"/>
      <c r="B98" s="23">
        <f t="shared" si="29"/>
        <v>93</v>
      </c>
      <c r="C98" s="44">
        <v>43299</v>
      </c>
      <c r="D98" s="43" t="s">
        <v>19</v>
      </c>
      <c r="E98" s="43" t="s">
        <v>351</v>
      </c>
      <c r="F98" s="43">
        <v>42.6</v>
      </c>
      <c r="G98" s="26">
        <v>45.25</v>
      </c>
      <c r="H98" s="76">
        <f t="shared" ref="H98:H99" si="38">G98-F98</f>
        <v>2.6499999999999986</v>
      </c>
      <c r="I98" s="27">
        <f t="shared" si="26"/>
        <v>3521.1267605633802</v>
      </c>
      <c r="J98" s="63">
        <f t="shared" si="27"/>
        <v>6.2206572769953006E-2</v>
      </c>
      <c r="K98" s="28">
        <f t="shared" si="28"/>
        <v>9330.9859154929527</v>
      </c>
      <c r="L98" s="8"/>
      <c r="W98" s="5">
        <f t="shared" si="4"/>
        <v>1</v>
      </c>
      <c r="X98" s="5">
        <f t="shared" si="5"/>
        <v>0</v>
      </c>
      <c r="Y98" s="5">
        <f t="shared" si="25"/>
        <v>0</v>
      </c>
    </row>
    <row r="99" spans="1:25" x14ac:dyDescent="0.3">
      <c r="A99" s="7"/>
      <c r="B99" s="23">
        <f t="shared" si="29"/>
        <v>94</v>
      </c>
      <c r="C99" s="44">
        <v>43299</v>
      </c>
      <c r="D99" s="43" t="s">
        <v>19</v>
      </c>
      <c r="E99" s="43" t="s">
        <v>352</v>
      </c>
      <c r="F99" s="43">
        <v>114</v>
      </c>
      <c r="G99" s="26">
        <v>117</v>
      </c>
      <c r="H99" s="25">
        <f t="shared" si="38"/>
        <v>3</v>
      </c>
      <c r="I99" s="27">
        <f t="shared" si="26"/>
        <v>1315.7894736842106</v>
      </c>
      <c r="J99" s="63">
        <f t="shared" si="27"/>
        <v>2.6315789473684292E-2</v>
      </c>
      <c r="K99" s="28">
        <f t="shared" si="28"/>
        <v>3947.3684210526317</v>
      </c>
      <c r="L99" s="8"/>
      <c r="N99" s="5" t="s">
        <v>20</v>
      </c>
      <c r="W99" s="5">
        <f t="shared" si="4"/>
        <v>1</v>
      </c>
      <c r="X99" s="5">
        <f t="shared" si="5"/>
        <v>0</v>
      </c>
      <c r="Y99" s="5">
        <f t="shared" si="25"/>
        <v>0</v>
      </c>
    </row>
    <row r="100" spans="1:25" x14ac:dyDescent="0.3">
      <c r="A100" s="7"/>
      <c r="B100" s="23">
        <f t="shared" si="29"/>
        <v>95</v>
      </c>
      <c r="C100" s="44">
        <v>43299</v>
      </c>
      <c r="D100" s="43" t="s">
        <v>19</v>
      </c>
      <c r="E100" s="43" t="s">
        <v>353</v>
      </c>
      <c r="F100" s="43">
        <v>1023</v>
      </c>
      <c r="G100" s="26">
        <v>1077</v>
      </c>
      <c r="H100" s="25">
        <f t="shared" ref="H100" si="39">G100-F100</f>
        <v>54</v>
      </c>
      <c r="I100" s="27">
        <f t="shared" si="26"/>
        <v>146.62756598240469</v>
      </c>
      <c r="J100" s="63">
        <f t="shared" si="27"/>
        <v>5.2785923753665642E-2</v>
      </c>
      <c r="K100" s="28">
        <f t="shared" si="28"/>
        <v>7917.8885630498535</v>
      </c>
      <c r="L100" s="8"/>
      <c r="W100" s="5">
        <f t="shared" si="4"/>
        <v>1</v>
      </c>
      <c r="X100" s="5">
        <f t="shared" si="5"/>
        <v>0</v>
      </c>
      <c r="Y100" s="5">
        <f t="shared" si="25"/>
        <v>0</v>
      </c>
    </row>
    <row r="101" spans="1:25" x14ac:dyDescent="0.3">
      <c r="A101" s="7"/>
      <c r="B101" s="23">
        <f t="shared" si="29"/>
        <v>96</v>
      </c>
      <c r="C101" s="44">
        <v>43299</v>
      </c>
      <c r="D101" s="43" t="s">
        <v>19</v>
      </c>
      <c r="E101" s="43" t="s">
        <v>354</v>
      </c>
      <c r="F101" s="43">
        <v>69</v>
      </c>
      <c r="G101" s="26">
        <v>72</v>
      </c>
      <c r="H101" s="25">
        <f t="shared" ref="H101:H110" si="40">G101-F101</f>
        <v>3</v>
      </c>
      <c r="I101" s="27">
        <f t="shared" si="26"/>
        <v>2173.913043478261</v>
      </c>
      <c r="J101" s="63">
        <f t="shared" si="27"/>
        <v>4.3478260869565188E-2</v>
      </c>
      <c r="K101" s="28">
        <f t="shared" si="28"/>
        <v>6521.739130434783</v>
      </c>
      <c r="L101" s="8"/>
      <c r="W101" s="5">
        <f t="shared" si="4"/>
        <v>1</v>
      </c>
      <c r="X101" s="5">
        <f t="shared" si="5"/>
        <v>0</v>
      </c>
      <c r="Y101" s="5">
        <f t="shared" si="25"/>
        <v>0</v>
      </c>
    </row>
    <row r="102" spans="1:25" x14ac:dyDescent="0.3">
      <c r="A102" s="7"/>
      <c r="B102" s="23">
        <f t="shared" si="29"/>
        <v>97</v>
      </c>
      <c r="C102" s="44">
        <v>43300</v>
      </c>
      <c r="D102" s="43" t="s">
        <v>19</v>
      </c>
      <c r="E102" s="43" t="s">
        <v>355</v>
      </c>
      <c r="F102" s="43">
        <v>360</v>
      </c>
      <c r="G102" s="26">
        <v>366</v>
      </c>
      <c r="H102" s="25">
        <f t="shared" si="40"/>
        <v>6</v>
      </c>
      <c r="I102" s="27">
        <f t="shared" si="26"/>
        <v>416.66666666666669</v>
      </c>
      <c r="J102" s="63">
        <f t="shared" si="27"/>
        <v>1.6666666666666607E-2</v>
      </c>
      <c r="K102" s="28">
        <f t="shared" si="28"/>
        <v>2500</v>
      </c>
      <c r="L102" s="8"/>
      <c r="W102" s="5">
        <f t="shared" si="4"/>
        <v>1</v>
      </c>
      <c r="X102" s="5">
        <f t="shared" si="5"/>
        <v>0</v>
      </c>
      <c r="Y102" s="5">
        <f t="shared" si="25"/>
        <v>0</v>
      </c>
    </row>
    <row r="103" spans="1:25" x14ac:dyDescent="0.3">
      <c r="A103" s="7"/>
      <c r="B103" s="23">
        <f t="shared" si="29"/>
        <v>98</v>
      </c>
      <c r="C103" s="44">
        <v>43300</v>
      </c>
      <c r="D103" s="43" t="s">
        <v>19</v>
      </c>
      <c r="E103" s="43" t="s">
        <v>356</v>
      </c>
      <c r="F103" s="43">
        <v>110</v>
      </c>
      <c r="G103" s="26">
        <v>113</v>
      </c>
      <c r="H103" s="25">
        <f t="shared" si="40"/>
        <v>3</v>
      </c>
      <c r="I103" s="27">
        <f t="shared" si="26"/>
        <v>1363.6363636363637</v>
      </c>
      <c r="J103" s="63">
        <f t="shared" si="27"/>
        <v>2.7272727272727337E-2</v>
      </c>
      <c r="K103" s="28">
        <f t="shared" si="28"/>
        <v>4090.909090909091</v>
      </c>
      <c r="L103" s="8"/>
      <c r="W103" s="5">
        <f t="shared" si="4"/>
        <v>1</v>
      </c>
      <c r="X103" s="5">
        <f t="shared" si="5"/>
        <v>0</v>
      </c>
      <c r="Y103" s="5">
        <f t="shared" si="25"/>
        <v>0</v>
      </c>
    </row>
    <row r="104" spans="1:25" x14ac:dyDescent="0.3">
      <c r="A104" s="7"/>
      <c r="B104" s="23">
        <f t="shared" si="29"/>
        <v>99</v>
      </c>
      <c r="C104" s="44">
        <v>43300</v>
      </c>
      <c r="D104" s="43" t="s">
        <v>19</v>
      </c>
      <c r="E104" s="43" t="s">
        <v>77</v>
      </c>
      <c r="F104" s="43">
        <v>344</v>
      </c>
      <c r="G104" s="26">
        <v>364</v>
      </c>
      <c r="H104" s="25">
        <f t="shared" si="40"/>
        <v>20</v>
      </c>
      <c r="I104" s="27">
        <f t="shared" si="26"/>
        <v>436.04651162790697</v>
      </c>
      <c r="J104" s="63">
        <f t="shared" si="27"/>
        <v>5.8139534883721034E-2</v>
      </c>
      <c r="K104" s="28">
        <f t="shared" si="28"/>
        <v>8720.9302325581393</v>
      </c>
      <c r="L104" s="8"/>
      <c r="W104" s="5">
        <f t="shared" si="4"/>
        <v>1</v>
      </c>
      <c r="X104" s="5">
        <f t="shared" si="5"/>
        <v>0</v>
      </c>
      <c r="Y104" s="5">
        <f t="shared" si="25"/>
        <v>0</v>
      </c>
    </row>
    <row r="105" spans="1:25" x14ac:dyDescent="0.3">
      <c r="A105" s="7"/>
      <c r="B105" s="23">
        <f t="shared" si="29"/>
        <v>100</v>
      </c>
      <c r="C105" s="44">
        <v>43300</v>
      </c>
      <c r="D105" s="43" t="s">
        <v>19</v>
      </c>
      <c r="E105" s="43" t="s">
        <v>371</v>
      </c>
      <c r="F105" s="43">
        <v>174</v>
      </c>
      <c r="G105" s="26">
        <v>177.75</v>
      </c>
      <c r="H105" s="25">
        <f t="shared" si="40"/>
        <v>3.75</v>
      </c>
      <c r="I105" s="27">
        <f t="shared" si="26"/>
        <v>862.06896551724139</v>
      </c>
      <c r="J105" s="63">
        <f t="shared" si="27"/>
        <v>2.155172413793105E-2</v>
      </c>
      <c r="K105" s="28">
        <f t="shared" si="28"/>
        <v>3232.7586206896553</v>
      </c>
      <c r="L105" s="8"/>
      <c r="W105" s="5">
        <f t="shared" si="4"/>
        <v>1</v>
      </c>
      <c r="X105" s="5">
        <f t="shared" si="5"/>
        <v>0</v>
      </c>
      <c r="Y105" s="5">
        <f t="shared" si="25"/>
        <v>0</v>
      </c>
    </row>
    <row r="106" spans="1:25" x14ac:dyDescent="0.3">
      <c r="A106" s="7"/>
      <c r="B106" s="23">
        <f t="shared" si="29"/>
        <v>101</v>
      </c>
      <c r="C106" s="44">
        <v>43300</v>
      </c>
      <c r="D106" s="43" t="s">
        <v>19</v>
      </c>
      <c r="E106" s="43" t="s">
        <v>193</v>
      </c>
      <c r="F106" s="43">
        <v>824</v>
      </c>
      <c r="G106" s="26">
        <v>829</v>
      </c>
      <c r="H106" s="25">
        <f t="shared" si="40"/>
        <v>5</v>
      </c>
      <c r="I106" s="27">
        <f t="shared" si="26"/>
        <v>182.03883495145632</v>
      </c>
      <c r="J106" s="63">
        <f t="shared" si="27"/>
        <v>6.0679611650484855E-3</v>
      </c>
      <c r="K106" s="28">
        <f t="shared" si="28"/>
        <v>910.19417475728164</v>
      </c>
      <c r="L106" s="8"/>
      <c r="W106" s="5">
        <f t="shared" si="4"/>
        <v>1</v>
      </c>
      <c r="X106" s="5">
        <f t="shared" si="5"/>
        <v>0</v>
      </c>
      <c r="Y106" s="5">
        <f t="shared" si="25"/>
        <v>0</v>
      </c>
    </row>
    <row r="107" spans="1:25" x14ac:dyDescent="0.3">
      <c r="A107" s="7"/>
      <c r="B107" s="23">
        <f t="shared" si="29"/>
        <v>102</v>
      </c>
      <c r="C107" s="44">
        <v>43300</v>
      </c>
      <c r="D107" s="43" t="s">
        <v>19</v>
      </c>
      <c r="E107" s="43" t="s">
        <v>234</v>
      </c>
      <c r="F107" s="43">
        <v>330</v>
      </c>
      <c r="G107" s="26">
        <v>333.5</v>
      </c>
      <c r="H107" s="76">
        <f t="shared" si="40"/>
        <v>3.5</v>
      </c>
      <c r="I107" s="27">
        <f t="shared" si="26"/>
        <v>454.54545454545456</v>
      </c>
      <c r="J107" s="63">
        <f t="shared" si="27"/>
        <v>1.0606060606060508E-2</v>
      </c>
      <c r="K107" s="28">
        <f t="shared" si="28"/>
        <v>1590.909090909091</v>
      </c>
      <c r="L107" s="8"/>
      <c r="W107" s="5">
        <f t="shared" si="4"/>
        <v>1</v>
      </c>
      <c r="X107" s="5">
        <f t="shared" si="5"/>
        <v>0</v>
      </c>
      <c r="Y107" s="5">
        <f t="shared" si="25"/>
        <v>0</v>
      </c>
    </row>
    <row r="108" spans="1:25" x14ac:dyDescent="0.3">
      <c r="A108" s="7"/>
      <c r="B108" s="23">
        <f t="shared" si="29"/>
        <v>103</v>
      </c>
      <c r="C108" s="44">
        <v>43300</v>
      </c>
      <c r="D108" s="43" t="s">
        <v>19</v>
      </c>
      <c r="E108" s="43" t="s">
        <v>357</v>
      </c>
      <c r="F108" s="43">
        <v>718</v>
      </c>
      <c r="G108" s="26">
        <v>775</v>
      </c>
      <c r="H108" s="25">
        <f t="shared" si="40"/>
        <v>57</v>
      </c>
      <c r="I108" s="27">
        <f t="shared" si="26"/>
        <v>208.91364902506965</v>
      </c>
      <c r="J108" s="63">
        <f t="shared" si="27"/>
        <v>7.9387186629526374E-2</v>
      </c>
      <c r="K108" s="28">
        <f t="shared" si="28"/>
        <v>11908.07799442897</v>
      </c>
      <c r="L108" s="8"/>
      <c r="W108" s="5">
        <f t="shared" si="4"/>
        <v>1</v>
      </c>
      <c r="X108" s="5">
        <f t="shared" si="5"/>
        <v>0</v>
      </c>
      <c r="Y108" s="5">
        <f t="shared" si="25"/>
        <v>0</v>
      </c>
    </row>
    <row r="109" spans="1:25" x14ac:dyDescent="0.3">
      <c r="A109" s="7"/>
      <c r="B109" s="23">
        <f t="shared" si="29"/>
        <v>104</v>
      </c>
      <c r="C109" s="44">
        <v>43300</v>
      </c>
      <c r="D109" s="43" t="s">
        <v>19</v>
      </c>
      <c r="E109" s="43" t="s">
        <v>80</v>
      </c>
      <c r="F109" s="43">
        <v>408</v>
      </c>
      <c r="G109" s="26">
        <v>460</v>
      </c>
      <c r="H109" s="25">
        <f t="shared" si="40"/>
        <v>52</v>
      </c>
      <c r="I109" s="27">
        <f t="shared" si="26"/>
        <v>367.64705882352939</v>
      </c>
      <c r="J109" s="63">
        <f t="shared" si="27"/>
        <v>0.12745098039215685</v>
      </c>
      <c r="K109" s="28">
        <f t="shared" si="28"/>
        <v>19117.647058823528</v>
      </c>
      <c r="L109" s="8"/>
      <c r="W109" s="5">
        <f t="shared" ref="W109:W172" si="41">IF($K109&gt;0,1,0)</f>
        <v>1</v>
      </c>
      <c r="X109" s="5">
        <f t="shared" ref="X109:X172" si="42">IF($K109&lt;0,1,0)</f>
        <v>0</v>
      </c>
      <c r="Y109" s="5">
        <f t="shared" si="25"/>
        <v>0</v>
      </c>
    </row>
    <row r="110" spans="1:25" x14ac:dyDescent="0.3">
      <c r="A110" s="7"/>
      <c r="B110" s="23">
        <f t="shared" si="29"/>
        <v>105</v>
      </c>
      <c r="C110" s="44">
        <v>43301</v>
      </c>
      <c r="D110" s="43" t="s">
        <v>19</v>
      </c>
      <c r="E110" s="43" t="s">
        <v>334</v>
      </c>
      <c r="F110" s="43">
        <v>558</v>
      </c>
      <c r="G110" s="26">
        <v>555</v>
      </c>
      <c r="H110" s="25">
        <f t="shared" si="40"/>
        <v>-3</v>
      </c>
      <c r="I110" s="27">
        <f t="shared" si="26"/>
        <v>268.81720430107526</v>
      </c>
      <c r="J110" s="63">
        <f t="shared" si="27"/>
        <v>-5.3763440860215006E-3</v>
      </c>
      <c r="K110" s="28">
        <f t="shared" si="28"/>
        <v>-806.45161290322585</v>
      </c>
      <c r="L110" s="8"/>
      <c r="W110" s="5">
        <f t="shared" si="41"/>
        <v>0</v>
      </c>
      <c r="X110" s="5">
        <f t="shared" si="42"/>
        <v>1</v>
      </c>
      <c r="Y110" s="5">
        <f t="shared" si="25"/>
        <v>0</v>
      </c>
    </row>
    <row r="111" spans="1:25" x14ac:dyDescent="0.3">
      <c r="A111" s="7"/>
      <c r="B111" s="23">
        <f t="shared" si="29"/>
        <v>106</v>
      </c>
      <c r="C111" s="44">
        <v>43301</v>
      </c>
      <c r="D111" s="43" t="s">
        <v>19</v>
      </c>
      <c r="E111" s="43" t="s">
        <v>358</v>
      </c>
      <c r="F111" s="43">
        <v>445</v>
      </c>
      <c r="G111" s="26">
        <v>470</v>
      </c>
      <c r="H111" s="25">
        <f t="shared" ref="H111" si="43">G111-F111</f>
        <v>25</v>
      </c>
      <c r="I111" s="27">
        <f t="shared" si="26"/>
        <v>337.07865168539325</v>
      </c>
      <c r="J111" s="63">
        <f t="shared" si="27"/>
        <v>5.6179775280898792E-2</v>
      </c>
      <c r="K111" s="28">
        <f t="shared" si="28"/>
        <v>8426.9662921348317</v>
      </c>
      <c r="L111" s="8"/>
      <c r="W111" s="5">
        <f t="shared" si="41"/>
        <v>1</v>
      </c>
      <c r="X111" s="5">
        <f t="shared" si="42"/>
        <v>0</v>
      </c>
      <c r="Y111" s="5">
        <f t="shared" si="25"/>
        <v>0</v>
      </c>
    </row>
    <row r="112" spans="1:25" x14ac:dyDescent="0.3">
      <c r="A112" s="7"/>
      <c r="B112" s="23">
        <f t="shared" si="29"/>
        <v>107</v>
      </c>
      <c r="C112" s="44">
        <v>43301</v>
      </c>
      <c r="D112" s="43" t="s">
        <v>19</v>
      </c>
      <c r="E112" s="43" t="s">
        <v>359</v>
      </c>
      <c r="F112" s="43">
        <v>200</v>
      </c>
      <c r="G112" s="26">
        <v>216</v>
      </c>
      <c r="H112" s="25">
        <f t="shared" ref="H112:H115" si="44">G112-F112</f>
        <v>16</v>
      </c>
      <c r="I112" s="27">
        <f t="shared" si="26"/>
        <v>750</v>
      </c>
      <c r="J112" s="63">
        <f t="shared" si="27"/>
        <v>8.0000000000000071E-2</v>
      </c>
      <c r="K112" s="28">
        <f t="shared" si="28"/>
        <v>12000</v>
      </c>
      <c r="L112" s="8"/>
      <c r="W112" s="5">
        <f t="shared" si="41"/>
        <v>1</v>
      </c>
      <c r="X112" s="5">
        <f t="shared" si="42"/>
        <v>0</v>
      </c>
      <c r="Y112" s="5">
        <f t="shared" si="25"/>
        <v>0</v>
      </c>
    </row>
    <row r="113" spans="1:25" x14ac:dyDescent="0.3">
      <c r="A113" s="7"/>
      <c r="B113" s="23">
        <f t="shared" si="29"/>
        <v>108</v>
      </c>
      <c r="C113" s="44">
        <v>43301</v>
      </c>
      <c r="D113" s="43" t="s">
        <v>19</v>
      </c>
      <c r="E113" s="43" t="s">
        <v>360</v>
      </c>
      <c r="F113" s="43">
        <v>195</v>
      </c>
      <c r="G113" s="26">
        <v>198.5</v>
      </c>
      <c r="H113" s="76">
        <f t="shared" si="44"/>
        <v>3.5</v>
      </c>
      <c r="I113" s="27">
        <f t="shared" si="26"/>
        <v>769.23076923076928</v>
      </c>
      <c r="J113" s="63">
        <f t="shared" si="27"/>
        <v>1.7948717948717885E-2</v>
      </c>
      <c r="K113" s="28">
        <f t="shared" si="28"/>
        <v>2692.3076923076924</v>
      </c>
      <c r="L113" s="8"/>
      <c r="W113" s="5">
        <f t="shared" si="41"/>
        <v>1</v>
      </c>
      <c r="X113" s="5">
        <f t="shared" si="42"/>
        <v>0</v>
      </c>
      <c r="Y113" s="5">
        <f t="shared" si="25"/>
        <v>0</v>
      </c>
    </row>
    <row r="114" spans="1:25" x14ac:dyDescent="0.3">
      <c r="A114" s="7"/>
      <c r="B114" s="23">
        <f t="shared" si="29"/>
        <v>109</v>
      </c>
      <c r="C114" s="44">
        <v>43301</v>
      </c>
      <c r="D114" s="43" t="s">
        <v>19</v>
      </c>
      <c r="E114" s="43" t="s">
        <v>361</v>
      </c>
      <c r="F114" s="43">
        <v>279</v>
      </c>
      <c r="G114" s="26">
        <v>282.7</v>
      </c>
      <c r="H114" s="76">
        <f t="shared" si="44"/>
        <v>3.6999999999999886</v>
      </c>
      <c r="I114" s="27">
        <f t="shared" si="26"/>
        <v>537.63440860215053</v>
      </c>
      <c r="J114" s="63">
        <f t="shared" si="27"/>
        <v>1.3261648745519716E-2</v>
      </c>
      <c r="K114" s="28">
        <f t="shared" si="28"/>
        <v>1989.2473118279509</v>
      </c>
      <c r="L114" s="8"/>
      <c r="W114" s="5">
        <f t="shared" si="41"/>
        <v>1</v>
      </c>
      <c r="X114" s="5">
        <f t="shared" si="42"/>
        <v>0</v>
      </c>
      <c r="Y114" s="5">
        <f t="shared" si="25"/>
        <v>0</v>
      </c>
    </row>
    <row r="115" spans="1:25" x14ac:dyDescent="0.3">
      <c r="A115" s="7"/>
      <c r="B115" s="23">
        <f t="shared" si="29"/>
        <v>110</v>
      </c>
      <c r="C115" s="44">
        <v>43301</v>
      </c>
      <c r="D115" s="43" t="s">
        <v>19</v>
      </c>
      <c r="E115" s="43" t="s">
        <v>362</v>
      </c>
      <c r="F115" s="43">
        <v>15</v>
      </c>
      <c r="G115" s="26">
        <v>16.600000000000001</v>
      </c>
      <c r="H115" s="76">
        <f t="shared" si="44"/>
        <v>1.6000000000000014</v>
      </c>
      <c r="I115" s="27">
        <f t="shared" si="26"/>
        <v>10000</v>
      </c>
      <c r="J115" s="63">
        <f t="shared" si="27"/>
        <v>0.10666666666666669</v>
      </c>
      <c r="K115" s="28">
        <f t="shared" si="28"/>
        <v>16000.000000000015</v>
      </c>
      <c r="L115" s="8"/>
      <c r="O115" s="5" t="s">
        <v>20</v>
      </c>
      <c r="W115" s="5">
        <f t="shared" si="41"/>
        <v>1</v>
      </c>
      <c r="X115" s="5">
        <f t="shared" si="42"/>
        <v>0</v>
      </c>
      <c r="Y115" s="5">
        <f t="shared" si="25"/>
        <v>0</v>
      </c>
    </row>
    <row r="116" spans="1:25" x14ac:dyDescent="0.3">
      <c r="A116" s="7"/>
      <c r="B116" s="23">
        <f t="shared" si="29"/>
        <v>111</v>
      </c>
      <c r="C116" s="44">
        <v>43301</v>
      </c>
      <c r="D116" s="43" t="s">
        <v>19</v>
      </c>
      <c r="E116" s="43" t="s">
        <v>114</v>
      </c>
      <c r="F116" s="43">
        <v>346</v>
      </c>
      <c r="G116" s="26">
        <v>359.95</v>
      </c>
      <c r="H116" s="76">
        <f t="shared" ref="H116:H119" si="45">G116-F116</f>
        <v>13.949999999999989</v>
      </c>
      <c r="I116" s="27">
        <f t="shared" si="26"/>
        <v>433.52601156069363</v>
      </c>
      <c r="J116" s="63">
        <f t="shared" si="27"/>
        <v>4.0317919075144371E-2</v>
      </c>
      <c r="K116" s="28">
        <f t="shared" si="28"/>
        <v>6047.687861271671</v>
      </c>
      <c r="L116" s="8"/>
      <c r="W116" s="5">
        <f t="shared" si="41"/>
        <v>1</v>
      </c>
      <c r="X116" s="5">
        <f t="shared" si="42"/>
        <v>0</v>
      </c>
      <c r="Y116" s="5">
        <f t="shared" si="25"/>
        <v>0</v>
      </c>
    </row>
    <row r="117" spans="1:25" x14ac:dyDescent="0.3">
      <c r="A117" s="7"/>
      <c r="B117" s="23">
        <f t="shared" si="29"/>
        <v>112</v>
      </c>
      <c r="C117" s="44">
        <v>43301</v>
      </c>
      <c r="D117" s="43" t="s">
        <v>19</v>
      </c>
      <c r="E117" s="43" t="s">
        <v>363</v>
      </c>
      <c r="F117" s="43">
        <v>65</v>
      </c>
      <c r="G117" s="26">
        <v>69</v>
      </c>
      <c r="H117" s="25">
        <f t="shared" si="45"/>
        <v>4</v>
      </c>
      <c r="I117" s="27">
        <f t="shared" si="26"/>
        <v>2307.6923076923076</v>
      </c>
      <c r="J117" s="63">
        <f t="shared" si="27"/>
        <v>6.1538461538461542E-2</v>
      </c>
      <c r="K117" s="28">
        <f t="shared" si="28"/>
        <v>9230.7692307692305</v>
      </c>
      <c r="L117" s="8"/>
      <c r="W117" s="5">
        <f t="shared" si="41"/>
        <v>1</v>
      </c>
      <c r="X117" s="5">
        <f t="shared" si="42"/>
        <v>0</v>
      </c>
      <c r="Y117" s="5">
        <f t="shared" si="25"/>
        <v>0</v>
      </c>
    </row>
    <row r="118" spans="1:25" x14ac:dyDescent="0.3">
      <c r="A118" s="7"/>
      <c r="B118" s="23">
        <f>B117+1</f>
        <v>113</v>
      </c>
      <c r="C118" s="44">
        <v>43301</v>
      </c>
      <c r="D118" s="43" t="s">
        <v>19</v>
      </c>
      <c r="E118" s="43" t="s">
        <v>364</v>
      </c>
      <c r="F118" s="43">
        <v>499</v>
      </c>
      <c r="G118" s="26">
        <v>532</v>
      </c>
      <c r="H118" s="25">
        <f t="shared" si="45"/>
        <v>33</v>
      </c>
      <c r="I118" s="27">
        <f t="shared" si="26"/>
        <v>300.60120240480961</v>
      </c>
      <c r="J118" s="63">
        <f t="shared" si="27"/>
        <v>6.6132264529058071E-2</v>
      </c>
      <c r="K118" s="28">
        <f t="shared" si="28"/>
        <v>9919.8396793587181</v>
      </c>
      <c r="L118" s="8"/>
      <c r="W118" s="5">
        <f t="shared" si="41"/>
        <v>1</v>
      </c>
      <c r="X118" s="5">
        <f t="shared" si="42"/>
        <v>0</v>
      </c>
      <c r="Y118" s="5">
        <f t="shared" si="25"/>
        <v>0</v>
      </c>
    </row>
    <row r="119" spans="1:25" x14ac:dyDescent="0.3">
      <c r="A119" s="7"/>
      <c r="B119" s="23">
        <f t="shared" si="29"/>
        <v>114</v>
      </c>
      <c r="C119" s="44">
        <v>43304</v>
      </c>
      <c r="D119" s="43" t="s">
        <v>19</v>
      </c>
      <c r="E119" s="43" t="s">
        <v>262</v>
      </c>
      <c r="F119" s="43">
        <v>367</v>
      </c>
      <c r="G119" s="26">
        <v>378</v>
      </c>
      <c r="H119" s="26">
        <f t="shared" si="45"/>
        <v>11</v>
      </c>
      <c r="I119" s="27">
        <f t="shared" si="26"/>
        <v>408.71934604904629</v>
      </c>
      <c r="J119" s="63">
        <f t="shared" si="27"/>
        <v>2.997275204359684E-2</v>
      </c>
      <c r="K119" s="28">
        <f t="shared" si="28"/>
        <v>4495.9128065395089</v>
      </c>
      <c r="L119" s="8"/>
      <c r="W119" s="5">
        <f t="shared" si="41"/>
        <v>1</v>
      </c>
      <c r="X119" s="5">
        <f t="shared" si="42"/>
        <v>0</v>
      </c>
      <c r="Y119" s="5">
        <f t="shared" si="25"/>
        <v>0</v>
      </c>
    </row>
    <row r="120" spans="1:25" x14ac:dyDescent="0.3">
      <c r="A120" s="7"/>
      <c r="B120" s="23">
        <f t="shared" si="29"/>
        <v>115</v>
      </c>
      <c r="C120" s="44">
        <v>43304</v>
      </c>
      <c r="D120" s="43" t="s">
        <v>19</v>
      </c>
      <c r="E120" s="43" t="s">
        <v>361</v>
      </c>
      <c r="F120" s="43">
        <v>279</v>
      </c>
      <c r="G120" s="26">
        <v>287</v>
      </c>
      <c r="H120" s="25">
        <f t="shared" ref="H120:H121" si="46">G120-F120</f>
        <v>8</v>
      </c>
      <c r="I120" s="27">
        <f t="shared" si="26"/>
        <v>537.63440860215053</v>
      </c>
      <c r="J120" s="63">
        <f t="shared" si="27"/>
        <v>2.8673835125448077E-2</v>
      </c>
      <c r="K120" s="28">
        <f t="shared" si="28"/>
        <v>4301.0752688172042</v>
      </c>
      <c r="L120" s="8"/>
      <c r="W120" s="5">
        <f t="shared" si="41"/>
        <v>1</v>
      </c>
      <c r="X120" s="5">
        <f t="shared" si="42"/>
        <v>0</v>
      </c>
      <c r="Y120" s="5">
        <f t="shared" si="25"/>
        <v>0</v>
      </c>
    </row>
    <row r="121" spans="1:25" x14ac:dyDescent="0.3">
      <c r="A121" s="7"/>
      <c r="B121" s="23">
        <f t="shared" si="29"/>
        <v>116</v>
      </c>
      <c r="C121" s="44">
        <v>43304</v>
      </c>
      <c r="D121" s="43" t="s">
        <v>19</v>
      </c>
      <c r="E121" s="43" t="s">
        <v>292</v>
      </c>
      <c r="F121" s="43">
        <v>640</v>
      </c>
      <c r="G121" s="26">
        <v>764</v>
      </c>
      <c r="H121" s="26">
        <f t="shared" si="46"/>
        <v>124</v>
      </c>
      <c r="I121" s="27">
        <f t="shared" si="26"/>
        <v>234.375</v>
      </c>
      <c r="J121" s="63">
        <f t="shared" si="27"/>
        <v>0.19375000000000009</v>
      </c>
      <c r="K121" s="28">
        <f t="shared" si="28"/>
        <v>29062.5</v>
      </c>
      <c r="L121" s="8"/>
      <c r="W121" s="5">
        <f t="shared" si="41"/>
        <v>1</v>
      </c>
      <c r="X121" s="5">
        <f t="shared" si="42"/>
        <v>0</v>
      </c>
      <c r="Y121" s="5">
        <f t="shared" si="25"/>
        <v>0</v>
      </c>
    </row>
    <row r="122" spans="1:25" x14ac:dyDescent="0.3">
      <c r="A122" s="7"/>
      <c r="B122" s="23">
        <f t="shared" si="29"/>
        <v>117</v>
      </c>
      <c r="C122" s="44">
        <v>43304</v>
      </c>
      <c r="D122" s="43" t="s">
        <v>19</v>
      </c>
      <c r="E122" s="43" t="s">
        <v>365</v>
      </c>
      <c r="F122" s="43">
        <v>8.85</v>
      </c>
      <c r="G122" s="26">
        <v>9.1999999999999993</v>
      </c>
      <c r="H122" s="26">
        <f t="shared" ref="H122:H123" si="47">G122-F122</f>
        <v>0.34999999999999964</v>
      </c>
      <c r="I122" s="27">
        <f t="shared" si="26"/>
        <v>16949.152542372882</v>
      </c>
      <c r="J122" s="63">
        <f t="shared" si="27"/>
        <v>3.9548022598870025E-2</v>
      </c>
      <c r="K122" s="28">
        <f t="shared" si="28"/>
        <v>5932.2033898305026</v>
      </c>
      <c r="L122" s="8"/>
      <c r="W122" s="5">
        <f t="shared" si="41"/>
        <v>1</v>
      </c>
      <c r="X122" s="5">
        <f t="shared" si="42"/>
        <v>0</v>
      </c>
      <c r="Y122" s="5">
        <f t="shared" si="25"/>
        <v>0</v>
      </c>
    </row>
    <row r="123" spans="1:25" x14ac:dyDescent="0.3">
      <c r="A123" s="7"/>
      <c r="B123" s="23">
        <f t="shared" si="29"/>
        <v>118</v>
      </c>
      <c r="C123" s="44">
        <v>43304</v>
      </c>
      <c r="D123" s="43" t="s">
        <v>19</v>
      </c>
      <c r="E123" s="43" t="s">
        <v>366</v>
      </c>
      <c r="F123" s="43">
        <v>555</v>
      </c>
      <c r="G123" s="26">
        <v>590</v>
      </c>
      <c r="H123" s="26">
        <f t="shared" si="47"/>
        <v>35</v>
      </c>
      <c r="I123" s="27">
        <f t="shared" si="26"/>
        <v>270.27027027027026</v>
      </c>
      <c r="J123" s="63">
        <f t="shared" si="27"/>
        <v>6.3063063063063085E-2</v>
      </c>
      <c r="K123" s="28">
        <f t="shared" si="28"/>
        <v>9459.4594594594582</v>
      </c>
      <c r="L123" s="8"/>
      <c r="W123" s="5">
        <f t="shared" si="41"/>
        <v>1</v>
      </c>
      <c r="X123" s="5">
        <f t="shared" si="42"/>
        <v>0</v>
      </c>
      <c r="Y123" s="5">
        <f t="shared" si="25"/>
        <v>0</v>
      </c>
    </row>
    <row r="124" spans="1:25" x14ac:dyDescent="0.3">
      <c r="A124" s="7"/>
      <c r="B124" s="23">
        <f t="shared" si="29"/>
        <v>119</v>
      </c>
      <c r="C124" s="44">
        <v>43304</v>
      </c>
      <c r="D124" s="43" t="s">
        <v>19</v>
      </c>
      <c r="E124" s="43" t="s">
        <v>367</v>
      </c>
      <c r="F124" s="43">
        <v>374</v>
      </c>
      <c r="G124" s="26">
        <v>420.65</v>
      </c>
      <c r="H124" s="76">
        <f t="shared" ref="H124" si="48">G124-F124</f>
        <v>46.649999999999977</v>
      </c>
      <c r="I124" s="27">
        <f t="shared" si="26"/>
        <v>401.06951871657753</v>
      </c>
      <c r="J124" s="63">
        <f t="shared" si="27"/>
        <v>0.12473262032085564</v>
      </c>
      <c r="K124" s="28">
        <f t="shared" si="28"/>
        <v>18709.893048128331</v>
      </c>
      <c r="L124" s="8"/>
      <c r="P124" s="5" t="s">
        <v>20</v>
      </c>
      <c r="W124" s="5">
        <f t="shared" si="41"/>
        <v>1</v>
      </c>
      <c r="X124" s="5">
        <f t="shared" si="42"/>
        <v>0</v>
      </c>
      <c r="Y124" s="5">
        <f t="shared" si="25"/>
        <v>0</v>
      </c>
    </row>
    <row r="125" spans="1:25" x14ac:dyDescent="0.3">
      <c r="A125" s="7"/>
      <c r="B125" s="23">
        <f t="shared" si="29"/>
        <v>120</v>
      </c>
      <c r="C125" s="44">
        <v>43304</v>
      </c>
      <c r="D125" s="43" t="s">
        <v>19</v>
      </c>
      <c r="E125" s="43" t="s">
        <v>372</v>
      </c>
      <c r="F125" s="43">
        <v>199</v>
      </c>
      <c r="G125" s="26">
        <v>226</v>
      </c>
      <c r="H125" s="25">
        <f t="shared" ref="H125:H129" si="49">G125-F125</f>
        <v>27</v>
      </c>
      <c r="I125" s="27">
        <f t="shared" si="26"/>
        <v>753.7688442211055</v>
      </c>
      <c r="J125" s="63">
        <f t="shared" si="27"/>
        <v>0.13567839195979903</v>
      </c>
      <c r="K125" s="28">
        <f t="shared" si="28"/>
        <v>20351.75879396985</v>
      </c>
      <c r="L125" s="8"/>
      <c r="W125" s="5">
        <f t="shared" si="41"/>
        <v>1</v>
      </c>
      <c r="X125" s="5">
        <f t="shared" si="42"/>
        <v>0</v>
      </c>
      <c r="Y125" s="5">
        <f t="shared" si="25"/>
        <v>0</v>
      </c>
    </row>
    <row r="126" spans="1:25" x14ac:dyDescent="0.3">
      <c r="A126" s="7"/>
      <c r="B126" s="23">
        <f t="shared" si="29"/>
        <v>121</v>
      </c>
      <c r="C126" s="44">
        <v>43304</v>
      </c>
      <c r="D126" s="43" t="s">
        <v>19</v>
      </c>
      <c r="E126" s="43" t="s">
        <v>193</v>
      </c>
      <c r="F126" s="43">
        <v>806</v>
      </c>
      <c r="G126" s="26">
        <v>846</v>
      </c>
      <c r="H126" s="25">
        <f t="shared" si="49"/>
        <v>40</v>
      </c>
      <c r="I126" s="27">
        <f t="shared" si="26"/>
        <v>186.10421836228286</v>
      </c>
      <c r="J126" s="63">
        <f t="shared" si="27"/>
        <v>4.9627791563275458E-2</v>
      </c>
      <c r="K126" s="28">
        <f t="shared" si="28"/>
        <v>7444.1687344913144</v>
      </c>
      <c r="L126" s="8"/>
      <c r="W126" s="5">
        <f t="shared" si="41"/>
        <v>1</v>
      </c>
      <c r="X126" s="5">
        <f t="shared" si="42"/>
        <v>0</v>
      </c>
      <c r="Y126" s="5">
        <f t="shared" si="25"/>
        <v>0</v>
      </c>
    </row>
    <row r="127" spans="1:25" x14ac:dyDescent="0.3">
      <c r="A127" s="7"/>
      <c r="B127" s="23">
        <f t="shared" si="29"/>
        <v>122</v>
      </c>
      <c r="C127" s="44">
        <v>43304</v>
      </c>
      <c r="D127" s="43" t="s">
        <v>19</v>
      </c>
      <c r="E127" s="43" t="s">
        <v>368</v>
      </c>
      <c r="F127" s="43">
        <v>508</v>
      </c>
      <c r="G127" s="26">
        <v>525</v>
      </c>
      <c r="H127" s="25">
        <f t="shared" si="49"/>
        <v>17</v>
      </c>
      <c r="I127" s="27">
        <f t="shared" si="26"/>
        <v>295.2755905511811</v>
      </c>
      <c r="J127" s="63">
        <f t="shared" si="27"/>
        <v>3.3464566929133799E-2</v>
      </c>
      <c r="K127" s="28">
        <f t="shared" si="28"/>
        <v>5019.6850393700788</v>
      </c>
      <c r="L127" s="8"/>
      <c r="W127" s="5">
        <f t="shared" si="41"/>
        <v>1</v>
      </c>
      <c r="X127" s="5">
        <f t="shared" si="42"/>
        <v>0</v>
      </c>
      <c r="Y127" s="5">
        <f t="shared" si="25"/>
        <v>0</v>
      </c>
    </row>
    <row r="128" spans="1:25" x14ac:dyDescent="0.3">
      <c r="A128" s="7"/>
      <c r="B128" s="23">
        <f t="shared" si="29"/>
        <v>123</v>
      </c>
      <c r="C128" s="44">
        <v>43304</v>
      </c>
      <c r="D128" s="43" t="s">
        <v>19</v>
      </c>
      <c r="E128" s="43" t="s">
        <v>35</v>
      </c>
      <c r="F128" s="43">
        <v>886</v>
      </c>
      <c r="G128" s="26">
        <v>919</v>
      </c>
      <c r="H128" s="25">
        <f t="shared" si="49"/>
        <v>33</v>
      </c>
      <c r="I128" s="27">
        <f t="shared" si="26"/>
        <v>169.30022573363431</v>
      </c>
      <c r="J128" s="63">
        <f t="shared" si="27"/>
        <v>3.724604966139955E-2</v>
      </c>
      <c r="K128" s="28">
        <f t="shared" si="28"/>
        <v>5586.9074492099317</v>
      </c>
      <c r="L128" s="8"/>
      <c r="W128" s="5">
        <f t="shared" si="41"/>
        <v>1</v>
      </c>
      <c r="X128" s="5">
        <f t="shared" si="42"/>
        <v>0</v>
      </c>
      <c r="Y128" s="5">
        <f t="shared" si="25"/>
        <v>0</v>
      </c>
    </row>
    <row r="129" spans="1:25" x14ac:dyDescent="0.3">
      <c r="A129" s="7"/>
      <c r="B129" s="23">
        <f t="shared" si="29"/>
        <v>124</v>
      </c>
      <c r="C129" s="44">
        <v>43304</v>
      </c>
      <c r="D129" s="43" t="s">
        <v>19</v>
      </c>
      <c r="E129" s="43" t="s">
        <v>369</v>
      </c>
      <c r="F129" s="43">
        <v>183</v>
      </c>
      <c r="G129" s="26">
        <v>236</v>
      </c>
      <c r="H129" s="26">
        <f t="shared" si="49"/>
        <v>53</v>
      </c>
      <c r="I129" s="27">
        <f t="shared" si="26"/>
        <v>819.67213114754099</v>
      </c>
      <c r="J129" s="63">
        <f t="shared" si="27"/>
        <v>0.28961748633879791</v>
      </c>
      <c r="K129" s="28">
        <f t="shared" si="28"/>
        <v>43442.62295081967</v>
      </c>
      <c r="L129" s="8"/>
      <c r="W129" s="5">
        <f t="shared" si="41"/>
        <v>1</v>
      </c>
      <c r="X129" s="5">
        <f t="shared" si="42"/>
        <v>0</v>
      </c>
      <c r="Y129" s="5">
        <f t="shared" si="25"/>
        <v>0</v>
      </c>
    </row>
    <row r="130" spans="1:25" x14ac:dyDescent="0.3">
      <c r="A130" s="7"/>
      <c r="B130" s="23">
        <f t="shared" si="29"/>
        <v>125</v>
      </c>
      <c r="C130" s="44">
        <v>43304</v>
      </c>
      <c r="D130" s="43" t="s">
        <v>19</v>
      </c>
      <c r="E130" s="43" t="s">
        <v>370</v>
      </c>
      <c r="F130" s="43">
        <v>39</v>
      </c>
      <c r="G130" s="26">
        <v>41.5</v>
      </c>
      <c r="H130" s="77">
        <f t="shared" ref="H130:H131" si="50">G130-F130</f>
        <v>2.5</v>
      </c>
      <c r="I130" s="27">
        <f t="shared" si="26"/>
        <v>3846.1538461538462</v>
      </c>
      <c r="J130" s="63">
        <f t="shared" si="27"/>
        <v>6.4102564102564097E-2</v>
      </c>
      <c r="K130" s="28">
        <f t="shared" si="28"/>
        <v>9615.3846153846152</v>
      </c>
      <c r="L130" s="8"/>
      <c r="W130" s="5">
        <f t="shared" si="41"/>
        <v>1</v>
      </c>
      <c r="X130" s="5">
        <f t="shared" si="42"/>
        <v>0</v>
      </c>
      <c r="Y130" s="5">
        <f t="shared" si="25"/>
        <v>0</v>
      </c>
    </row>
    <row r="131" spans="1:25" x14ac:dyDescent="0.3">
      <c r="A131" s="7"/>
      <c r="B131" s="23">
        <f t="shared" si="29"/>
        <v>126</v>
      </c>
      <c r="C131" s="44">
        <v>43304</v>
      </c>
      <c r="D131" s="43" t="s">
        <v>19</v>
      </c>
      <c r="E131" s="43" t="s">
        <v>298</v>
      </c>
      <c r="F131" s="43">
        <v>34.75</v>
      </c>
      <c r="G131" s="26">
        <v>36.1</v>
      </c>
      <c r="H131" s="26">
        <f t="shared" si="50"/>
        <v>1.3500000000000014</v>
      </c>
      <c r="I131" s="27">
        <f t="shared" si="26"/>
        <v>4316.5467625899282</v>
      </c>
      <c r="J131" s="63">
        <f t="shared" si="27"/>
        <v>3.8848920863309377E-2</v>
      </c>
      <c r="K131" s="28">
        <f t="shared" si="28"/>
        <v>5827.3381294964092</v>
      </c>
      <c r="L131" s="8"/>
      <c r="W131" s="5">
        <f t="shared" si="41"/>
        <v>1</v>
      </c>
      <c r="X131" s="5">
        <f t="shared" si="42"/>
        <v>0</v>
      </c>
      <c r="Y131" s="5">
        <f t="shared" si="25"/>
        <v>0</v>
      </c>
    </row>
    <row r="132" spans="1:25" x14ac:dyDescent="0.3">
      <c r="A132" s="7"/>
      <c r="B132" s="23">
        <f t="shared" si="29"/>
        <v>127</v>
      </c>
      <c r="C132" s="44">
        <v>43304</v>
      </c>
      <c r="D132" s="43" t="s">
        <v>19</v>
      </c>
      <c r="E132" s="43" t="s">
        <v>129</v>
      </c>
      <c r="F132" s="43">
        <v>390</v>
      </c>
      <c r="G132" s="26">
        <v>421</v>
      </c>
      <c r="H132" s="25">
        <f t="shared" ref="H132" si="51">G132-F132</f>
        <v>31</v>
      </c>
      <c r="I132" s="27">
        <f t="shared" si="26"/>
        <v>384.61538461538464</v>
      </c>
      <c r="J132" s="63">
        <f t="shared" si="27"/>
        <v>7.9487179487179427E-2</v>
      </c>
      <c r="K132" s="28">
        <f t="shared" si="28"/>
        <v>11923.076923076924</v>
      </c>
      <c r="L132" s="8"/>
      <c r="W132" s="5">
        <f t="shared" si="41"/>
        <v>1</v>
      </c>
      <c r="X132" s="5">
        <f t="shared" si="42"/>
        <v>0</v>
      </c>
      <c r="Y132" s="5">
        <f t="shared" si="25"/>
        <v>0</v>
      </c>
    </row>
    <row r="133" spans="1:25" x14ac:dyDescent="0.3">
      <c r="A133" s="7"/>
      <c r="B133" s="23">
        <f t="shared" si="29"/>
        <v>128</v>
      </c>
      <c r="C133" s="44">
        <v>43305</v>
      </c>
      <c r="D133" s="43" t="s">
        <v>19</v>
      </c>
      <c r="E133" s="43" t="s">
        <v>373</v>
      </c>
      <c r="F133" s="43">
        <v>1150</v>
      </c>
      <c r="G133" s="26">
        <v>1177</v>
      </c>
      <c r="H133" s="25">
        <f t="shared" ref="H133:H141" si="52">G133-F133</f>
        <v>27</v>
      </c>
      <c r="I133" s="27">
        <f t="shared" si="26"/>
        <v>130.43478260869566</v>
      </c>
      <c r="J133" s="63">
        <f t="shared" si="27"/>
        <v>2.3478260869565171E-2</v>
      </c>
      <c r="K133" s="28">
        <f t="shared" si="28"/>
        <v>3521.7391304347825</v>
      </c>
      <c r="L133" s="8"/>
      <c r="W133" s="5">
        <f t="shared" si="41"/>
        <v>1</v>
      </c>
      <c r="X133" s="5">
        <f t="shared" si="42"/>
        <v>0</v>
      </c>
      <c r="Y133" s="5">
        <f t="shared" si="25"/>
        <v>0</v>
      </c>
    </row>
    <row r="134" spans="1:25" x14ac:dyDescent="0.3">
      <c r="A134" s="7"/>
      <c r="B134" s="23">
        <f t="shared" si="29"/>
        <v>129</v>
      </c>
      <c r="C134" s="44">
        <v>43305</v>
      </c>
      <c r="D134" s="43" t="s">
        <v>19</v>
      </c>
      <c r="E134" s="43" t="s">
        <v>374</v>
      </c>
      <c r="F134" s="43">
        <v>73.599999999999994</v>
      </c>
      <c r="G134" s="26">
        <v>78.400000000000006</v>
      </c>
      <c r="H134" s="76">
        <f t="shared" si="52"/>
        <v>4.8000000000000114</v>
      </c>
      <c r="I134" s="27">
        <f t="shared" si="26"/>
        <v>2038.0434782608697</v>
      </c>
      <c r="J134" s="63">
        <f t="shared" si="27"/>
        <v>6.5217391304347894E-2</v>
      </c>
      <c r="K134" s="28">
        <f t="shared" si="28"/>
        <v>9782.6086956521976</v>
      </c>
      <c r="L134" s="8"/>
      <c r="W134" s="5">
        <f t="shared" si="41"/>
        <v>1</v>
      </c>
      <c r="X134" s="5">
        <f t="shared" si="42"/>
        <v>0</v>
      </c>
      <c r="Y134" s="5">
        <f t="shared" ref="Y134:Y187" si="53">IF($G134=0,1,0)</f>
        <v>0</v>
      </c>
    </row>
    <row r="135" spans="1:25" x14ac:dyDescent="0.3">
      <c r="A135" s="7"/>
      <c r="B135" s="23">
        <f t="shared" si="29"/>
        <v>130</v>
      </c>
      <c r="C135" s="44">
        <v>43305</v>
      </c>
      <c r="D135" s="43" t="s">
        <v>19</v>
      </c>
      <c r="E135" s="43" t="s">
        <v>375</v>
      </c>
      <c r="F135" s="43">
        <v>111.6</v>
      </c>
      <c r="G135" s="26">
        <v>117</v>
      </c>
      <c r="H135" s="76">
        <f t="shared" si="52"/>
        <v>5.4000000000000057</v>
      </c>
      <c r="I135" s="27">
        <f t="shared" ref="I135:I168" si="54">150000/F135</f>
        <v>1344.0860215053765</v>
      </c>
      <c r="J135" s="63">
        <f t="shared" ref="J135:J187" si="55">(G135*1/F135)-100%</f>
        <v>4.8387096774193505E-2</v>
      </c>
      <c r="K135" s="28">
        <f t="shared" ref="K135:K187" si="56">H135*I135</f>
        <v>7258.0645161290404</v>
      </c>
      <c r="L135" s="8"/>
      <c r="W135" s="5">
        <f t="shared" si="41"/>
        <v>1</v>
      </c>
      <c r="X135" s="5">
        <f t="shared" si="42"/>
        <v>0</v>
      </c>
      <c r="Y135" s="5">
        <f t="shared" si="53"/>
        <v>0</v>
      </c>
    </row>
    <row r="136" spans="1:25" x14ac:dyDescent="0.3">
      <c r="A136" s="7"/>
      <c r="B136" s="23">
        <f t="shared" si="29"/>
        <v>131</v>
      </c>
      <c r="C136" s="44">
        <v>43305</v>
      </c>
      <c r="D136" s="43" t="s">
        <v>19</v>
      </c>
      <c r="E136" s="43" t="s">
        <v>376</v>
      </c>
      <c r="F136" s="43">
        <v>88.4</v>
      </c>
      <c r="G136" s="26">
        <v>93.5</v>
      </c>
      <c r="H136" s="25">
        <f t="shared" si="52"/>
        <v>5.0999999999999943</v>
      </c>
      <c r="I136" s="27">
        <f t="shared" si="54"/>
        <v>1696.8325791855202</v>
      </c>
      <c r="J136" s="63">
        <f t="shared" si="55"/>
        <v>5.7692307692307709E-2</v>
      </c>
      <c r="K136" s="28">
        <f t="shared" si="56"/>
        <v>8653.8461538461434</v>
      </c>
      <c r="L136" s="8"/>
      <c r="W136" s="5">
        <f t="shared" si="41"/>
        <v>1</v>
      </c>
      <c r="X136" s="5">
        <f t="shared" si="42"/>
        <v>0</v>
      </c>
      <c r="Y136" s="5">
        <f t="shared" si="53"/>
        <v>0</v>
      </c>
    </row>
    <row r="137" spans="1:25" x14ac:dyDescent="0.3">
      <c r="A137" s="7"/>
      <c r="B137" s="23">
        <f t="shared" ref="B137:B187" si="57">B136+1</f>
        <v>132</v>
      </c>
      <c r="C137" s="44">
        <v>43305</v>
      </c>
      <c r="D137" s="43" t="s">
        <v>19</v>
      </c>
      <c r="E137" s="43" t="s">
        <v>377</v>
      </c>
      <c r="F137" s="43">
        <v>68.900000000000006</v>
      </c>
      <c r="G137" s="26">
        <v>73</v>
      </c>
      <c r="H137" s="25">
        <f t="shared" si="52"/>
        <v>4.0999999999999943</v>
      </c>
      <c r="I137" s="27">
        <f t="shared" si="54"/>
        <v>2177.0682148040637</v>
      </c>
      <c r="J137" s="63">
        <f t="shared" si="55"/>
        <v>5.9506531204644331E-2</v>
      </c>
      <c r="K137" s="28">
        <f t="shared" si="56"/>
        <v>8925.9796806966497</v>
      </c>
      <c r="L137" s="8"/>
      <c r="W137" s="5">
        <f t="shared" si="41"/>
        <v>1</v>
      </c>
      <c r="X137" s="5">
        <f t="shared" si="42"/>
        <v>0</v>
      </c>
      <c r="Y137" s="5">
        <f t="shared" si="53"/>
        <v>0</v>
      </c>
    </row>
    <row r="138" spans="1:25" x14ac:dyDescent="0.3">
      <c r="A138" s="7"/>
      <c r="B138" s="23">
        <f t="shared" si="57"/>
        <v>133</v>
      </c>
      <c r="C138" s="44">
        <v>43305</v>
      </c>
      <c r="D138" s="43" t="s">
        <v>19</v>
      </c>
      <c r="E138" s="43" t="s">
        <v>378</v>
      </c>
      <c r="F138" s="43">
        <v>348</v>
      </c>
      <c r="G138" s="26">
        <v>393</v>
      </c>
      <c r="H138" s="26">
        <f t="shared" si="52"/>
        <v>45</v>
      </c>
      <c r="I138" s="27">
        <f t="shared" si="54"/>
        <v>431.0344827586207</v>
      </c>
      <c r="J138" s="63">
        <f t="shared" si="55"/>
        <v>0.1293103448275863</v>
      </c>
      <c r="K138" s="28">
        <f t="shared" si="56"/>
        <v>19396.551724137931</v>
      </c>
      <c r="L138" s="8"/>
      <c r="W138" s="5">
        <f t="shared" si="41"/>
        <v>1</v>
      </c>
      <c r="X138" s="5">
        <f t="shared" si="42"/>
        <v>0</v>
      </c>
      <c r="Y138" s="5">
        <f t="shared" si="53"/>
        <v>0</v>
      </c>
    </row>
    <row r="139" spans="1:25" x14ac:dyDescent="0.3">
      <c r="A139" s="7"/>
      <c r="B139" s="23">
        <f t="shared" si="57"/>
        <v>134</v>
      </c>
      <c r="C139" s="44">
        <v>43306</v>
      </c>
      <c r="D139" s="43" t="s">
        <v>19</v>
      </c>
      <c r="E139" s="43" t="s">
        <v>377</v>
      </c>
      <c r="F139" s="43">
        <v>68.900000000000006</v>
      </c>
      <c r="G139" s="26">
        <v>80</v>
      </c>
      <c r="H139" s="26">
        <f t="shared" si="52"/>
        <v>11.099999999999994</v>
      </c>
      <c r="I139" s="27">
        <f t="shared" si="54"/>
        <v>2177.0682148040637</v>
      </c>
      <c r="J139" s="63">
        <f t="shared" si="55"/>
        <v>0.16110304789550067</v>
      </c>
      <c r="K139" s="28">
        <f t="shared" si="56"/>
        <v>24165.457184325096</v>
      </c>
      <c r="L139" s="8"/>
      <c r="W139" s="5">
        <f t="shared" si="41"/>
        <v>1</v>
      </c>
      <c r="X139" s="5">
        <f t="shared" si="42"/>
        <v>0</v>
      </c>
      <c r="Y139" s="5">
        <f t="shared" si="53"/>
        <v>0</v>
      </c>
    </row>
    <row r="140" spans="1:25" x14ac:dyDescent="0.3">
      <c r="A140" s="7"/>
      <c r="B140" s="23">
        <f t="shared" si="57"/>
        <v>135</v>
      </c>
      <c r="C140" s="44">
        <v>43306</v>
      </c>
      <c r="D140" s="43" t="s">
        <v>19</v>
      </c>
      <c r="E140" s="43" t="s">
        <v>379</v>
      </c>
      <c r="F140" s="43">
        <v>613</v>
      </c>
      <c r="G140" s="26">
        <v>626</v>
      </c>
      <c r="H140" s="26">
        <f t="shared" si="52"/>
        <v>13</v>
      </c>
      <c r="I140" s="27">
        <f t="shared" si="54"/>
        <v>244.69820554649266</v>
      </c>
      <c r="J140" s="63">
        <f t="shared" si="55"/>
        <v>2.1207177814029254E-2</v>
      </c>
      <c r="K140" s="28">
        <f t="shared" si="56"/>
        <v>3181.0766721044047</v>
      </c>
      <c r="L140" s="8"/>
      <c r="W140" s="5">
        <f t="shared" si="41"/>
        <v>1</v>
      </c>
      <c r="X140" s="5">
        <f t="shared" si="42"/>
        <v>0</v>
      </c>
      <c r="Y140" s="5">
        <f t="shared" si="53"/>
        <v>0</v>
      </c>
    </row>
    <row r="141" spans="1:25" x14ac:dyDescent="0.3">
      <c r="A141" s="7"/>
      <c r="B141" s="23">
        <f t="shared" si="57"/>
        <v>136</v>
      </c>
      <c r="C141" s="44">
        <v>43306</v>
      </c>
      <c r="D141" s="43" t="s">
        <v>19</v>
      </c>
      <c r="E141" s="43" t="s">
        <v>380</v>
      </c>
      <c r="F141" s="43">
        <v>449</v>
      </c>
      <c r="G141" s="26">
        <v>471</v>
      </c>
      <c r="H141" s="26">
        <f t="shared" si="52"/>
        <v>22</v>
      </c>
      <c r="I141" s="27">
        <f t="shared" si="54"/>
        <v>334.07572383073494</v>
      </c>
      <c r="J141" s="63">
        <f t="shared" si="55"/>
        <v>4.8997772828507813E-2</v>
      </c>
      <c r="K141" s="28">
        <f t="shared" si="56"/>
        <v>7349.6659242761689</v>
      </c>
      <c r="L141" s="8"/>
      <c r="W141" s="5">
        <f t="shared" si="41"/>
        <v>1</v>
      </c>
      <c r="X141" s="5">
        <f t="shared" si="42"/>
        <v>0</v>
      </c>
      <c r="Y141" s="5">
        <f t="shared" si="53"/>
        <v>0</v>
      </c>
    </row>
    <row r="142" spans="1:25" x14ac:dyDescent="0.3">
      <c r="A142" s="7"/>
      <c r="B142" s="23">
        <f t="shared" si="57"/>
        <v>137</v>
      </c>
      <c r="C142" s="44">
        <v>43306</v>
      </c>
      <c r="D142" s="43" t="s">
        <v>19</v>
      </c>
      <c r="E142" s="43" t="s">
        <v>381</v>
      </c>
      <c r="F142" s="43">
        <v>1313</v>
      </c>
      <c r="G142" s="26">
        <v>1321</v>
      </c>
      <c r="H142" s="26">
        <f t="shared" ref="H142:H143" si="58">G142-F142</f>
        <v>8</v>
      </c>
      <c r="I142" s="27">
        <f t="shared" si="54"/>
        <v>114.24219345011424</v>
      </c>
      <c r="J142" s="63">
        <f t="shared" si="55"/>
        <v>6.0929169840060471E-3</v>
      </c>
      <c r="K142" s="28">
        <f t="shared" si="56"/>
        <v>913.93754760091394</v>
      </c>
      <c r="L142" s="8"/>
      <c r="W142" s="5">
        <f t="shared" si="41"/>
        <v>1</v>
      </c>
      <c r="X142" s="5">
        <f t="shared" si="42"/>
        <v>0</v>
      </c>
      <c r="Y142" s="5">
        <f t="shared" si="53"/>
        <v>0</v>
      </c>
    </row>
    <row r="143" spans="1:25" x14ac:dyDescent="0.3">
      <c r="A143" s="7"/>
      <c r="B143" s="23">
        <f t="shared" si="57"/>
        <v>138</v>
      </c>
      <c r="C143" s="44">
        <v>43307</v>
      </c>
      <c r="D143" s="43" t="s">
        <v>19</v>
      </c>
      <c r="E143" s="43" t="s">
        <v>382</v>
      </c>
      <c r="F143" s="43">
        <v>1158</v>
      </c>
      <c r="G143" s="26">
        <v>1120</v>
      </c>
      <c r="H143" s="26">
        <f t="shared" si="58"/>
        <v>-38</v>
      </c>
      <c r="I143" s="27">
        <f t="shared" si="54"/>
        <v>129.53367875647669</v>
      </c>
      <c r="J143" s="63">
        <f t="shared" si="55"/>
        <v>-3.2815198618307395E-2</v>
      </c>
      <c r="K143" s="28">
        <f t="shared" si="56"/>
        <v>-4922.2797927461143</v>
      </c>
      <c r="L143" s="8"/>
      <c r="W143" s="5">
        <f t="shared" si="41"/>
        <v>0</v>
      </c>
      <c r="X143" s="5">
        <f t="shared" si="42"/>
        <v>1</v>
      </c>
      <c r="Y143" s="5">
        <f t="shared" si="53"/>
        <v>0</v>
      </c>
    </row>
    <row r="144" spans="1:25" x14ac:dyDescent="0.3">
      <c r="A144" s="7"/>
      <c r="B144" s="23">
        <f t="shared" si="57"/>
        <v>139</v>
      </c>
      <c r="C144" s="44">
        <v>43307</v>
      </c>
      <c r="D144" s="43" t="s">
        <v>19</v>
      </c>
      <c r="E144" s="43" t="s">
        <v>383</v>
      </c>
      <c r="F144" s="43">
        <v>662</v>
      </c>
      <c r="G144" s="26">
        <v>675</v>
      </c>
      <c r="H144" s="26">
        <f t="shared" ref="H144:H145" si="59">G144-F144</f>
        <v>13</v>
      </c>
      <c r="I144" s="27">
        <f t="shared" si="54"/>
        <v>226.58610271903322</v>
      </c>
      <c r="J144" s="63">
        <f t="shared" si="55"/>
        <v>1.9637462235649439E-2</v>
      </c>
      <c r="K144" s="28">
        <f t="shared" si="56"/>
        <v>2945.6193353474318</v>
      </c>
      <c r="L144" s="8"/>
      <c r="W144" s="5">
        <f t="shared" si="41"/>
        <v>1</v>
      </c>
      <c r="X144" s="5">
        <f t="shared" si="42"/>
        <v>0</v>
      </c>
      <c r="Y144" s="5">
        <f t="shared" si="53"/>
        <v>0</v>
      </c>
    </row>
    <row r="145" spans="1:25" x14ac:dyDescent="0.3">
      <c r="A145" s="7"/>
      <c r="B145" s="23">
        <f t="shared" si="57"/>
        <v>140</v>
      </c>
      <c r="C145" s="44">
        <v>43307</v>
      </c>
      <c r="D145" s="43" t="s">
        <v>19</v>
      </c>
      <c r="E145" s="43" t="s">
        <v>317</v>
      </c>
      <c r="F145" s="43">
        <v>554</v>
      </c>
      <c r="G145" s="26">
        <v>570</v>
      </c>
      <c r="H145" s="26">
        <f t="shared" si="59"/>
        <v>16</v>
      </c>
      <c r="I145" s="27">
        <f t="shared" si="54"/>
        <v>270.75812274368229</v>
      </c>
      <c r="J145" s="63">
        <f t="shared" si="55"/>
        <v>2.8880866425992746E-2</v>
      </c>
      <c r="K145" s="28">
        <f t="shared" si="56"/>
        <v>4332.1299638989167</v>
      </c>
      <c r="L145" s="8"/>
      <c r="W145" s="5">
        <f t="shared" si="41"/>
        <v>1</v>
      </c>
      <c r="X145" s="5">
        <f t="shared" si="42"/>
        <v>0</v>
      </c>
      <c r="Y145" s="5">
        <f t="shared" si="53"/>
        <v>0</v>
      </c>
    </row>
    <row r="146" spans="1:25" x14ac:dyDescent="0.3">
      <c r="A146" s="7"/>
      <c r="B146" s="23">
        <f t="shared" si="57"/>
        <v>141</v>
      </c>
      <c r="C146" s="44">
        <v>43307</v>
      </c>
      <c r="D146" s="43" t="s">
        <v>19</v>
      </c>
      <c r="E146" s="43" t="s">
        <v>356</v>
      </c>
      <c r="F146" s="43">
        <v>112.15</v>
      </c>
      <c r="G146" s="26">
        <v>127</v>
      </c>
      <c r="H146" s="26">
        <f t="shared" ref="H146" si="60">G146-F146</f>
        <v>14.849999999999994</v>
      </c>
      <c r="I146" s="27">
        <f t="shared" si="54"/>
        <v>1337.4944271065538</v>
      </c>
      <c r="J146" s="63">
        <f t="shared" si="55"/>
        <v>0.13241194828354885</v>
      </c>
      <c r="K146" s="28">
        <f t="shared" si="56"/>
        <v>19861.792242532316</v>
      </c>
      <c r="L146" s="8"/>
      <c r="W146" s="5">
        <f t="shared" si="41"/>
        <v>1</v>
      </c>
      <c r="X146" s="5">
        <f t="shared" si="42"/>
        <v>0</v>
      </c>
      <c r="Y146" s="5">
        <f t="shared" si="53"/>
        <v>0</v>
      </c>
    </row>
    <row r="147" spans="1:25" x14ac:dyDescent="0.3">
      <c r="A147" s="7"/>
      <c r="B147" s="23">
        <f t="shared" si="57"/>
        <v>142</v>
      </c>
      <c r="C147" s="44">
        <v>43307</v>
      </c>
      <c r="D147" s="43" t="s">
        <v>19</v>
      </c>
      <c r="E147" s="43" t="s">
        <v>384</v>
      </c>
      <c r="F147" s="43">
        <v>770</v>
      </c>
      <c r="G147" s="26">
        <v>779.9</v>
      </c>
      <c r="H147" s="26">
        <f t="shared" ref="H147:H152" si="61">G147-F147</f>
        <v>9.8999999999999773</v>
      </c>
      <c r="I147" s="27">
        <f t="shared" si="54"/>
        <v>194.80519480519482</v>
      </c>
      <c r="J147" s="63">
        <f t="shared" si="55"/>
        <v>1.28571428571429E-2</v>
      </c>
      <c r="K147" s="28">
        <f t="shared" si="56"/>
        <v>1928.5714285714243</v>
      </c>
      <c r="L147" s="8"/>
      <c r="W147" s="5">
        <f t="shared" si="41"/>
        <v>1</v>
      </c>
      <c r="X147" s="5">
        <f t="shared" si="42"/>
        <v>0</v>
      </c>
      <c r="Y147" s="5">
        <f t="shared" si="53"/>
        <v>0</v>
      </c>
    </row>
    <row r="148" spans="1:25" x14ac:dyDescent="0.3">
      <c r="A148" s="7"/>
      <c r="B148" s="23">
        <f t="shared" si="57"/>
        <v>143</v>
      </c>
      <c r="C148" s="44">
        <v>43307</v>
      </c>
      <c r="D148" s="43" t="s">
        <v>19</v>
      </c>
      <c r="E148" s="43" t="s">
        <v>385</v>
      </c>
      <c r="F148" s="43">
        <v>294</v>
      </c>
      <c r="G148" s="26">
        <v>300</v>
      </c>
      <c r="H148" s="26">
        <f t="shared" si="61"/>
        <v>6</v>
      </c>
      <c r="I148" s="27">
        <f t="shared" si="54"/>
        <v>510.20408163265307</v>
      </c>
      <c r="J148" s="63">
        <f t="shared" si="55"/>
        <v>2.0408163265306145E-2</v>
      </c>
      <c r="K148" s="28">
        <f t="shared" si="56"/>
        <v>3061.2244897959185</v>
      </c>
      <c r="L148" s="8"/>
      <c r="W148" s="5">
        <f t="shared" si="41"/>
        <v>1</v>
      </c>
      <c r="X148" s="5">
        <f t="shared" si="42"/>
        <v>0</v>
      </c>
      <c r="Y148" s="5">
        <f t="shared" si="53"/>
        <v>0</v>
      </c>
    </row>
    <row r="149" spans="1:25" x14ac:dyDescent="0.3">
      <c r="A149" s="7"/>
      <c r="B149" s="23">
        <f t="shared" si="57"/>
        <v>144</v>
      </c>
      <c r="C149" s="44">
        <v>43308</v>
      </c>
      <c r="D149" s="43" t="s">
        <v>19</v>
      </c>
      <c r="E149" s="43" t="s">
        <v>386</v>
      </c>
      <c r="F149" s="43">
        <v>11.7</v>
      </c>
      <c r="G149" s="26">
        <v>13</v>
      </c>
      <c r="H149" s="26">
        <f t="shared" si="61"/>
        <v>1.3000000000000007</v>
      </c>
      <c r="I149" s="27">
        <f t="shared" si="54"/>
        <v>12820.512820512822</v>
      </c>
      <c r="J149" s="63">
        <f t="shared" si="55"/>
        <v>0.11111111111111116</v>
      </c>
      <c r="K149" s="28">
        <f t="shared" si="56"/>
        <v>16666.666666666679</v>
      </c>
      <c r="L149" s="8"/>
      <c r="W149" s="5">
        <f t="shared" si="41"/>
        <v>1</v>
      </c>
      <c r="X149" s="5">
        <f t="shared" si="42"/>
        <v>0</v>
      </c>
      <c r="Y149" s="5">
        <f t="shared" si="53"/>
        <v>0</v>
      </c>
    </row>
    <row r="150" spans="1:25" x14ac:dyDescent="0.3">
      <c r="A150" s="7"/>
      <c r="B150" s="23">
        <f t="shared" si="57"/>
        <v>145</v>
      </c>
      <c r="C150" s="44">
        <v>43308</v>
      </c>
      <c r="D150" s="43" t="s">
        <v>19</v>
      </c>
      <c r="E150" s="43" t="s">
        <v>387</v>
      </c>
      <c r="F150" s="43">
        <v>2026</v>
      </c>
      <c r="G150" s="26">
        <v>2095</v>
      </c>
      <c r="H150" s="26">
        <f t="shared" si="61"/>
        <v>69</v>
      </c>
      <c r="I150" s="27">
        <f t="shared" si="54"/>
        <v>74.03751233958539</v>
      </c>
      <c r="J150" s="63">
        <f t="shared" si="55"/>
        <v>3.4057255676209319E-2</v>
      </c>
      <c r="K150" s="28">
        <f t="shared" si="56"/>
        <v>5108.5883514313919</v>
      </c>
      <c r="L150" s="8"/>
      <c r="W150" s="5">
        <f t="shared" si="41"/>
        <v>1</v>
      </c>
      <c r="X150" s="5">
        <f t="shared" si="42"/>
        <v>0</v>
      </c>
      <c r="Y150" s="5">
        <f t="shared" si="53"/>
        <v>0</v>
      </c>
    </row>
    <row r="151" spans="1:25" x14ac:dyDescent="0.3">
      <c r="A151" s="7"/>
      <c r="B151" s="23">
        <f t="shared" si="57"/>
        <v>146</v>
      </c>
      <c r="C151" s="44">
        <v>43308</v>
      </c>
      <c r="D151" s="43" t="s">
        <v>19</v>
      </c>
      <c r="E151" s="43" t="s">
        <v>388</v>
      </c>
      <c r="F151" s="43">
        <v>266</v>
      </c>
      <c r="G151" s="26">
        <v>281.89999999999998</v>
      </c>
      <c r="H151" s="26">
        <f t="shared" si="61"/>
        <v>15.899999999999977</v>
      </c>
      <c r="I151" s="27">
        <f t="shared" si="54"/>
        <v>563.90977443609017</v>
      </c>
      <c r="J151" s="63">
        <f t="shared" si="55"/>
        <v>5.977443609022548E-2</v>
      </c>
      <c r="K151" s="28">
        <f t="shared" si="56"/>
        <v>8966.1654135338213</v>
      </c>
      <c r="L151" s="8"/>
      <c r="W151" s="5">
        <f t="shared" si="41"/>
        <v>1</v>
      </c>
      <c r="X151" s="5">
        <f t="shared" si="42"/>
        <v>0</v>
      </c>
      <c r="Y151" s="5">
        <f t="shared" si="53"/>
        <v>0</v>
      </c>
    </row>
    <row r="152" spans="1:25" x14ac:dyDescent="0.3">
      <c r="A152" s="7"/>
      <c r="B152" s="23">
        <f t="shared" si="57"/>
        <v>147</v>
      </c>
      <c r="C152" s="44">
        <v>43308</v>
      </c>
      <c r="D152" s="43" t="s">
        <v>19</v>
      </c>
      <c r="E152" s="43" t="s">
        <v>389</v>
      </c>
      <c r="F152" s="43">
        <v>255</v>
      </c>
      <c r="G152" s="26">
        <v>249</v>
      </c>
      <c r="H152" s="26">
        <f t="shared" si="61"/>
        <v>-6</v>
      </c>
      <c r="I152" s="27">
        <f t="shared" si="54"/>
        <v>588.23529411764707</v>
      </c>
      <c r="J152" s="63">
        <f t="shared" si="55"/>
        <v>-2.352941176470591E-2</v>
      </c>
      <c r="K152" s="28">
        <f t="shared" si="56"/>
        <v>-3529.4117647058824</v>
      </c>
      <c r="L152" s="8"/>
      <c r="W152" s="5">
        <f t="shared" si="41"/>
        <v>0</v>
      </c>
      <c r="X152" s="5">
        <f t="shared" si="42"/>
        <v>1</v>
      </c>
      <c r="Y152" s="5">
        <f t="shared" si="53"/>
        <v>0</v>
      </c>
    </row>
    <row r="153" spans="1:25" x14ac:dyDescent="0.3">
      <c r="A153" s="7"/>
      <c r="B153" s="23">
        <f t="shared" si="57"/>
        <v>148</v>
      </c>
      <c r="C153" s="44">
        <v>43308</v>
      </c>
      <c r="D153" s="43" t="s">
        <v>19</v>
      </c>
      <c r="E153" s="43" t="s">
        <v>390</v>
      </c>
      <c r="F153" s="43">
        <v>108</v>
      </c>
      <c r="G153" s="26">
        <v>111.95</v>
      </c>
      <c r="H153" s="26">
        <f t="shared" ref="H153" si="62">G153-F153</f>
        <v>3.9500000000000028</v>
      </c>
      <c r="I153" s="27">
        <f t="shared" si="54"/>
        <v>1388.8888888888889</v>
      </c>
      <c r="J153" s="63">
        <f t="shared" si="55"/>
        <v>3.6574074074074092E-2</v>
      </c>
      <c r="K153" s="28">
        <f t="shared" si="56"/>
        <v>5486.111111111115</v>
      </c>
      <c r="L153" s="8"/>
      <c r="W153" s="5">
        <f t="shared" si="41"/>
        <v>1</v>
      </c>
      <c r="X153" s="5">
        <f t="shared" si="42"/>
        <v>0</v>
      </c>
      <c r="Y153" s="5">
        <f t="shared" si="53"/>
        <v>0</v>
      </c>
    </row>
    <row r="154" spans="1:25" x14ac:dyDescent="0.3">
      <c r="A154" s="7"/>
      <c r="B154" s="23">
        <f t="shared" si="57"/>
        <v>149</v>
      </c>
      <c r="C154" s="44">
        <v>43308</v>
      </c>
      <c r="D154" s="43" t="s">
        <v>19</v>
      </c>
      <c r="E154" s="43" t="s">
        <v>391</v>
      </c>
      <c r="F154" s="43">
        <v>23.8</v>
      </c>
      <c r="G154" s="26">
        <v>24.5</v>
      </c>
      <c r="H154" s="26">
        <f t="shared" ref="H154:H161" si="63">G154-F154</f>
        <v>0.69999999999999929</v>
      </c>
      <c r="I154" s="27">
        <f t="shared" si="54"/>
        <v>6302.5210084033615</v>
      </c>
      <c r="J154" s="63">
        <f t="shared" si="55"/>
        <v>2.9411764705882248E-2</v>
      </c>
      <c r="K154" s="28">
        <f t="shared" si="56"/>
        <v>4411.7647058823486</v>
      </c>
      <c r="L154" s="8"/>
      <c r="W154" s="5">
        <f t="shared" si="41"/>
        <v>1</v>
      </c>
      <c r="X154" s="5">
        <f t="shared" si="42"/>
        <v>0</v>
      </c>
      <c r="Y154" s="5">
        <f t="shared" si="53"/>
        <v>0</v>
      </c>
    </row>
    <row r="155" spans="1:25" x14ac:dyDescent="0.3">
      <c r="A155" s="7"/>
      <c r="B155" s="23">
        <f t="shared" si="57"/>
        <v>150</v>
      </c>
      <c r="C155" s="44">
        <v>43308</v>
      </c>
      <c r="D155" s="43" t="s">
        <v>19</v>
      </c>
      <c r="E155" s="43" t="s">
        <v>326</v>
      </c>
      <c r="F155" s="43">
        <v>460</v>
      </c>
      <c r="G155" s="26">
        <v>469</v>
      </c>
      <c r="H155" s="26">
        <f t="shared" si="63"/>
        <v>9</v>
      </c>
      <c r="I155" s="27">
        <f t="shared" si="54"/>
        <v>326.08695652173913</v>
      </c>
      <c r="J155" s="63">
        <f t="shared" si="55"/>
        <v>1.9565217391304346E-2</v>
      </c>
      <c r="K155" s="28">
        <f t="shared" si="56"/>
        <v>2934.782608695652</v>
      </c>
      <c r="L155" s="8"/>
      <c r="W155" s="5">
        <f t="shared" si="41"/>
        <v>1</v>
      </c>
      <c r="X155" s="5">
        <f t="shared" si="42"/>
        <v>0</v>
      </c>
      <c r="Y155" s="5">
        <f t="shared" si="53"/>
        <v>0</v>
      </c>
    </row>
    <row r="156" spans="1:25" x14ac:dyDescent="0.3">
      <c r="A156" s="7"/>
      <c r="B156" s="23">
        <f t="shared" si="57"/>
        <v>151</v>
      </c>
      <c r="C156" s="44">
        <v>43311</v>
      </c>
      <c r="D156" s="43" t="s">
        <v>19</v>
      </c>
      <c r="E156" s="43" t="s">
        <v>392</v>
      </c>
      <c r="F156" s="43">
        <v>168.85</v>
      </c>
      <c r="G156" s="26">
        <v>174.7</v>
      </c>
      <c r="H156" s="26">
        <f t="shared" si="63"/>
        <v>5.8499999999999943</v>
      </c>
      <c r="I156" s="27">
        <f t="shared" si="54"/>
        <v>888.36245188036719</v>
      </c>
      <c r="J156" s="63">
        <f t="shared" si="55"/>
        <v>3.4646135623334295E-2</v>
      </c>
      <c r="K156" s="28">
        <f t="shared" si="56"/>
        <v>5196.9203435001427</v>
      </c>
      <c r="L156" s="8"/>
      <c r="W156" s="5">
        <f t="shared" si="41"/>
        <v>1</v>
      </c>
      <c r="X156" s="5">
        <f t="shared" si="42"/>
        <v>0</v>
      </c>
      <c r="Y156" s="5">
        <f t="shared" si="53"/>
        <v>0</v>
      </c>
    </row>
    <row r="157" spans="1:25" x14ac:dyDescent="0.3">
      <c r="A157" s="7"/>
      <c r="B157" s="23">
        <f t="shared" si="57"/>
        <v>152</v>
      </c>
      <c r="C157" s="44">
        <v>43311</v>
      </c>
      <c r="D157" s="43" t="s">
        <v>19</v>
      </c>
      <c r="E157" s="43" t="s">
        <v>393</v>
      </c>
      <c r="F157" s="43">
        <v>84</v>
      </c>
      <c r="G157" s="26">
        <v>87</v>
      </c>
      <c r="H157" s="26">
        <f t="shared" si="63"/>
        <v>3</v>
      </c>
      <c r="I157" s="27">
        <f t="shared" si="54"/>
        <v>1785.7142857142858</v>
      </c>
      <c r="J157" s="63">
        <f t="shared" si="55"/>
        <v>3.5714285714285809E-2</v>
      </c>
      <c r="K157" s="28">
        <f t="shared" si="56"/>
        <v>5357.1428571428569</v>
      </c>
      <c r="L157" s="8"/>
      <c r="W157" s="5">
        <f t="shared" si="41"/>
        <v>1</v>
      </c>
      <c r="X157" s="5">
        <f t="shared" si="42"/>
        <v>0</v>
      </c>
      <c r="Y157" s="5">
        <f t="shared" si="53"/>
        <v>0</v>
      </c>
    </row>
    <row r="158" spans="1:25" x14ac:dyDescent="0.3">
      <c r="A158" s="7"/>
      <c r="B158" s="23">
        <f t="shared" si="57"/>
        <v>153</v>
      </c>
      <c r="C158" s="44">
        <v>43311</v>
      </c>
      <c r="D158" s="43" t="s">
        <v>19</v>
      </c>
      <c r="E158" s="43" t="s">
        <v>363</v>
      </c>
      <c r="F158" s="43">
        <v>68</v>
      </c>
      <c r="G158" s="26">
        <v>71.400000000000006</v>
      </c>
      <c r="H158" s="26">
        <f t="shared" si="63"/>
        <v>3.4000000000000057</v>
      </c>
      <c r="I158" s="27">
        <f t="shared" si="54"/>
        <v>2205.8823529411766</v>
      </c>
      <c r="J158" s="63">
        <f t="shared" si="55"/>
        <v>5.0000000000000044E-2</v>
      </c>
      <c r="K158" s="28">
        <f t="shared" si="56"/>
        <v>7500.0000000000127</v>
      </c>
      <c r="L158" s="8"/>
      <c r="W158" s="5">
        <f t="shared" si="41"/>
        <v>1</v>
      </c>
      <c r="X158" s="5">
        <f t="shared" si="42"/>
        <v>0</v>
      </c>
      <c r="Y158" s="5">
        <f t="shared" si="53"/>
        <v>0</v>
      </c>
    </row>
    <row r="159" spans="1:25" x14ac:dyDescent="0.3">
      <c r="A159" s="7"/>
      <c r="B159" s="23">
        <f t="shared" si="57"/>
        <v>154</v>
      </c>
      <c r="C159" s="44">
        <v>43311</v>
      </c>
      <c r="D159" s="43" t="s">
        <v>19</v>
      </c>
      <c r="E159" s="43" t="s">
        <v>150</v>
      </c>
      <c r="F159" s="43">
        <v>138</v>
      </c>
      <c r="G159" s="26">
        <v>142</v>
      </c>
      <c r="H159" s="26">
        <f t="shared" si="63"/>
        <v>4</v>
      </c>
      <c r="I159" s="27">
        <f t="shared" si="54"/>
        <v>1086.9565217391305</v>
      </c>
      <c r="J159" s="63">
        <f t="shared" si="55"/>
        <v>2.8985507246376718E-2</v>
      </c>
      <c r="K159" s="28">
        <f t="shared" si="56"/>
        <v>4347.826086956522</v>
      </c>
      <c r="L159" s="8"/>
      <c r="W159" s="5">
        <f t="shared" si="41"/>
        <v>1</v>
      </c>
      <c r="X159" s="5">
        <f t="shared" si="42"/>
        <v>0</v>
      </c>
      <c r="Y159" s="5">
        <f t="shared" si="53"/>
        <v>0</v>
      </c>
    </row>
    <row r="160" spans="1:25" x14ac:dyDescent="0.3">
      <c r="A160" s="7"/>
      <c r="B160" s="23">
        <f t="shared" si="57"/>
        <v>155</v>
      </c>
      <c r="C160" s="44">
        <v>43311</v>
      </c>
      <c r="D160" s="43" t="s">
        <v>19</v>
      </c>
      <c r="E160" s="43" t="s">
        <v>336</v>
      </c>
      <c r="F160" s="43">
        <v>578</v>
      </c>
      <c r="G160" s="26">
        <v>584.5</v>
      </c>
      <c r="H160" s="26">
        <f t="shared" si="63"/>
        <v>6.5</v>
      </c>
      <c r="I160" s="27">
        <f t="shared" si="54"/>
        <v>259.51557093425606</v>
      </c>
      <c r="J160" s="63">
        <f t="shared" si="55"/>
        <v>1.1245674740484324E-2</v>
      </c>
      <c r="K160" s="28">
        <f t="shared" si="56"/>
        <v>1686.8512110726645</v>
      </c>
      <c r="L160" s="8"/>
      <c r="W160" s="5">
        <f t="shared" si="41"/>
        <v>1</v>
      </c>
      <c r="X160" s="5">
        <f t="shared" si="42"/>
        <v>0</v>
      </c>
      <c r="Y160" s="5">
        <f t="shared" si="53"/>
        <v>0</v>
      </c>
    </row>
    <row r="161" spans="1:25" x14ac:dyDescent="0.3">
      <c r="A161" s="7"/>
      <c r="B161" s="23">
        <f t="shared" si="57"/>
        <v>156</v>
      </c>
      <c r="C161" s="44">
        <v>43311</v>
      </c>
      <c r="D161" s="43" t="s">
        <v>19</v>
      </c>
      <c r="E161" s="43" t="s">
        <v>394</v>
      </c>
      <c r="F161" s="43">
        <v>198</v>
      </c>
      <c r="G161" s="26">
        <v>204</v>
      </c>
      <c r="H161" s="26">
        <f t="shared" si="63"/>
        <v>6</v>
      </c>
      <c r="I161" s="27">
        <f t="shared" si="54"/>
        <v>757.57575757575762</v>
      </c>
      <c r="J161" s="63">
        <f t="shared" si="55"/>
        <v>3.0303030303030276E-2</v>
      </c>
      <c r="K161" s="28">
        <f t="shared" si="56"/>
        <v>4545.454545454546</v>
      </c>
      <c r="L161" s="8"/>
      <c r="W161" s="5">
        <f t="shared" si="41"/>
        <v>1</v>
      </c>
      <c r="X161" s="5">
        <f t="shared" si="42"/>
        <v>0</v>
      </c>
      <c r="Y161" s="5">
        <f t="shared" si="53"/>
        <v>0</v>
      </c>
    </row>
    <row r="162" spans="1:25" x14ac:dyDescent="0.3">
      <c r="A162" s="7"/>
      <c r="B162" s="23">
        <f t="shared" si="57"/>
        <v>157</v>
      </c>
      <c r="C162" s="44">
        <v>43311</v>
      </c>
      <c r="D162" s="43" t="s">
        <v>19</v>
      </c>
      <c r="E162" s="43" t="s">
        <v>413</v>
      </c>
      <c r="F162" s="43">
        <v>833</v>
      </c>
      <c r="G162" s="26">
        <v>860</v>
      </c>
      <c r="H162" s="26">
        <f t="shared" ref="H162" si="64">G162-F162</f>
        <v>27</v>
      </c>
      <c r="I162" s="27">
        <f t="shared" si="54"/>
        <v>180.0720288115246</v>
      </c>
      <c r="J162" s="63">
        <f t="shared" si="55"/>
        <v>3.2412965186074505E-2</v>
      </c>
      <c r="K162" s="28">
        <f t="shared" si="56"/>
        <v>4861.9447779111642</v>
      </c>
      <c r="L162" s="8"/>
      <c r="W162" s="5">
        <f t="shared" si="41"/>
        <v>1</v>
      </c>
      <c r="X162" s="5">
        <f t="shared" si="42"/>
        <v>0</v>
      </c>
      <c r="Y162" s="5">
        <f t="shared" si="53"/>
        <v>0</v>
      </c>
    </row>
    <row r="163" spans="1:25" x14ac:dyDescent="0.3">
      <c r="A163" s="7"/>
      <c r="B163" s="23">
        <f t="shared" si="57"/>
        <v>158</v>
      </c>
      <c r="C163" s="44">
        <v>43311</v>
      </c>
      <c r="D163" s="43" t="s">
        <v>19</v>
      </c>
      <c r="E163" s="43" t="s">
        <v>395</v>
      </c>
      <c r="F163" s="43">
        <v>2682</v>
      </c>
      <c r="G163" s="26">
        <v>2700</v>
      </c>
      <c r="H163" s="26">
        <f t="shared" ref="H163:H164" si="65">G163-F163</f>
        <v>18</v>
      </c>
      <c r="I163" s="27">
        <f t="shared" si="54"/>
        <v>55.928411633109619</v>
      </c>
      <c r="J163" s="63">
        <f t="shared" si="55"/>
        <v>6.7114093959732557E-3</v>
      </c>
      <c r="K163" s="28">
        <f t="shared" si="56"/>
        <v>1006.7114093959731</v>
      </c>
      <c r="L163" s="8"/>
      <c r="W163" s="5">
        <f t="shared" si="41"/>
        <v>1</v>
      </c>
      <c r="X163" s="5">
        <f t="shared" si="42"/>
        <v>0</v>
      </c>
      <c r="Y163" s="5">
        <f t="shared" si="53"/>
        <v>0</v>
      </c>
    </row>
    <row r="164" spans="1:25" x14ac:dyDescent="0.3">
      <c r="A164" s="7"/>
      <c r="B164" s="23">
        <f t="shared" si="57"/>
        <v>159</v>
      </c>
      <c r="C164" s="44">
        <v>43311</v>
      </c>
      <c r="D164" s="43" t="s">
        <v>19</v>
      </c>
      <c r="E164" s="43" t="s">
        <v>106</v>
      </c>
      <c r="F164" s="43">
        <v>345</v>
      </c>
      <c r="G164" s="26">
        <v>351</v>
      </c>
      <c r="H164" s="26">
        <f t="shared" si="65"/>
        <v>6</v>
      </c>
      <c r="I164" s="27">
        <f t="shared" si="54"/>
        <v>434.78260869565219</v>
      </c>
      <c r="J164" s="63">
        <f t="shared" si="55"/>
        <v>1.7391304347825987E-2</v>
      </c>
      <c r="K164" s="28">
        <f t="shared" si="56"/>
        <v>2608.695652173913</v>
      </c>
      <c r="L164" s="8"/>
      <c r="W164" s="5">
        <f t="shared" si="41"/>
        <v>1</v>
      </c>
      <c r="X164" s="5">
        <f t="shared" si="42"/>
        <v>0</v>
      </c>
      <c r="Y164" s="5">
        <f t="shared" si="53"/>
        <v>0</v>
      </c>
    </row>
    <row r="165" spans="1:25" x14ac:dyDescent="0.3">
      <c r="A165" s="7"/>
      <c r="B165" s="23">
        <f t="shared" si="57"/>
        <v>160</v>
      </c>
      <c r="C165" s="44">
        <v>43312</v>
      </c>
      <c r="D165" s="43" t="s">
        <v>19</v>
      </c>
      <c r="E165" s="43" t="s">
        <v>396</v>
      </c>
      <c r="F165" s="43">
        <v>80.5</v>
      </c>
      <c r="G165" s="26">
        <v>83.8</v>
      </c>
      <c r="H165" s="26">
        <f t="shared" ref="H165:H168" si="66">G165-F165</f>
        <v>3.2999999999999972</v>
      </c>
      <c r="I165" s="27">
        <f t="shared" si="54"/>
        <v>1863.3540372670807</v>
      </c>
      <c r="J165" s="63">
        <f t="shared" si="55"/>
        <v>4.0993788819875698E-2</v>
      </c>
      <c r="K165" s="28">
        <f t="shared" si="56"/>
        <v>6149.0683229813612</v>
      </c>
      <c r="L165" s="8"/>
      <c r="N165" s="5" t="s">
        <v>20</v>
      </c>
      <c r="W165" s="5">
        <f t="shared" si="41"/>
        <v>1</v>
      </c>
      <c r="X165" s="5">
        <f t="shared" si="42"/>
        <v>0</v>
      </c>
      <c r="Y165" s="5">
        <f t="shared" si="53"/>
        <v>0</v>
      </c>
    </row>
    <row r="166" spans="1:25" x14ac:dyDescent="0.3">
      <c r="A166" s="7"/>
      <c r="B166" s="23">
        <f t="shared" si="57"/>
        <v>161</v>
      </c>
      <c r="C166" s="44">
        <v>43312</v>
      </c>
      <c r="D166" s="43" t="s">
        <v>19</v>
      </c>
      <c r="E166" s="43" t="s">
        <v>65</v>
      </c>
      <c r="F166" s="43">
        <v>413</v>
      </c>
      <c r="G166" s="26">
        <v>430</v>
      </c>
      <c r="H166" s="26">
        <f t="shared" si="66"/>
        <v>17</v>
      </c>
      <c r="I166" s="27">
        <f t="shared" si="54"/>
        <v>363.19612590799034</v>
      </c>
      <c r="J166" s="63">
        <f t="shared" si="55"/>
        <v>4.1162227602905554E-2</v>
      </c>
      <c r="K166" s="28">
        <f t="shared" si="56"/>
        <v>6174.3341404358362</v>
      </c>
      <c r="L166" s="8"/>
      <c r="W166" s="5">
        <f t="shared" si="41"/>
        <v>1</v>
      </c>
      <c r="X166" s="5">
        <f t="shared" si="42"/>
        <v>0</v>
      </c>
      <c r="Y166" s="5">
        <f t="shared" si="53"/>
        <v>0</v>
      </c>
    </row>
    <row r="167" spans="1:25" x14ac:dyDescent="0.3">
      <c r="A167" s="7"/>
      <c r="B167" s="23">
        <f t="shared" si="57"/>
        <v>162</v>
      </c>
      <c r="C167" s="44">
        <v>43312</v>
      </c>
      <c r="D167" s="43" t="s">
        <v>19</v>
      </c>
      <c r="E167" s="43" t="s">
        <v>397</v>
      </c>
      <c r="F167" s="43">
        <v>1442</v>
      </c>
      <c r="G167" s="26">
        <v>1455</v>
      </c>
      <c r="H167" s="26">
        <f t="shared" si="66"/>
        <v>13</v>
      </c>
      <c r="I167" s="27">
        <f t="shared" si="54"/>
        <v>104.02219140083218</v>
      </c>
      <c r="J167" s="63">
        <f t="shared" si="55"/>
        <v>9.015256588072118E-3</v>
      </c>
      <c r="K167" s="28">
        <f t="shared" si="56"/>
        <v>1352.2884882108183</v>
      </c>
      <c r="L167" s="8"/>
      <c r="W167" s="5">
        <f t="shared" si="41"/>
        <v>1</v>
      </c>
      <c r="X167" s="5">
        <f t="shared" si="42"/>
        <v>0</v>
      </c>
      <c r="Y167" s="5">
        <f t="shared" si="53"/>
        <v>0</v>
      </c>
    </row>
    <row r="168" spans="1:25" x14ac:dyDescent="0.3">
      <c r="A168" s="7"/>
      <c r="B168" s="23">
        <f t="shared" si="57"/>
        <v>163</v>
      </c>
      <c r="C168" s="44">
        <v>43312</v>
      </c>
      <c r="D168" s="43" t="s">
        <v>19</v>
      </c>
      <c r="E168" s="43" t="s">
        <v>398</v>
      </c>
      <c r="F168" s="43">
        <v>29.95</v>
      </c>
      <c r="G168" s="26">
        <v>35.25</v>
      </c>
      <c r="H168" s="26">
        <f t="shared" si="66"/>
        <v>5.3000000000000007</v>
      </c>
      <c r="I168" s="27">
        <f t="shared" si="54"/>
        <v>5008.3472454090152</v>
      </c>
      <c r="J168" s="63">
        <f t="shared" si="55"/>
        <v>0.17696160267111849</v>
      </c>
      <c r="K168" s="28">
        <f t="shared" si="56"/>
        <v>26544.240400667783</v>
      </c>
      <c r="L168" s="8"/>
      <c r="W168" s="5">
        <f t="shared" si="41"/>
        <v>1</v>
      </c>
      <c r="X168" s="5">
        <f t="shared" si="42"/>
        <v>0</v>
      </c>
      <c r="Y168" s="5">
        <f t="shared" si="53"/>
        <v>0</v>
      </c>
    </row>
    <row r="169" spans="1:25" x14ac:dyDescent="0.3">
      <c r="A169" s="7"/>
      <c r="B169" s="23">
        <f t="shared" si="57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55"/>
        <v>#VALUE!</v>
      </c>
      <c r="K169" s="28">
        <f t="shared" si="56"/>
        <v>0</v>
      </c>
      <c r="L169" s="8"/>
      <c r="W169" s="5">
        <f t="shared" si="41"/>
        <v>0</v>
      </c>
      <c r="X169" s="5">
        <f t="shared" si="42"/>
        <v>0</v>
      </c>
      <c r="Y169" s="5">
        <f t="shared" si="53"/>
        <v>0</v>
      </c>
    </row>
    <row r="170" spans="1:25" x14ac:dyDescent="0.3">
      <c r="A170" s="7"/>
      <c r="B170" s="23">
        <f t="shared" si="57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55"/>
        <v>#VALUE!</v>
      </c>
      <c r="K170" s="28">
        <f t="shared" si="56"/>
        <v>0</v>
      </c>
      <c r="L170" s="8"/>
      <c r="W170" s="5">
        <f t="shared" si="41"/>
        <v>0</v>
      </c>
      <c r="X170" s="5">
        <f t="shared" si="42"/>
        <v>0</v>
      </c>
      <c r="Y170" s="5">
        <f t="shared" si="53"/>
        <v>0</v>
      </c>
    </row>
    <row r="171" spans="1:25" x14ac:dyDescent="0.3">
      <c r="A171" s="7"/>
      <c r="B171" s="23">
        <f t="shared" si="57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55"/>
        <v>#VALUE!</v>
      </c>
      <c r="K171" s="28">
        <f t="shared" si="56"/>
        <v>0</v>
      </c>
      <c r="L171" s="8"/>
      <c r="W171" s="5">
        <f t="shared" si="41"/>
        <v>0</v>
      </c>
      <c r="X171" s="5">
        <f t="shared" si="42"/>
        <v>0</v>
      </c>
      <c r="Y171" s="5">
        <f t="shared" si="53"/>
        <v>0</v>
      </c>
    </row>
    <row r="172" spans="1:25" x14ac:dyDescent="0.3">
      <c r="A172" s="7"/>
      <c r="B172" s="23">
        <f t="shared" si="57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55"/>
        <v>#VALUE!</v>
      </c>
      <c r="K172" s="28">
        <f t="shared" si="56"/>
        <v>0</v>
      </c>
      <c r="L172" s="8"/>
      <c r="W172" s="5">
        <f t="shared" si="41"/>
        <v>0</v>
      </c>
      <c r="X172" s="5">
        <f t="shared" si="42"/>
        <v>0</v>
      </c>
      <c r="Y172" s="5">
        <f t="shared" si="53"/>
        <v>0</v>
      </c>
    </row>
    <row r="173" spans="1:25" x14ac:dyDescent="0.3">
      <c r="A173" s="7"/>
      <c r="B173" s="23">
        <f t="shared" si="57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55"/>
        <v>#VALUE!</v>
      </c>
      <c r="K173" s="28">
        <f t="shared" si="56"/>
        <v>0</v>
      </c>
      <c r="L173" s="8"/>
      <c r="W173" s="5">
        <f t="shared" ref="W173:W187" si="67">IF($K173&gt;0,1,0)</f>
        <v>0</v>
      </c>
      <c r="X173" s="5">
        <f t="shared" ref="X173:X187" si="68">IF($K173&lt;0,1,0)</f>
        <v>0</v>
      </c>
      <c r="Y173" s="5">
        <f t="shared" si="53"/>
        <v>0</v>
      </c>
    </row>
    <row r="174" spans="1:25" x14ac:dyDescent="0.3">
      <c r="A174" s="7"/>
      <c r="B174" s="23">
        <f t="shared" si="57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55"/>
        <v>#VALUE!</v>
      </c>
      <c r="K174" s="28">
        <f t="shared" si="56"/>
        <v>0</v>
      </c>
      <c r="L174" s="8"/>
      <c r="W174" s="5">
        <f t="shared" si="67"/>
        <v>0</v>
      </c>
      <c r="X174" s="5">
        <f t="shared" si="68"/>
        <v>0</v>
      </c>
      <c r="Y174" s="5">
        <f t="shared" si="53"/>
        <v>0</v>
      </c>
    </row>
    <row r="175" spans="1:25" x14ac:dyDescent="0.3">
      <c r="A175" s="7"/>
      <c r="B175" s="23">
        <f t="shared" si="57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55"/>
        <v>#VALUE!</v>
      </c>
      <c r="K175" s="28">
        <f t="shared" si="56"/>
        <v>0</v>
      </c>
      <c r="L175" s="8"/>
      <c r="W175" s="5">
        <f t="shared" si="67"/>
        <v>0</v>
      </c>
      <c r="X175" s="5">
        <f t="shared" si="68"/>
        <v>0</v>
      </c>
      <c r="Y175" s="5">
        <f t="shared" si="53"/>
        <v>0</v>
      </c>
    </row>
    <row r="176" spans="1:25" x14ac:dyDescent="0.3">
      <c r="A176" s="7"/>
      <c r="B176" s="23">
        <f t="shared" si="57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55"/>
        <v>#VALUE!</v>
      </c>
      <c r="K176" s="28">
        <f t="shared" si="56"/>
        <v>0</v>
      </c>
      <c r="L176" s="8"/>
      <c r="W176" s="5">
        <f t="shared" si="67"/>
        <v>0</v>
      </c>
      <c r="X176" s="5">
        <f t="shared" si="68"/>
        <v>0</v>
      </c>
      <c r="Y176" s="5">
        <f t="shared" si="53"/>
        <v>0</v>
      </c>
    </row>
    <row r="177" spans="1:25" x14ac:dyDescent="0.3">
      <c r="A177" s="7"/>
      <c r="B177" s="23">
        <f t="shared" si="57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55"/>
        <v>#VALUE!</v>
      </c>
      <c r="K177" s="28">
        <f t="shared" si="56"/>
        <v>0</v>
      </c>
      <c r="L177" s="8"/>
      <c r="W177" s="5">
        <f t="shared" si="67"/>
        <v>0</v>
      </c>
      <c r="X177" s="5">
        <f t="shared" si="68"/>
        <v>0</v>
      </c>
      <c r="Y177" s="5">
        <f t="shared" si="53"/>
        <v>0</v>
      </c>
    </row>
    <row r="178" spans="1:25" x14ac:dyDescent="0.3">
      <c r="A178" s="7"/>
      <c r="B178" s="23">
        <f t="shared" si="57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55"/>
        <v>#VALUE!</v>
      </c>
      <c r="K178" s="28">
        <f t="shared" si="56"/>
        <v>0</v>
      </c>
      <c r="L178" s="8"/>
      <c r="W178" s="5">
        <f t="shared" si="67"/>
        <v>0</v>
      </c>
      <c r="X178" s="5">
        <f t="shared" si="68"/>
        <v>0</v>
      </c>
      <c r="Y178" s="5">
        <f t="shared" si="53"/>
        <v>0</v>
      </c>
    </row>
    <row r="179" spans="1:25" x14ac:dyDescent="0.3">
      <c r="A179" s="7"/>
      <c r="B179" s="23">
        <f t="shared" si="57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55"/>
        <v>#VALUE!</v>
      </c>
      <c r="K179" s="28">
        <f t="shared" si="56"/>
        <v>0</v>
      </c>
      <c r="L179" s="8"/>
      <c r="W179" s="5">
        <f t="shared" si="67"/>
        <v>0</v>
      </c>
      <c r="X179" s="5">
        <f t="shared" si="68"/>
        <v>0</v>
      </c>
      <c r="Y179" s="5">
        <f t="shared" si="53"/>
        <v>0</v>
      </c>
    </row>
    <row r="180" spans="1:25" x14ac:dyDescent="0.3">
      <c r="A180" s="7"/>
      <c r="B180" s="23">
        <f t="shared" si="57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55"/>
        <v>#VALUE!</v>
      </c>
      <c r="K180" s="28">
        <f t="shared" si="56"/>
        <v>0</v>
      </c>
      <c r="L180" s="8"/>
      <c r="W180" s="5">
        <f t="shared" si="67"/>
        <v>0</v>
      </c>
      <c r="X180" s="5">
        <f t="shared" si="68"/>
        <v>0</v>
      </c>
      <c r="Y180" s="5">
        <f t="shared" si="53"/>
        <v>0</v>
      </c>
    </row>
    <row r="181" spans="1:25" x14ac:dyDescent="0.3">
      <c r="A181" s="7"/>
      <c r="B181" s="23">
        <f t="shared" si="57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55"/>
        <v>#VALUE!</v>
      </c>
      <c r="K181" s="28">
        <f t="shared" si="56"/>
        <v>0</v>
      </c>
      <c r="L181" s="8"/>
      <c r="W181" s="5">
        <f t="shared" si="67"/>
        <v>0</v>
      </c>
      <c r="X181" s="5">
        <f t="shared" si="68"/>
        <v>0</v>
      </c>
      <c r="Y181" s="5">
        <f t="shared" si="53"/>
        <v>0</v>
      </c>
    </row>
    <row r="182" spans="1:25" x14ac:dyDescent="0.3">
      <c r="A182" s="7"/>
      <c r="B182" s="23">
        <f t="shared" si="57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55"/>
        <v>#VALUE!</v>
      </c>
      <c r="K182" s="28">
        <f t="shared" si="56"/>
        <v>0</v>
      </c>
      <c r="L182" s="8"/>
      <c r="W182" s="5">
        <f t="shared" si="67"/>
        <v>0</v>
      </c>
      <c r="X182" s="5">
        <f t="shared" si="68"/>
        <v>0</v>
      </c>
      <c r="Y182" s="5">
        <f t="shared" si="53"/>
        <v>0</v>
      </c>
    </row>
    <row r="183" spans="1:25" x14ac:dyDescent="0.3">
      <c r="A183" s="7"/>
      <c r="B183" s="23">
        <f t="shared" si="57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55"/>
        <v>#VALUE!</v>
      </c>
      <c r="K183" s="28">
        <f t="shared" si="56"/>
        <v>0</v>
      </c>
      <c r="L183" s="8"/>
      <c r="W183" s="5">
        <f t="shared" si="67"/>
        <v>0</v>
      </c>
      <c r="X183" s="5">
        <f t="shared" si="68"/>
        <v>0</v>
      </c>
      <c r="Y183" s="5">
        <f t="shared" si="53"/>
        <v>0</v>
      </c>
    </row>
    <row r="184" spans="1:25" x14ac:dyDescent="0.3">
      <c r="A184" s="7"/>
      <c r="B184" s="23">
        <f t="shared" si="57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55"/>
        <v>#VALUE!</v>
      </c>
      <c r="K184" s="28">
        <f t="shared" si="56"/>
        <v>0</v>
      </c>
      <c r="L184" s="8"/>
      <c r="W184" s="5">
        <f t="shared" si="67"/>
        <v>0</v>
      </c>
      <c r="X184" s="5">
        <f t="shared" si="68"/>
        <v>0</v>
      </c>
      <c r="Y184" s="5">
        <f t="shared" si="53"/>
        <v>0</v>
      </c>
    </row>
    <row r="185" spans="1:25" x14ac:dyDescent="0.3">
      <c r="A185" s="7"/>
      <c r="B185" s="23">
        <f t="shared" si="57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55"/>
        <v>#VALUE!</v>
      </c>
      <c r="K185" s="28">
        <f t="shared" si="56"/>
        <v>0</v>
      </c>
      <c r="L185" s="8"/>
      <c r="W185" s="5">
        <f t="shared" si="67"/>
        <v>0</v>
      </c>
      <c r="X185" s="5">
        <f t="shared" si="68"/>
        <v>0</v>
      </c>
      <c r="Y185" s="5">
        <f t="shared" si="53"/>
        <v>0</v>
      </c>
    </row>
    <row r="186" spans="1:25" x14ac:dyDescent="0.3">
      <c r="A186" s="7"/>
      <c r="B186" s="23">
        <f t="shared" si="57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55"/>
        <v>#VALUE!</v>
      </c>
      <c r="K186" s="28">
        <f t="shared" si="56"/>
        <v>0</v>
      </c>
      <c r="L186" s="8"/>
      <c r="W186" s="5">
        <f t="shared" si="67"/>
        <v>0</v>
      </c>
      <c r="X186" s="5">
        <f t="shared" si="68"/>
        <v>0</v>
      </c>
      <c r="Y186" s="5">
        <f t="shared" si="53"/>
        <v>0</v>
      </c>
    </row>
    <row r="187" spans="1:25" ht="15" thickBot="1" x14ac:dyDescent="0.35">
      <c r="A187" s="7"/>
      <c r="B187" s="30">
        <f t="shared" si="57"/>
        <v>182</v>
      </c>
      <c r="C187" s="31"/>
      <c r="D187" s="47"/>
      <c r="E187" s="47"/>
      <c r="F187" s="47"/>
      <c r="G187" s="48" t="s">
        <v>20</v>
      </c>
      <c r="H187" s="48"/>
      <c r="I187" s="33"/>
      <c r="J187" s="75" t="e">
        <f t="shared" si="55"/>
        <v>#VALUE!</v>
      </c>
      <c r="K187" s="34">
        <f t="shared" si="56"/>
        <v>0</v>
      </c>
      <c r="L187" s="8"/>
      <c r="W187" s="5">
        <f t="shared" si="67"/>
        <v>0</v>
      </c>
      <c r="X187" s="5">
        <f t="shared" si="68"/>
        <v>0</v>
      </c>
      <c r="Y187" s="5">
        <f t="shared" si="53"/>
        <v>0</v>
      </c>
    </row>
    <row r="188" spans="1:25" ht="24" thickBot="1" x14ac:dyDescent="0.5">
      <c r="A188" s="7"/>
      <c r="B188" s="141" t="s">
        <v>22</v>
      </c>
      <c r="C188" s="146"/>
      <c r="D188" s="146"/>
      <c r="E188" s="146"/>
      <c r="F188" s="146"/>
      <c r="G188" s="146"/>
      <c r="H188" s="146"/>
      <c r="I188" s="147"/>
      <c r="J188" s="35" t="s">
        <v>23</v>
      </c>
      <c r="K188" s="36">
        <f>SUM(K6:K187)</f>
        <v>1132353.5505535954</v>
      </c>
      <c r="L188" s="8"/>
      <c r="W188" s="5">
        <f>SUM(W6:W187)</f>
        <v>153</v>
      </c>
      <c r="X188" s="5">
        <f>SUM(X6:X187)</f>
        <v>10</v>
      </c>
      <c r="Y188" s="5">
        <f>SUM(Y6:Y187)</f>
        <v>0</v>
      </c>
    </row>
    <row r="189" spans="1:25" ht="30" customHeight="1" thickBot="1" x14ac:dyDescent="0.35">
      <c r="A189" s="37"/>
      <c r="B189" s="38"/>
      <c r="C189" s="38"/>
      <c r="D189" s="38"/>
      <c r="E189" s="38"/>
      <c r="F189" s="38"/>
      <c r="G189" s="38"/>
      <c r="H189" s="39"/>
      <c r="I189" s="38"/>
      <c r="J189" s="38"/>
      <c r="K189" s="39"/>
      <c r="L189" s="40"/>
    </row>
  </sheetData>
  <mergeCells count="18">
    <mergeCell ref="B2:K2"/>
    <mergeCell ref="B3:K3"/>
    <mergeCell ref="B4:K4"/>
    <mergeCell ref="N9:N10"/>
    <mergeCell ref="O9:O10"/>
    <mergeCell ref="B188:I188"/>
    <mergeCell ref="N13:P15"/>
    <mergeCell ref="Q13:S15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87">
    <cfRule type="containsBlanks" dxfId="68" priority="1">
      <formula>LEN(TRIM(G6))=0</formula>
    </cfRule>
  </conditionalFormatting>
  <hyperlinks>
    <hyperlink ref="B188" r:id="rId1" xr:uid="{00000000-0004-0000-0300-000000000000}"/>
    <hyperlink ref="N1" location="'MASTER '!A1" display="Back" xr:uid="{00000000-0004-0000-0300-000001000000}"/>
    <hyperlink ref="N11:N12" location="'APRIL-2018'!A1" display="CASH" xr:uid="{00000000-0004-0000-0300-000002000000}"/>
  </hyperlinks>
  <pageMargins left="0.7" right="0.7" top="0.75" bottom="0.75" header="0.3" footer="0.3"/>
  <pageSetup orientation="portrait" r:id="rId2"/>
  <ignoredErrors>
    <ignoredError sqref="I6:I7 K6" evalErro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195"/>
  <sheetViews>
    <sheetView topLeftCell="A4" zoomScaleNormal="100" workbookViewId="0">
      <selection activeCell="I20" sqref="I20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1310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44379</v>
      </c>
      <c r="D6" s="19" t="s">
        <v>19</v>
      </c>
      <c r="E6" s="19" t="s">
        <v>1077</v>
      </c>
      <c r="F6" s="21">
        <v>42</v>
      </c>
      <c r="G6" s="79">
        <v>50</v>
      </c>
      <c r="H6" s="79">
        <v>38</v>
      </c>
      <c r="I6" s="26">
        <v>42.85</v>
      </c>
      <c r="J6" s="25">
        <f t="shared" ref="J6" si="0">I6-F6</f>
        <v>0.85000000000000142</v>
      </c>
      <c r="K6" s="27">
        <f t="shared" ref="K6" si="1">150000/F6</f>
        <v>3571.4285714285716</v>
      </c>
      <c r="L6" s="63">
        <f t="shared" ref="L6:L71" si="2">(I6*1/F6)-100%</f>
        <v>2.0238095238095166E-2</v>
      </c>
      <c r="M6" s="25">
        <f>J6*K6</f>
        <v>3035.7142857142908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44383</v>
      </c>
      <c r="D7" s="25" t="s">
        <v>19</v>
      </c>
      <c r="E7" s="25" t="s">
        <v>1311</v>
      </c>
      <c r="F7" s="26">
        <v>77</v>
      </c>
      <c r="G7" s="26">
        <v>80</v>
      </c>
      <c r="H7" s="26">
        <v>76</v>
      </c>
      <c r="I7" s="26">
        <v>80</v>
      </c>
      <c r="J7" s="25">
        <f t="shared" ref="J7:J27" si="5">I7-F7</f>
        <v>3</v>
      </c>
      <c r="K7" s="27">
        <f t="shared" ref="K7:K31" si="6">150000/F7</f>
        <v>1948.0519480519481</v>
      </c>
      <c r="L7" s="63">
        <f t="shared" si="2"/>
        <v>3.8961038961038863E-2</v>
      </c>
      <c r="M7" s="83">
        <f>J7*K7</f>
        <v>5844.1558441558445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44383</v>
      </c>
      <c r="D8" s="25" t="s">
        <v>19</v>
      </c>
      <c r="E8" s="25" t="s">
        <v>1312</v>
      </c>
      <c r="F8" s="26">
        <v>195</v>
      </c>
      <c r="G8" s="26">
        <v>300</v>
      </c>
      <c r="H8" s="26">
        <v>170</v>
      </c>
      <c r="I8" s="26">
        <v>225</v>
      </c>
      <c r="J8" s="25">
        <f t="shared" si="5"/>
        <v>30</v>
      </c>
      <c r="K8" s="27">
        <f t="shared" si="6"/>
        <v>769.23076923076928</v>
      </c>
      <c r="L8" s="63">
        <f t="shared" si="2"/>
        <v>0.15384615384615374</v>
      </c>
      <c r="M8" s="28">
        <f t="shared" ref="M8:M71" si="9">J8*K8</f>
        <v>23076.923076923078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44384</v>
      </c>
      <c r="D9" s="25" t="s">
        <v>19</v>
      </c>
      <c r="E9" s="25" t="s">
        <v>848</v>
      </c>
      <c r="F9" s="26">
        <v>472</v>
      </c>
      <c r="G9" s="26">
        <v>491</v>
      </c>
      <c r="H9" s="26">
        <v>465</v>
      </c>
      <c r="I9" s="26">
        <v>491</v>
      </c>
      <c r="J9" s="25">
        <f t="shared" si="5"/>
        <v>19</v>
      </c>
      <c r="K9" s="27">
        <f t="shared" si="6"/>
        <v>317.79661016949154</v>
      </c>
      <c r="L9" s="63">
        <f t="shared" si="2"/>
        <v>4.0254237288135597E-2</v>
      </c>
      <c r="M9" s="28">
        <f t="shared" si="9"/>
        <v>6038.1355932203396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44384</v>
      </c>
      <c r="D10" s="25" t="s">
        <v>19</v>
      </c>
      <c r="E10" s="25" t="s">
        <v>1305</v>
      </c>
      <c r="F10" s="26">
        <v>80</v>
      </c>
      <c r="G10" s="26">
        <v>160</v>
      </c>
      <c r="H10" s="26">
        <v>65</v>
      </c>
      <c r="I10" s="26">
        <v>97</v>
      </c>
      <c r="J10" s="25">
        <f t="shared" si="5"/>
        <v>17</v>
      </c>
      <c r="K10" s="27">
        <f t="shared" si="6"/>
        <v>1875</v>
      </c>
      <c r="L10" s="63">
        <f t="shared" si="2"/>
        <v>0.21249999999999991</v>
      </c>
      <c r="M10" s="28">
        <f t="shared" si="9"/>
        <v>31875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44390</v>
      </c>
      <c r="D11" s="25" t="s">
        <v>19</v>
      </c>
      <c r="E11" s="25" t="s">
        <v>1313</v>
      </c>
      <c r="F11" s="26">
        <v>146</v>
      </c>
      <c r="G11" s="26">
        <v>159</v>
      </c>
      <c r="H11" s="26">
        <v>142</v>
      </c>
      <c r="I11" s="26">
        <v>150.19999999999999</v>
      </c>
      <c r="J11" s="25">
        <f t="shared" si="5"/>
        <v>4.1999999999999886</v>
      </c>
      <c r="K11" s="27">
        <f t="shared" si="6"/>
        <v>1027.3972602739725</v>
      </c>
      <c r="L11" s="63">
        <f t="shared" si="2"/>
        <v>2.876712328767117E-2</v>
      </c>
      <c r="M11" s="28">
        <f t="shared" si="9"/>
        <v>4315.068493150673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44390</v>
      </c>
      <c r="D12" s="25" t="s">
        <v>19</v>
      </c>
      <c r="E12" s="25" t="s">
        <v>1314</v>
      </c>
      <c r="F12" s="26">
        <v>93.5</v>
      </c>
      <c r="G12" s="26">
        <v>105</v>
      </c>
      <c r="H12" s="26">
        <v>90</v>
      </c>
      <c r="I12" s="26">
        <v>95</v>
      </c>
      <c r="J12" s="26">
        <v>95.65</v>
      </c>
      <c r="K12" s="27">
        <f t="shared" si="6"/>
        <v>1604.2780748663101</v>
      </c>
      <c r="L12" s="63">
        <f t="shared" si="2"/>
        <v>1.6042780748663166E-2</v>
      </c>
      <c r="M12" s="28">
        <f t="shared" si="9"/>
        <v>153449.19786096257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44392</v>
      </c>
      <c r="D13" s="25" t="s">
        <v>19</v>
      </c>
      <c r="E13" s="25" t="s">
        <v>1315</v>
      </c>
      <c r="F13" s="26">
        <v>254</v>
      </c>
      <c r="G13" s="26">
        <v>284</v>
      </c>
      <c r="H13" s="26">
        <v>244</v>
      </c>
      <c r="I13" s="26">
        <v>268</v>
      </c>
      <c r="J13" s="25">
        <f t="shared" si="5"/>
        <v>14</v>
      </c>
      <c r="K13" s="27">
        <f t="shared" si="6"/>
        <v>590.55118110236219</v>
      </c>
      <c r="L13" s="63">
        <f t="shared" si="2"/>
        <v>5.5118110236220375E-2</v>
      </c>
      <c r="M13" s="28">
        <f t="shared" si="9"/>
        <v>8267.71653543307</v>
      </c>
      <c r="N13" s="8"/>
      <c r="P13" s="148" t="s">
        <v>10</v>
      </c>
      <c r="Q13" s="150">
        <f>COUNT(C6:C191)</f>
        <v>26</v>
      </c>
      <c r="R13" s="152">
        <v>22</v>
      </c>
      <c r="S13" s="152">
        <f>Z192</f>
        <v>0</v>
      </c>
      <c r="T13" s="152">
        <v>4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44392</v>
      </c>
      <c r="D14" s="25" t="s">
        <v>19</v>
      </c>
      <c r="E14" s="25" t="s">
        <v>268</v>
      </c>
      <c r="F14" s="26">
        <v>749</v>
      </c>
      <c r="G14" s="26">
        <v>802</v>
      </c>
      <c r="H14" s="26">
        <v>744</v>
      </c>
      <c r="I14" s="26">
        <v>792</v>
      </c>
      <c r="J14" s="25">
        <f t="shared" si="5"/>
        <v>43</v>
      </c>
      <c r="K14" s="27">
        <f t="shared" si="6"/>
        <v>200.26702269692925</v>
      </c>
      <c r="L14" s="63">
        <f t="shared" si="2"/>
        <v>5.7409879839786404E-2</v>
      </c>
      <c r="M14" s="28">
        <f t="shared" si="9"/>
        <v>8611.4819759679576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44396</v>
      </c>
      <c r="D15" s="25" t="s">
        <v>19</v>
      </c>
      <c r="E15" s="25" t="s">
        <v>1316</v>
      </c>
      <c r="F15" s="26">
        <v>62</v>
      </c>
      <c r="G15" s="26">
        <v>72</v>
      </c>
      <c r="H15" s="26">
        <v>58</v>
      </c>
      <c r="I15" s="26">
        <v>63.5</v>
      </c>
      <c r="J15" s="25">
        <f t="shared" si="5"/>
        <v>1.5</v>
      </c>
      <c r="K15" s="27">
        <f t="shared" si="6"/>
        <v>2419.3548387096776</v>
      </c>
      <c r="L15" s="63">
        <f t="shared" si="2"/>
        <v>2.4193548387096753E-2</v>
      </c>
      <c r="M15" s="28">
        <f t="shared" si="9"/>
        <v>3629.0322580645161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44396</v>
      </c>
      <c r="D16" s="25" t="s">
        <v>19</v>
      </c>
      <c r="E16" s="25" t="s">
        <v>1317</v>
      </c>
      <c r="F16" s="26">
        <v>107</v>
      </c>
      <c r="G16" s="26">
        <v>150</v>
      </c>
      <c r="H16" s="26">
        <v>92</v>
      </c>
      <c r="I16" s="26"/>
      <c r="J16" s="26"/>
      <c r="K16" s="27">
        <f t="shared" si="6"/>
        <v>1401.8691588785048</v>
      </c>
      <c r="L16" s="63">
        <f t="shared" si="2"/>
        <v>-1</v>
      </c>
      <c r="M16" s="28">
        <f t="shared" si="9"/>
        <v>0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0</v>
      </c>
      <c r="AA16" s="5">
        <f t="shared" si="7"/>
        <v>1</v>
      </c>
    </row>
    <row r="17" spans="1:27" ht="15.75" customHeight="1" thickBot="1" x14ac:dyDescent="0.35">
      <c r="A17" s="7"/>
      <c r="B17" s="23">
        <f t="shared" si="8"/>
        <v>12</v>
      </c>
      <c r="C17" s="24">
        <v>44396</v>
      </c>
      <c r="D17" s="25" t="s">
        <v>19</v>
      </c>
      <c r="E17" s="25" t="s">
        <v>1318</v>
      </c>
      <c r="F17" s="26">
        <v>582</v>
      </c>
      <c r="G17" s="26">
        <v>740</v>
      </c>
      <c r="H17" s="26">
        <v>510</v>
      </c>
      <c r="I17" s="26">
        <v>640</v>
      </c>
      <c r="J17" s="25">
        <f t="shared" si="5"/>
        <v>58</v>
      </c>
      <c r="K17" s="27">
        <f t="shared" si="6"/>
        <v>257.73195876288662</v>
      </c>
      <c r="L17" s="63">
        <f t="shared" si="2"/>
        <v>9.9656357388316241E-2</v>
      </c>
      <c r="M17" s="28">
        <f t="shared" si="9"/>
        <v>14948.453608247424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44397</v>
      </c>
      <c r="D18" s="25" t="s">
        <v>19</v>
      </c>
      <c r="E18" s="25" t="s">
        <v>1319</v>
      </c>
      <c r="F18" s="26">
        <v>120</v>
      </c>
      <c r="G18" s="26">
        <v>200</v>
      </c>
      <c r="H18" s="26">
        <v>95</v>
      </c>
      <c r="I18" s="26">
        <v>140</v>
      </c>
      <c r="J18" s="25">
        <f t="shared" si="5"/>
        <v>20</v>
      </c>
      <c r="K18" s="27">
        <f t="shared" si="6"/>
        <v>1250</v>
      </c>
      <c r="L18" s="63">
        <f t="shared" si="2"/>
        <v>0.16666666666666674</v>
      </c>
      <c r="M18" s="28">
        <f t="shared" si="9"/>
        <v>25000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44397</v>
      </c>
      <c r="D19" s="25" t="s">
        <v>19</v>
      </c>
      <c r="E19" s="25" t="s">
        <v>1320</v>
      </c>
      <c r="F19" s="26">
        <v>1060</v>
      </c>
      <c r="G19" s="26">
        <v>1230</v>
      </c>
      <c r="H19" s="26">
        <v>1000</v>
      </c>
      <c r="I19" s="26">
        <v>1130</v>
      </c>
      <c r="J19" s="25">
        <f t="shared" si="5"/>
        <v>70</v>
      </c>
      <c r="K19" s="27">
        <f t="shared" si="6"/>
        <v>141.50943396226415</v>
      </c>
      <c r="L19" s="63">
        <f t="shared" si="2"/>
        <v>6.60377358490567E-2</v>
      </c>
      <c r="M19" s="28">
        <f t="shared" si="9"/>
        <v>9905.6603773584902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44397</v>
      </c>
      <c r="D20" s="25" t="s">
        <v>19</v>
      </c>
      <c r="E20" s="25" t="s">
        <v>1321</v>
      </c>
      <c r="F20" s="26">
        <v>255</v>
      </c>
      <c r="G20" s="26">
        <v>500</v>
      </c>
      <c r="H20" s="26">
        <v>220</v>
      </c>
      <c r="I20" s="26">
        <v>266</v>
      </c>
      <c r="J20" s="25">
        <f t="shared" si="5"/>
        <v>11</v>
      </c>
      <c r="K20" s="27">
        <f t="shared" si="6"/>
        <v>588.23529411764707</v>
      </c>
      <c r="L20" s="63">
        <f t="shared" si="2"/>
        <v>4.3137254901960853E-2</v>
      </c>
      <c r="M20" s="28">
        <f t="shared" si="9"/>
        <v>6470.588235294118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44397</v>
      </c>
      <c r="D21" s="25" t="s">
        <v>19</v>
      </c>
      <c r="E21" s="25" t="s">
        <v>1322</v>
      </c>
      <c r="F21" s="26">
        <v>880</v>
      </c>
      <c r="G21" s="26">
        <v>920</v>
      </c>
      <c r="H21" s="26">
        <v>850</v>
      </c>
      <c r="I21" s="26">
        <v>920</v>
      </c>
      <c r="J21" s="25">
        <f t="shared" si="5"/>
        <v>40</v>
      </c>
      <c r="K21" s="27">
        <f t="shared" si="6"/>
        <v>170.45454545454547</v>
      </c>
      <c r="L21" s="63">
        <f t="shared" si="2"/>
        <v>4.5454545454545414E-2</v>
      </c>
      <c r="M21" s="28">
        <f t="shared" si="9"/>
        <v>6818.1818181818189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44400</v>
      </c>
      <c r="D22" s="25" t="s">
        <v>19</v>
      </c>
      <c r="E22" s="25" t="s">
        <v>967</v>
      </c>
      <c r="F22" s="26">
        <v>210</v>
      </c>
      <c r="G22" s="26">
        <v>228</v>
      </c>
      <c r="H22" s="26">
        <v>200</v>
      </c>
      <c r="I22" s="26">
        <v>216.75</v>
      </c>
      <c r="J22" s="25">
        <f t="shared" si="5"/>
        <v>6.75</v>
      </c>
      <c r="K22" s="27">
        <f t="shared" si="6"/>
        <v>714.28571428571433</v>
      </c>
      <c r="L22" s="63">
        <f t="shared" si="2"/>
        <v>3.2142857142857251E-2</v>
      </c>
      <c r="M22" s="28">
        <f t="shared" si="9"/>
        <v>4821.4285714285716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44400</v>
      </c>
      <c r="D23" s="25" t="s">
        <v>19</v>
      </c>
      <c r="E23" s="25" t="s">
        <v>1323</v>
      </c>
      <c r="F23" s="26">
        <v>131</v>
      </c>
      <c r="G23" s="26">
        <v>180</v>
      </c>
      <c r="H23" s="26">
        <v>112</v>
      </c>
      <c r="I23" s="26">
        <v>143.5</v>
      </c>
      <c r="J23" s="25">
        <f t="shared" si="5"/>
        <v>12.5</v>
      </c>
      <c r="K23" s="27">
        <f t="shared" si="6"/>
        <v>1145.0381679389313</v>
      </c>
      <c r="L23" s="63">
        <f t="shared" si="2"/>
        <v>9.5419847328244378E-2</v>
      </c>
      <c r="M23" s="28">
        <f t="shared" si="9"/>
        <v>14312.977099236641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44400</v>
      </c>
      <c r="D24" s="25" t="s">
        <v>19</v>
      </c>
      <c r="E24" s="25" t="s">
        <v>1324</v>
      </c>
      <c r="F24" s="26">
        <v>244</v>
      </c>
      <c r="G24" s="26">
        <v>254</v>
      </c>
      <c r="H24" s="26">
        <v>240</v>
      </c>
      <c r="I24" s="26">
        <v>254</v>
      </c>
      <c r="J24" s="25">
        <f t="shared" si="5"/>
        <v>10</v>
      </c>
      <c r="K24" s="27">
        <f t="shared" si="6"/>
        <v>614.75409836065569</v>
      </c>
      <c r="L24" s="63">
        <f t="shared" si="2"/>
        <v>4.0983606557376984E-2</v>
      </c>
      <c r="M24" s="28">
        <f t="shared" si="9"/>
        <v>6147.5409836065573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44400</v>
      </c>
      <c r="D25" s="25" t="s">
        <v>19</v>
      </c>
      <c r="E25" s="25" t="s">
        <v>1325</v>
      </c>
      <c r="F25" s="26">
        <v>477</v>
      </c>
      <c r="G25" s="26">
        <v>579</v>
      </c>
      <c r="H25" s="26">
        <v>450</v>
      </c>
      <c r="I25" s="26">
        <v>540</v>
      </c>
      <c r="J25" s="25">
        <f t="shared" si="5"/>
        <v>63</v>
      </c>
      <c r="K25" s="27">
        <f t="shared" si="6"/>
        <v>314.46540880503147</v>
      </c>
      <c r="L25" s="63">
        <f t="shared" si="2"/>
        <v>0.13207547169811318</v>
      </c>
      <c r="M25" s="28">
        <f t="shared" si="9"/>
        <v>19811.320754716984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44403</v>
      </c>
      <c r="D26" s="25" t="s">
        <v>19</v>
      </c>
      <c r="E26" s="25" t="s">
        <v>1326</v>
      </c>
      <c r="F26" s="26">
        <v>695</v>
      </c>
      <c r="G26" s="26">
        <v>1000</v>
      </c>
      <c r="H26" s="26">
        <v>600</v>
      </c>
      <c r="I26" s="26">
        <v>705</v>
      </c>
      <c r="J26" s="25">
        <f t="shared" si="5"/>
        <v>10</v>
      </c>
      <c r="K26" s="27">
        <f t="shared" si="6"/>
        <v>215.82733812949641</v>
      </c>
      <c r="L26" s="63">
        <f t="shared" si="2"/>
        <v>1.4388489208633004E-2</v>
      </c>
      <c r="M26" s="28">
        <f t="shared" si="9"/>
        <v>2158.2733812949641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44404</v>
      </c>
      <c r="D27" s="25" t="s">
        <v>19</v>
      </c>
      <c r="E27" s="25" t="s">
        <v>1327</v>
      </c>
      <c r="F27" s="26">
        <v>735</v>
      </c>
      <c r="G27" s="26">
        <v>825</v>
      </c>
      <c r="H27" s="26">
        <v>715</v>
      </c>
      <c r="I27" s="26">
        <v>762</v>
      </c>
      <c r="J27" s="25">
        <f t="shared" si="5"/>
        <v>27</v>
      </c>
      <c r="K27" s="27">
        <f t="shared" si="6"/>
        <v>204.08163265306123</v>
      </c>
      <c r="L27" s="63">
        <f t="shared" si="2"/>
        <v>3.6734693877551017E-2</v>
      </c>
      <c r="M27" s="28">
        <f t="shared" si="9"/>
        <v>5510.2040816326535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44404</v>
      </c>
      <c r="D28" s="25" t="s">
        <v>19</v>
      </c>
      <c r="E28" s="25" t="s">
        <v>1328</v>
      </c>
      <c r="F28" s="26">
        <v>1880</v>
      </c>
      <c r="G28" s="26">
        <v>2100</v>
      </c>
      <c r="H28" s="26">
        <v>1800</v>
      </c>
      <c r="I28" s="26"/>
      <c r="J28" s="26"/>
      <c r="K28" s="27">
        <f t="shared" si="6"/>
        <v>79.787234042553195</v>
      </c>
      <c r="L28" s="63">
        <f t="shared" si="2"/>
        <v>-1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1</v>
      </c>
    </row>
    <row r="29" spans="1:27" ht="15" customHeight="1" x14ac:dyDescent="0.3">
      <c r="A29" s="7"/>
      <c r="B29" s="23">
        <f t="shared" si="8"/>
        <v>24</v>
      </c>
      <c r="C29" s="24">
        <v>44404</v>
      </c>
      <c r="D29" s="25" t="s">
        <v>19</v>
      </c>
      <c r="E29" s="25" t="s">
        <v>1329</v>
      </c>
      <c r="F29" s="26">
        <v>810</v>
      </c>
      <c r="G29" s="26">
        <v>930</v>
      </c>
      <c r="H29" s="26">
        <v>780</v>
      </c>
      <c r="I29" s="26"/>
      <c r="J29" s="26"/>
      <c r="K29" s="27">
        <f t="shared" si="6"/>
        <v>185.18518518518519</v>
      </c>
      <c r="L29" s="63">
        <f t="shared" si="2"/>
        <v>-1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1</v>
      </c>
    </row>
    <row r="30" spans="1:27" ht="15" customHeight="1" x14ac:dyDescent="0.3">
      <c r="A30" s="7"/>
      <c r="B30" s="23">
        <f t="shared" si="8"/>
        <v>25</v>
      </c>
      <c r="C30" s="24">
        <v>44405</v>
      </c>
      <c r="D30" s="25" t="s">
        <v>19</v>
      </c>
      <c r="E30" s="25" t="s">
        <v>1330</v>
      </c>
      <c r="F30" s="26">
        <v>407</v>
      </c>
      <c r="G30" s="26">
        <v>737</v>
      </c>
      <c r="H30" s="26">
        <v>395</v>
      </c>
      <c r="I30" s="26">
        <v>414</v>
      </c>
      <c r="J30" s="25">
        <f t="shared" ref="J30:J31" si="10">I30-F30</f>
        <v>7</v>
      </c>
      <c r="K30" s="27">
        <f t="shared" si="6"/>
        <v>368.55036855036855</v>
      </c>
      <c r="L30" s="63">
        <f t="shared" si="2"/>
        <v>1.7199017199017286E-2</v>
      </c>
      <c r="M30" s="28">
        <f t="shared" si="9"/>
        <v>2579.8525798525798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44407</v>
      </c>
      <c r="D31" s="25" t="s">
        <v>19</v>
      </c>
      <c r="E31" s="25" t="s">
        <v>1331</v>
      </c>
      <c r="F31" s="26">
        <v>184</v>
      </c>
      <c r="G31" s="26">
        <v>250</v>
      </c>
      <c r="H31" s="26">
        <v>170</v>
      </c>
      <c r="I31" s="26">
        <v>202</v>
      </c>
      <c r="J31" s="25">
        <f t="shared" si="10"/>
        <v>18</v>
      </c>
      <c r="K31" s="27">
        <f t="shared" si="6"/>
        <v>815.21739130434787</v>
      </c>
      <c r="L31" s="63">
        <f t="shared" si="2"/>
        <v>9.7826086956521729E-2</v>
      </c>
      <c r="M31" s="28">
        <f t="shared" si="9"/>
        <v>14673.913043478262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6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6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6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6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6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6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6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6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6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6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6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6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6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6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1">IF($M71&gt;0,1,0)</f>
        <v>0</v>
      </c>
      <c r="Z71" s="5">
        <f t="shared" ref="Z71:Z134" si="12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3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4">(I72*1/F72)-100%</f>
        <v>#VALUE!</v>
      </c>
      <c r="M72" s="28">
        <f t="shared" ref="M72:M135" si="15">J72*K72</f>
        <v>0</v>
      </c>
      <c r="N72" s="8"/>
      <c r="Y72" s="5">
        <f t="shared" si="11"/>
        <v>0</v>
      </c>
      <c r="Z72" s="5">
        <f t="shared" si="12"/>
        <v>0</v>
      </c>
      <c r="AA72" s="5">
        <f t="shared" si="7"/>
        <v>0</v>
      </c>
    </row>
    <row r="73" spans="1:27" hidden="1" x14ac:dyDescent="0.3">
      <c r="A73" s="7"/>
      <c r="B73" s="23">
        <f t="shared" si="13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4"/>
        <v>#VALUE!</v>
      </c>
      <c r="M73" s="28">
        <f t="shared" si="15"/>
        <v>0</v>
      </c>
      <c r="N73" s="8"/>
      <c r="Y73" s="5">
        <f t="shared" si="11"/>
        <v>0</v>
      </c>
      <c r="Z73" s="5">
        <f t="shared" si="12"/>
        <v>0</v>
      </c>
      <c r="AA73" s="5">
        <f t="shared" si="7"/>
        <v>0</v>
      </c>
    </row>
    <row r="74" spans="1:27" hidden="1" x14ac:dyDescent="0.3">
      <c r="A74" s="7"/>
      <c r="B74" s="23">
        <f t="shared" si="13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4"/>
        <v>#VALUE!</v>
      </c>
      <c r="M74" s="28">
        <f t="shared" si="15"/>
        <v>0</v>
      </c>
      <c r="N74" s="8"/>
      <c r="Y74" s="5">
        <f t="shared" si="11"/>
        <v>0</v>
      </c>
      <c r="Z74" s="5">
        <f t="shared" si="12"/>
        <v>0</v>
      </c>
      <c r="AA74" s="5">
        <f t="shared" si="7"/>
        <v>0</v>
      </c>
    </row>
    <row r="75" spans="1:27" hidden="1" x14ac:dyDescent="0.3">
      <c r="A75" s="7"/>
      <c r="B75" s="23">
        <f t="shared" si="13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4"/>
        <v>#VALUE!</v>
      </c>
      <c r="M75" s="28">
        <f t="shared" si="15"/>
        <v>0</v>
      </c>
      <c r="N75" s="8"/>
      <c r="Y75" s="5">
        <f t="shared" si="11"/>
        <v>0</v>
      </c>
      <c r="Z75" s="5">
        <f t="shared" si="12"/>
        <v>0</v>
      </c>
      <c r="AA75" s="5">
        <f t="shared" ref="AA75:AA138" si="16">IF($I75=0,1,0)</f>
        <v>0</v>
      </c>
    </row>
    <row r="76" spans="1:27" hidden="1" x14ac:dyDescent="0.3">
      <c r="A76" s="7"/>
      <c r="B76" s="23">
        <f t="shared" si="13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4"/>
        <v>#VALUE!</v>
      </c>
      <c r="M76" s="28">
        <f t="shared" si="15"/>
        <v>0</v>
      </c>
      <c r="N76" s="8"/>
      <c r="Y76" s="5">
        <f t="shared" si="11"/>
        <v>0</v>
      </c>
      <c r="Z76" s="5">
        <f t="shared" si="12"/>
        <v>0</v>
      </c>
      <c r="AA76" s="5">
        <f t="shared" si="16"/>
        <v>0</v>
      </c>
    </row>
    <row r="77" spans="1:27" hidden="1" x14ac:dyDescent="0.3">
      <c r="A77" s="7"/>
      <c r="B77" s="23">
        <f t="shared" si="13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4"/>
        <v>#VALUE!</v>
      </c>
      <c r="M77" s="28">
        <f t="shared" si="15"/>
        <v>0</v>
      </c>
      <c r="N77" s="8"/>
      <c r="Y77" s="5">
        <f t="shared" si="11"/>
        <v>0</v>
      </c>
      <c r="Z77" s="5">
        <f t="shared" si="12"/>
        <v>0</v>
      </c>
      <c r="AA77" s="5">
        <f t="shared" si="16"/>
        <v>0</v>
      </c>
    </row>
    <row r="78" spans="1:27" hidden="1" x14ac:dyDescent="0.3">
      <c r="A78" s="7"/>
      <c r="B78" s="23">
        <f t="shared" si="13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4"/>
        <v>#VALUE!</v>
      </c>
      <c r="M78" s="28">
        <f t="shared" si="15"/>
        <v>0</v>
      </c>
      <c r="N78" s="8"/>
      <c r="Y78" s="5">
        <f t="shared" si="11"/>
        <v>0</v>
      </c>
      <c r="Z78" s="5">
        <f t="shared" si="12"/>
        <v>0</v>
      </c>
      <c r="AA78" s="5">
        <f t="shared" si="16"/>
        <v>0</v>
      </c>
    </row>
    <row r="79" spans="1:27" hidden="1" x14ac:dyDescent="0.3">
      <c r="A79" s="7"/>
      <c r="B79" s="23">
        <f t="shared" si="13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4"/>
        <v>#VALUE!</v>
      </c>
      <c r="M79" s="28">
        <f t="shared" si="15"/>
        <v>0</v>
      </c>
      <c r="N79" s="8"/>
      <c r="Y79" s="5">
        <f t="shared" si="11"/>
        <v>0</v>
      </c>
      <c r="Z79" s="5">
        <f t="shared" si="12"/>
        <v>0</v>
      </c>
      <c r="AA79" s="5">
        <f t="shared" si="16"/>
        <v>0</v>
      </c>
    </row>
    <row r="80" spans="1:27" hidden="1" x14ac:dyDescent="0.3">
      <c r="A80" s="7"/>
      <c r="B80" s="23">
        <f t="shared" si="13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4"/>
        <v>#VALUE!</v>
      </c>
      <c r="M80" s="28">
        <f t="shared" si="15"/>
        <v>0</v>
      </c>
      <c r="N80" s="8"/>
      <c r="Q80" s="5" t="s">
        <v>20</v>
      </c>
      <c r="Y80" s="5">
        <f t="shared" si="11"/>
        <v>0</v>
      </c>
      <c r="Z80" s="5">
        <f t="shared" si="12"/>
        <v>0</v>
      </c>
      <c r="AA80" s="5">
        <f t="shared" si="16"/>
        <v>0</v>
      </c>
    </row>
    <row r="81" spans="1:27" hidden="1" x14ac:dyDescent="0.3">
      <c r="A81" s="7"/>
      <c r="B81" s="23">
        <f t="shared" si="13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4"/>
        <v>#VALUE!</v>
      </c>
      <c r="M81" s="28">
        <f t="shared" si="15"/>
        <v>0</v>
      </c>
      <c r="N81" s="8"/>
      <c r="P81" s="5" t="s">
        <v>20</v>
      </c>
      <c r="Y81" s="5">
        <f t="shared" si="11"/>
        <v>0</v>
      </c>
      <c r="Z81" s="5">
        <f t="shared" si="12"/>
        <v>0</v>
      </c>
      <c r="AA81" s="5">
        <f t="shared" si="16"/>
        <v>0</v>
      </c>
    </row>
    <row r="82" spans="1:27" hidden="1" x14ac:dyDescent="0.3">
      <c r="A82" s="7"/>
      <c r="B82" s="23">
        <f t="shared" si="13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4"/>
        <v>#VALUE!</v>
      </c>
      <c r="M82" s="28">
        <f t="shared" si="15"/>
        <v>0</v>
      </c>
      <c r="N82" s="8"/>
      <c r="Y82" s="5">
        <f t="shared" si="11"/>
        <v>0</v>
      </c>
      <c r="Z82" s="5">
        <f t="shared" si="12"/>
        <v>0</v>
      </c>
      <c r="AA82" s="5">
        <f t="shared" si="16"/>
        <v>0</v>
      </c>
    </row>
    <row r="83" spans="1:27" hidden="1" x14ac:dyDescent="0.3">
      <c r="A83" s="7"/>
      <c r="B83" s="23">
        <f t="shared" si="13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4"/>
        <v>#VALUE!</v>
      </c>
      <c r="M83" s="28">
        <f t="shared" si="15"/>
        <v>0</v>
      </c>
      <c r="N83" s="8"/>
      <c r="R83" s="5" t="s">
        <v>20</v>
      </c>
      <c r="Y83" s="5">
        <f t="shared" si="11"/>
        <v>0</v>
      </c>
      <c r="Z83" s="5">
        <f t="shared" si="12"/>
        <v>0</v>
      </c>
      <c r="AA83" s="5">
        <f t="shared" si="16"/>
        <v>0</v>
      </c>
    </row>
    <row r="84" spans="1:27" hidden="1" x14ac:dyDescent="0.3">
      <c r="A84" s="7"/>
      <c r="B84" s="23">
        <f t="shared" si="13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4"/>
        <v>#VALUE!</v>
      </c>
      <c r="M84" s="28">
        <f t="shared" si="15"/>
        <v>0</v>
      </c>
      <c r="N84" s="8"/>
      <c r="Y84" s="5">
        <f t="shared" si="11"/>
        <v>0</v>
      </c>
      <c r="Z84" s="5">
        <f t="shared" si="12"/>
        <v>0</v>
      </c>
      <c r="AA84" s="5">
        <f t="shared" si="16"/>
        <v>0</v>
      </c>
    </row>
    <row r="85" spans="1:27" hidden="1" x14ac:dyDescent="0.3">
      <c r="A85" s="7"/>
      <c r="B85" s="23">
        <f t="shared" si="13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4"/>
        <v>#VALUE!</v>
      </c>
      <c r="M85" s="28">
        <f t="shared" si="15"/>
        <v>0</v>
      </c>
      <c r="N85" s="8"/>
      <c r="Y85" s="5">
        <f t="shared" si="11"/>
        <v>0</v>
      </c>
      <c r="Z85" s="5">
        <f t="shared" si="12"/>
        <v>0</v>
      </c>
      <c r="AA85" s="5">
        <f t="shared" si="16"/>
        <v>0</v>
      </c>
    </row>
    <row r="86" spans="1:27" hidden="1" x14ac:dyDescent="0.3">
      <c r="A86" s="7"/>
      <c r="B86" s="23">
        <f t="shared" si="13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4"/>
        <v>#VALUE!</v>
      </c>
      <c r="M86" s="28">
        <f t="shared" si="15"/>
        <v>0</v>
      </c>
      <c r="N86" s="8"/>
      <c r="Y86" s="5">
        <f t="shared" si="11"/>
        <v>0</v>
      </c>
      <c r="Z86" s="5">
        <f t="shared" si="12"/>
        <v>0</v>
      </c>
      <c r="AA86" s="5">
        <f t="shared" si="16"/>
        <v>0</v>
      </c>
    </row>
    <row r="87" spans="1:27" hidden="1" x14ac:dyDescent="0.3">
      <c r="A87" s="7"/>
      <c r="B87" s="23">
        <f t="shared" si="13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4"/>
        <v>#VALUE!</v>
      </c>
      <c r="M87" s="28">
        <f t="shared" si="15"/>
        <v>0</v>
      </c>
      <c r="N87" s="8"/>
      <c r="Y87" s="5">
        <f t="shared" si="11"/>
        <v>0</v>
      </c>
      <c r="Z87" s="5">
        <f t="shared" si="12"/>
        <v>0</v>
      </c>
      <c r="AA87" s="5">
        <f t="shared" si="16"/>
        <v>0</v>
      </c>
    </row>
    <row r="88" spans="1:27" hidden="1" x14ac:dyDescent="0.3">
      <c r="A88" s="7"/>
      <c r="B88" s="23">
        <f t="shared" si="13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4"/>
        <v>#VALUE!</v>
      </c>
      <c r="M88" s="28">
        <f t="shared" si="15"/>
        <v>0</v>
      </c>
      <c r="N88" s="8"/>
      <c r="Y88" s="5">
        <f t="shared" si="11"/>
        <v>0</v>
      </c>
      <c r="Z88" s="5">
        <f t="shared" si="12"/>
        <v>0</v>
      </c>
      <c r="AA88" s="5">
        <f t="shared" si="16"/>
        <v>0</v>
      </c>
    </row>
    <row r="89" spans="1:27" hidden="1" x14ac:dyDescent="0.3">
      <c r="A89" s="7"/>
      <c r="B89" s="23">
        <f t="shared" si="13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4"/>
        <v>#VALUE!</v>
      </c>
      <c r="M89" s="28">
        <f t="shared" si="15"/>
        <v>0</v>
      </c>
      <c r="N89" s="8"/>
      <c r="Y89" s="5">
        <f t="shared" si="11"/>
        <v>0</v>
      </c>
      <c r="Z89" s="5">
        <f t="shared" si="12"/>
        <v>0</v>
      </c>
      <c r="AA89" s="5">
        <f t="shared" si="16"/>
        <v>0</v>
      </c>
    </row>
    <row r="90" spans="1:27" hidden="1" x14ac:dyDescent="0.3">
      <c r="A90" s="7"/>
      <c r="B90" s="23">
        <f t="shared" si="13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4"/>
        <v>#VALUE!</v>
      </c>
      <c r="M90" s="28">
        <f t="shared" si="15"/>
        <v>0</v>
      </c>
      <c r="N90" s="8"/>
      <c r="Y90" s="5">
        <f t="shared" si="11"/>
        <v>0</v>
      </c>
      <c r="Z90" s="5">
        <f t="shared" si="12"/>
        <v>0</v>
      </c>
      <c r="AA90" s="5">
        <f t="shared" si="16"/>
        <v>0</v>
      </c>
    </row>
    <row r="91" spans="1:27" hidden="1" x14ac:dyDescent="0.3">
      <c r="A91" s="7"/>
      <c r="B91" s="23">
        <f t="shared" si="13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4"/>
        <v>#VALUE!</v>
      </c>
      <c r="M91" s="28">
        <f t="shared" si="15"/>
        <v>0</v>
      </c>
      <c r="N91" s="8"/>
      <c r="Y91" s="5">
        <f t="shared" si="11"/>
        <v>0</v>
      </c>
      <c r="Z91" s="5">
        <f t="shared" si="12"/>
        <v>0</v>
      </c>
      <c r="AA91" s="5">
        <f t="shared" si="16"/>
        <v>0</v>
      </c>
    </row>
    <row r="92" spans="1:27" hidden="1" x14ac:dyDescent="0.3">
      <c r="A92" s="7"/>
      <c r="B92" s="23">
        <f t="shared" si="13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4"/>
        <v>#VALUE!</v>
      </c>
      <c r="M92" s="28">
        <f t="shared" si="15"/>
        <v>0</v>
      </c>
      <c r="N92" s="8"/>
      <c r="Y92" s="5">
        <f t="shared" si="11"/>
        <v>0</v>
      </c>
      <c r="Z92" s="5">
        <f t="shared" si="12"/>
        <v>0</v>
      </c>
      <c r="AA92" s="5">
        <f t="shared" si="16"/>
        <v>0</v>
      </c>
    </row>
    <row r="93" spans="1:27" hidden="1" x14ac:dyDescent="0.3">
      <c r="A93" s="7"/>
      <c r="B93" s="23">
        <f t="shared" si="13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4"/>
        <v>#VALUE!</v>
      </c>
      <c r="M93" s="28">
        <f t="shared" si="15"/>
        <v>0</v>
      </c>
      <c r="N93" s="8"/>
      <c r="Y93" s="5">
        <f t="shared" si="11"/>
        <v>0</v>
      </c>
      <c r="Z93" s="5">
        <f t="shared" si="12"/>
        <v>0</v>
      </c>
      <c r="AA93" s="5">
        <f t="shared" si="16"/>
        <v>0</v>
      </c>
    </row>
    <row r="94" spans="1:27" hidden="1" x14ac:dyDescent="0.3">
      <c r="A94" s="7"/>
      <c r="B94" s="23">
        <f t="shared" si="13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4"/>
        <v>#VALUE!</v>
      </c>
      <c r="M94" s="28">
        <f t="shared" si="15"/>
        <v>0</v>
      </c>
      <c r="N94" s="8"/>
      <c r="Y94" s="5">
        <f t="shared" si="11"/>
        <v>0</v>
      </c>
      <c r="Z94" s="5">
        <f t="shared" si="12"/>
        <v>0</v>
      </c>
      <c r="AA94" s="5">
        <f t="shared" si="16"/>
        <v>0</v>
      </c>
    </row>
    <row r="95" spans="1:27" hidden="1" x14ac:dyDescent="0.3">
      <c r="A95" s="7"/>
      <c r="B95" s="23">
        <f t="shared" si="13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4"/>
        <v>#VALUE!</v>
      </c>
      <c r="M95" s="28">
        <f t="shared" si="15"/>
        <v>0</v>
      </c>
      <c r="N95" s="8"/>
      <c r="Y95" s="5">
        <f t="shared" si="11"/>
        <v>0</v>
      </c>
      <c r="Z95" s="5">
        <f t="shared" si="12"/>
        <v>0</v>
      </c>
      <c r="AA95" s="5">
        <f t="shared" si="16"/>
        <v>0</v>
      </c>
    </row>
    <row r="96" spans="1:27" hidden="1" x14ac:dyDescent="0.3">
      <c r="A96" s="7"/>
      <c r="B96" s="23">
        <f t="shared" si="13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4"/>
        <v>#VALUE!</v>
      </c>
      <c r="M96" s="28">
        <f t="shared" si="15"/>
        <v>0</v>
      </c>
      <c r="N96" s="8"/>
      <c r="Y96" s="5">
        <f t="shared" si="11"/>
        <v>0</v>
      </c>
      <c r="Z96" s="5">
        <f t="shared" si="12"/>
        <v>0</v>
      </c>
      <c r="AA96" s="5">
        <f t="shared" si="16"/>
        <v>0</v>
      </c>
    </row>
    <row r="97" spans="1:27" hidden="1" x14ac:dyDescent="0.3">
      <c r="A97" s="7"/>
      <c r="B97" s="23">
        <f t="shared" si="13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4"/>
        <v>#VALUE!</v>
      </c>
      <c r="M97" s="28">
        <f t="shared" si="15"/>
        <v>0</v>
      </c>
      <c r="N97" s="8"/>
      <c r="Y97" s="5">
        <f t="shared" si="11"/>
        <v>0</v>
      </c>
      <c r="Z97" s="5">
        <f t="shared" si="12"/>
        <v>0</v>
      </c>
      <c r="AA97" s="5">
        <f t="shared" si="16"/>
        <v>0</v>
      </c>
    </row>
    <row r="98" spans="1:27" hidden="1" x14ac:dyDescent="0.3">
      <c r="A98" s="7"/>
      <c r="B98" s="23">
        <f t="shared" si="13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4"/>
        <v>#VALUE!</v>
      </c>
      <c r="M98" s="28">
        <f t="shared" si="15"/>
        <v>0</v>
      </c>
      <c r="N98" s="8"/>
      <c r="Y98" s="5">
        <f t="shared" si="11"/>
        <v>0</v>
      </c>
      <c r="Z98" s="5">
        <f t="shared" si="12"/>
        <v>0</v>
      </c>
      <c r="AA98" s="5">
        <f t="shared" si="16"/>
        <v>0</v>
      </c>
    </row>
    <row r="99" spans="1:27" hidden="1" x14ac:dyDescent="0.3">
      <c r="A99" s="7"/>
      <c r="B99" s="23">
        <f t="shared" si="13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4"/>
        <v>#VALUE!</v>
      </c>
      <c r="M99" s="28">
        <f t="shared" si="15"/>
        <v>0</v>
      </c>
      <c r="N99" s="8"/>
      <c r="P99" s="5" t="s">
        <v>20</v>
      </c>
      <c r="Y99" s="5">
        <f t="shared" si="11"/>
        <v>0</v>
      </c>
      <c r="Z99" s="5">
        <f t="shared" si="12"/>
        <v>0</v>
      </c>
      <c r="AA99" s="5">
        <f t="shared" si="16"/>
        <v>0</v>
      </c>
    </row>
    <row r="100" spans="1:27" hidden="1" x14ac:dyDescent="0.3">
      <c r="A100" s="7"/>
      <c r="B100" s="23">
        <f t="shared" si="13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4"/>
        <v>#VALUE!</v>
      </c>
      <c r="M100" s="28">
        <f t="shared" si="15"/>
        <v>0</v>
      </c>
      <c r="N100" s="8"/>
      <c r="Q100" s="5" t="s">
        <v>20</v>
      </c>
      <c r="Y100" s="5">
        <f t="shared" si="11"/>
        <v>0</v>
      </c>
      <c r="Z100" s="5">
        <f t="shared" si="12"/>
        <v>0</v>
      </c>
      <c r="AA100" s="5">
        <f t="shared" si="16"/>
        <v>0</v>
      </c>
    </row>
    <row r="101" spans="1:27" hidden="1" x14ac:dyDescent="0.3">
      <c r="A101" s="7"/>
      <c r="B101" s="23">
        <f t="shared" si="13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4"/>
        <v>#VALUE!</v>
      </c>
      <c r="M101" s="28">
        <f t="shared" si="15"/>
        <v>0</v>
      </c>
      <c r="N101" s="8"/>
      <c r="Q101" s="5" t="s">
        <v>20</v>
      </c>
      <c r="Y101" s="5">
        <f t="shared" si="11"/>
        <v>0</v>
      </c>
      <c r="Z101" s="5">
        <f t="shared" si="12"/>
        <v>0</v>
      </c>
      <c r="AA101" s="5">
        <f t="shared" si="16"/>
        <v>0</v>
      </c>
    </row>
    <row r="102" spans="1:27" hidden="1" x14ac:dyDescent="0.3">
      <c r="A102" s="7"/>
      <c r="B102" s="23">
        <f t="shared" si="13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4"/>
        <v>#VALUE!</v>
      </c>
      <c r="M102" s="28">
        <f t="shared" si="15"/>
        <v>0</v>
      </c>
      <c r="N102" s="8"/>
      <c r="Y102" s="5">
        <f t="shared" si="11"/>
        <v>0</v>
      </c>
      <c r="Z102" s="5">
        <f t="shared" si="12"/>
        <v>0</v>
      </c>
      <c r="AA102" s="5">
        <f t="shared" si="16"/>
        <v>0</v>
      </c>
    </row>
    <row r="103" spans="1:27" hidden="1" x14ac:dyDescent="0.3">
      <c r="A103" s="7"/>
      <c r="B103" s="23">
        <f t="shared" si="13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4"/>
        <v>#VALUE!</v>
      </c>
      <c r="M103" s="28">
        <f t="shared" si="15"/>
        <v>0</v>
      </c>
      <c r="N103" s="8"/>
      <c r="Y103" s="5">
        <f t="shared" si="11"/>
        <v>0</v>
      </c>
      <c r="Z103" s="5">
        <f t="shared" si="12"/>
        <v>0</v>
      </c>
      <c r="AA103" s="5">
        <f t="shared" si="16"/>
        <v>0</v>
      </c>
    </row>
    <row r="104" spans="1:27" hidden="1" x14ac:dyDescent="0.3">
      <c r="A104" s="7"/>
      <c r="B104" s="23">
        <f t="shared" si="13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4"/>
        <v>#VALUE!</v>
      </c>
      <c r="M104" s="25">
        <f t="shared" si="15"/>
        <v>0</v>
      </c>
      <c r="N104" s="8"/>
      <c r="Y104" s="5">
        <f t="shared" si="11"/>
        <v>0</v>
      </c>
      <c r="Z104" s="5">
        <f t="shared" si="12"/>
        <v>0</v>
      </c>
      <c r="AA104" s="5">
        <f t="shared" si="16"/>
        <v>0</v>
      </c>
    </row>
    <row r="105" spans="1:27" hidden="1" x14ac:dyDescent="0.3">
      <c r="A105" s="7"/>
      <c r="B105" s="23">
        <f t="shared" si="13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4"/>
        <v>#VALUE!</v>
      </c>
      <c r="M105" s="25">
        <f t="shared" si="15"/>
        <v>0</v>
      </c>
      <c r="N105" s="8"/>
      <c r="Y105" s="5">
        <f t="shared" si="11"/>
        <v>0</v>
      </c>
      <c r="Z105" s="5">
        <f t="shared" si="12"/>
        <v>0</v>
      </c>
      <c r="AA105" s="5">
        <f t="shared" si="16"/>
        <v>0</v>
      </c>
    </row>
    <row r="106" spans="1:27" hidden="1" x14ac:dyDescent="0.3">
      <c r="A106" s="7"/>
      <c r="B106" s="23">
        <f t="shared" si="13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4"/>
        <v>#VALUE!</v>
      </c>
      <c r="M106" s="25">
        <f t="shared" si="15"/>
        <v>0</v>
      </c>
      <c r="N106" s="8"/>
      <c r="Y106" s="5">
        <f t="shared" si="11"/>
        <v>0</v>
      </c>
      <c r="Z106" s="5">
        <f t="shared" si="12"/>
        <v>0</v>
      </c>
      <c r="AA106" s="5">
        <f t="shared" si="16"/>
        <v>0</v>
      </c>
    </row>
    <row r="107" spans="1:27" hidden="1" x14ac:dyDescent="0.3">
      <c r="A107" s="7"/>
      <c r="B107" s="23">
        <f t="shared" si="13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4"/>
        <v>#VALUE!</v>
      </c>
      <c r="M107" s="25">
        <f t="shared" si="15"/>
        <v>0</v>
      </c>
      <c r="N107" s="8"/>
      <c r="Y107" s="5">
        <f t="shared" si="11"/>
        <v>0</v>
      </c>
      <c r="Z107" s="5">
        <f t="shared" si="12"/>
        <v>0</v>
      </c>
      <c r="AA107" s="5">
        <f t="shared" si="16"/>
        <v>0</v>
      </c>
    </row>
    <row r="108" spans="1:27" hidden="1" x14ac:dyDescent="0.3">
      <c r="A108" s="7"/>
      <c r="B108" s="23">
        <f t="shared" si="13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4"/>
        <v>#VALUE!</v>
      </c>
      <c r="M108" s="25">
        <f t="shared" si="15"/>
        <v>0</v>
      </c>
      <c r="N108" s="8"/>
      <c r="Y108" s="5">
        <f t="shared" si="11"/>
        <v>0</v>
      </c>
      <c r="Z108" s="5">
        <f t="shared" si="12"/>
        <v>0</v>
      </c>
      <c r="AA108" s="5">
        <f t="shared" si="16"/>
        <v>0</v>
      </c>
    </row>
    <row r="109" spans="1:27" hidden="1" x14ac:dyDescent="0.3">
      <c r="A109" s="7"/>
      <c r="B109" s="23">
        <f t="shared" si="13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4"/>
        <v>#VALUE!</v>
      </c>
      <c r="M109" s="25">
        <f t="shared" si="15"/>
        <v>0</v>
      </c>
      <c r="N109" s="8"/>
      <c r="Y109" s="5">
        <f t="shared" si="11"/>
        <v>0</v>
      </c>
      <c r="Z109" s="5">
        <f t="shared" si="12"/>
        <v>0</v>
      </c>
      <c r="AA109" s="5">
        <f t="shared" si="16"/>
        <v>0</v>
      </c>
    </row>
    <row r="110" spans="1:27" hidden="1" x14ac:dyDescent="0.3">
      <c r="A110" s="7"/>
      <c r="B110" s="23">
        <f t="shared" si="13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4"/>
        <v>#VALUE!</v>
      </c>
      <c r="M110" s="25">
        <f t="shared" si="15"/>
        <v>0</v>
      </c>
      <c r="N110" s="8"/>
      <c r="Y110" s="5">
        <f t="shared" si="11"/>
        <v>0</v>
      </c>
      <c r="Z110" s="5">
        <f t="shared" si="12"/>
        <v>0</v>
      </c>
      <c r="AA110" s="5">
        <f t="shared" si="16"/>
        <v>0</v>
      </c>
    </row>
    <row r="111" spans="1:27" hidden="1" x14ac:dyDescent="0.3">
      <c r="A111" s="7"/>
      <c r="B111" s="23">
        <f t="shared" si="13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4"/>
        <v>#VALUE!</v>
      </c>
      <c r="M111" s="25">
        <f t="shared" si="15"/>
        <v>0</v>
      </c>
      <c r="N111" s="8"/>
      <c r="Y111" s="5">
        <f t="shared" si="11"/>
        <v>0</v>
      </c>
      <c r="Z111" s="5">
        <f t="shared" si="12"/>
        <v>0</v>
      </c>
      <c r="AA111" s="5">
        <f t="shared" si="16"/>
        <v>0</v>
      </c>
    </row>
    <row r="112" spans="1:27" hidden="1" x14ac:dyDescent="0.3">
      <c r="A112" s="7"/>
      <c r="B112" s="23">
        <f t="shared" si="13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4"/>
        <v>#VALUE!</v>
      </c>
      <c r="M112" s="25">
        <f t="shared" si="15"/>
        <v>0</v>
      </c>
      <c r="N112" s="8"/>
      <c r="Y112" s="5">
        <f t="shared" si="11"/>
        <v>0</v>
      </c>
      <c r="Z112" s="5">
        <f t="shared" si="12"/>
        <v>0</v>
      </c>
      <c r="AA112" s="5">
        <f t="shared" si="16"/>
        <v>0</v>
      </c>
    </row>
    <row r="113" spans="1:27" hidden="1" x14ac:dyDescent="0.3">
      <c r="A113" s="7"/>
      <c r="B113" s="23">
        <f t="shared" si="13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4"/>
        <v>#VALUE!</v>
      </c>
      <c r="M113" s="25">
        <f t="shared" si="15"/>
        <v>0</v>
      </c>
      <c r="N113" s="8"/>
      <c r="Y113" s="5">
        <f t="shared" si="11"/>
        <v>0</v>
      </c>
      <c r="Z113" s="5">
        <f t="shared" si="12"/>
        <v>0</v>
      </c>
      <c r="AA113" s="5">
        <f t="shared" si="16"/>
        <v>0</v>
      </c>
    </row>
    <row r="114" spans="1:27" hidden="1" x14ac:dyDescent="0.3">
      <c r="A114" s="7"/>
      <c r="B114" s="23">
        <f t="shared" si="13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4"/>
        <v>#VALUE!</v>
      </c>
      <c r="M114" s="25">
        <f t="shared" si="15"/>
        <v>0</v>
      </c>
      <c r="N114" s="8"/>
      <c r="Y114" s="5">
        <f t="shared" si="11"/>
        <v>0</v>
      </c>
      <c r="Z114" s="5">
        <f t="shared" si="12"/>
        <v>0</v>
      </c>
      <c r="AA114" s="5">
        <f t="shared" si="16"/>
        <v>0</v>
      </c>
    </row>
    <row r="115" spans="1:27" hidden="1" x14ac:dyDescent="0.3">
      <c r="A115" s="7"/>
      <c r="B115" s="23">
        <f t="shared" si="13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4"/>
        <v>#VALUE!</v>
      </c>
      <c r="M115" s="25">
        <f t="shared" si="15"/>
        <v>0</v>
      </c>
      <c r="N115" s="8"/>
      <c r="Y115" s="5">
        <f t="shared" si="11"/>
        <v>0</v>
      </c>
      <c r="Z115" s="5">
        <f t="shared" si="12"/>
        <v>0</v>
      </c>
      <c r="AA115" s="5">
        <f t="shared" si="16"/>
        <v>0</v>
      </c>
    </row>
    <row r="116" spans="1:27" hidden="1" x14ac:dyDescent="0.3">
      <c r="A116" s="7"/>
      <c r="B116" s="23">
        <f t="shared" si="13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4"/>
        <v>#VALUE!</v>
      </c>
      <c r="M116" s="25">
        <f t="shared" si="15"/>
        <v>0</v>
      </c>
      <c r="N116" s="8"/>
      <c r="Y116" s="5">
        <f t="shared" si="11"/>
        <v>0</v>
      </c>
      <c r="Z116" s="5">
        <f t="shared" si="12"/>
        <v>0</v>
      </c>
      <c r="AA116" s="5">
        <f t="shared" si="16"/>
        <v>0</v>
      </c>
    </row>
    <row r="117" spans="1:27" hidden="1" x14ac:dyDescent="0.3">
      <c r="A117" s="7"/>
      <c r="B117" s="23">
        <f t="shared" si="13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4"/>
        <v>#VALUE!</v>
      </c>
      <c r="M117" s="25">
        <f t="shared" si="15"/>
        <v>0</v>
      </c>
      <c r="N117" s="8"/>
      <c r="Y117" s="5">
        <f t="shared" si="11"/>
        <v>0</v>
      </c>
      <c r="Z117" s="5">
        <f t="shared" si="12"/>
        <v>0</v>
      </c>
      <c r="AA117" s="5">
        <f t="shared" si="16"/>
        <v>0</v>
      </c>
    </row>
    <row r="118" spans="1:27" hidden="1" x14ac:dyDescent="0.3">
      <c r="A118" s="7"/>
      <c r="B118" s="23">
        <f t="shared" si="13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4"/>
        <v>#VALUE!</v>
      </c>
      <c r="M118" s="25">
        <f t="shared" si="15"/>
        <v>0</v>
      </c>
      <c r="N118" s="8"/>
      <c r="Y118" s="5">
        <f t="shared" si="11"/>
        <v>0</v>
      </c>
      <c r="Z118" s="5">
        <f t="shared" si="12"/>
        <v>0</v>
      </c>
      <c r="AA118" s="5">
        <f t="shared" si="16"/>
        <v>0</v>
      </c>
    </row>
    <row r="119" spans="1:27" hidden="1" x14ac:dyDescent="0.3">
      <c r="A119" s="7"/>
      <c r="B119" s="23">
        <f t="shared" si="13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4"/>
        <v>#VALUE!</v>
      </c>
      <c r="M119" s="25">
        <f t="shared" si="15"/>
        <v>0</v>
      </c>
      <c r="N119" s="8"/>
      <c r="Y119" s="5">
        <f t="shared" si="11"/>
        <v>0</v>
      </c>
      <c r="Z119" s="5">
        <f t="shared" si="12"/>
        <v>0</v>
      </c>
      <c r="AA119" s="5">
        <f t="shared" si="16"/>
        <v>0</v>
      </c>
    </row>
    <row r="120" spans="1:27" hidden="1" x14ac:dyDescent="0.3">
      <c r="A120" s="7"/>
      <c r="B120" s="23">
        <f t="shared" si="13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4"/>
        <v>#VALUE!</v>
      </c>
      <c r="M120" s="25">
        <f t="shared" si="15"/>
        <v>0</v>
      </c>
      <c r="N120" s="8"/>
      <c r="Y120" s="5">
        <f t="shared" si="11"/>
        <v>0</v>
      </c>
      <c r="Z120" s="5">
        <f t="shared" si="12"/>
        <v>0</v>
      </c>
      <c r="AA120" s="5">
        <f t="shared" si="16"/>
        <v>0</v>
      </c>
    </row>
    <row r="121" spans="1:27" hidden="1" x14ac:dyDescent="0.3">
      <c r="A121" s="7"/>
      <c r="B121" s="23">
        <f t="shared" si="13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4"/>
        <v>#VALUE!</v>
      </c>
      <c r="M121" s="25">
        <f t="shared" si="15"/>
        <v>0</v>
      </c>
      <c r="N121" s="8"/>
      <c r="Y121" s="5">
        <f t="shared" si="11"/>
        <v>0</v>
      </c>
      <c r="Z121" s="5">
        <f t="shared" si="12"/>
        <v>0</v>
      </c>
      <c r="AA121" s="5">
        <f t="shared" si="16"/>
        <v>0</v>
      </c>
    </row>
    <row r="122" spans="1:27" hidden="1" x14ac:dyDescent="0.3">
      <c r="A122" s="7"/>
      <c r="B122" s="23">
        <f t="shared" si="13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4"/>
        <v>#VALUE!</v>
      </c>
      <c r="M122" s="25">
        <f t="shared" si="15"/>
        <v>0</v>
      </c>
      <c r="N122" s="8"/>
      <c r="Y122" s="5">
        <f t="shared" si="11"/>
        <v>0</v>
      </c>
      <c r="Z122" s="5">
        <f t="shared" si="12"/>
        <v>0</v>
      </c>
      <c r="AA122" s="5">
        <f t="shared" si="16"/>
        <v>0</v>
      </c>
    </row>
    <row r="123" spans="1:27" hidden="1" x14ac:dyDescent="0.3">
      <c r="A123" s="7"/>
      <c r="B123" s="23">
        <f t="shared" si="13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4"/>
        <v>#VALUE!</v>
      </c>
      <c r="M123" s="25">
        <f t="shared" si="15"/>
        <v>0</v>
      </c>
      <c r="N123" s="8"/>
      <c r="Y123" s="5">
        <f t="shared" si="11"/>
        <v>0</v>
      </c>
      <c r="Z123" s="5">
        <f t="shared" si="12"/>
        <v>0</v>
      </c>
      <c r="AA123" s="5">
        <f t="shared" si="16"/>
        <v>0</v>
      </c>
    </row>
    <row r="124" spans="1:27" hidden="1" x14ac:dyDescent="0.3">
      <c r="A124" s="7"/>
      <c r="B124" s="23">
        <f t="shared" si="13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4"/>
        <v>#VALUE!</v>
      </c>
      <c r="M124" s="25">
        <f t="shared" si="15"/>
        <v>0</v>
      </c>
      <c r="N124" s="8"/>
      <c r="Y124" s="5">
        <f t="shared" si="11"/>
        <v>0</v>
      </c>
      <c r="Z124" s="5">
        <f t="shared" si="12"/>
        <v>0</v>
      </c>
      <c r="AA124" s="5">
        <f t="shared" si="16"/>
        <v>0</v>
      </c>
    </row>
    <row r="125" spans="1:27" hidden="1" x14ac:dyDescent="0.3">
      <c r="A125" s="7"/>
      <c r="B125" s="23">
        <f t="shared" si="13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4"/>
        <v>#VALUE!</v>
      </c>
      <c r="M125" s="25">
        <f t="shared" si="15"/>
        <v>0</v>
      </c>
      <c r="N125" s="8"/>
      <c r="Y125" s="5">
        <f t="shared" si="11"/>
        <v>0</v>
      </c>
      <c r="Z125" s="5">
        <f t="shared" si="12"/>
        <v>0</v>
      </c>
      <c r="AA125" s="5">
        <f t="shared" si="16"/>
        <v>0</v>
      </c>
    </row>
    <row r="126" spans="1:27" hidden="1" x14ac:dyDescent="0.3">
      <c r="A126" s="7"/>
      <c r="B126" s="23">
        <f t="shared" si="13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4"/>
        <v>#VALUE!</v>
      </c>
      <c r="M126" s="25">
        <f t="shared" si="15"/>
        <v>0</v>
      </c>
      <c r="N126" s="8"/>
      <c r="Y126" s="5">
        <f t="shared" si="11"/>
        <v>0</v>
      </c>
      <c r="Z126" s="5">
        <f t="shared" si="12"/>
        <v>0</v>
      </c>
      <c r="AA126" s="5">
        <f t="shared" si="16"/>
        <v>0</v>
      </c>
    </row>
    <row r="127" spans="1:27" hidden="1" x14ac:dyDescent="0.3">
      <c r="A127" s="7"/>
      <c r="B127" s="23">
        <f t="shared" si="13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4"/>
        <v>#VALUE!</v>
      </c>
      <c r="M127" s="25">
        <f t="shared" si="15"/>
        <v>0</v>
      </c>
      <c r="N127" s="8"/>
      <c r="Y127" s="5">
        <f t="shared" si="11"/>
        <v>0</v>
      </c>
      <c r="Z127" s="5">
        <f t="shared" si="12"/>
        <v>0</v>
      </c>
      <c r="AA127" s="5">
        <f t="shared" si="16"/>
        <v>0</v>
      </c>
    </row>
    <row r="128" spans="1:27" hidden="1" x14ac:dyDescent="0.3">
      <c r="A128" s="7"/>
      <c r="B128" s="23">
        <f t="shared" si="13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4"/>
        <v>#VALUE!</v>
      </c>
      <c r="M128" s="25">
        <f t="shared" si="15"/>
        <v>0</v>
      </c>
      <c r="N128" s="8"/>
      <c r="Y128" s="5">
        <f t="shared" si="11"/>
        <v>0</v>
      </c>
      <c r="Z128" s="5">
        <f t="shared" si="12"/>
        <v>0</v>
      </c>
      <c r="AA128" s="5">
        <f t="shared" si="16"/>
        <v>0</v>
      </c>
    </row>
    <row r="129" spans="1:27" hidden="1" x14ac:dyDescent="0.3">
      <c r="A129" s="7"/>
      <c r="B129" s="23">
        <f t="shared" si="13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4"/>
        <v>#VALUE!</v>
      </c>
      <c r="M129" s="25">
        <f t="shared" si="15"/>
        <v>0</v>
      </c>
      <c r="N129" s="8"/>
      <c r="Y129" s="5">
        <f t="shared" si="11"/>
        <v>0</v>
      </c>
      <c r="Z129" s="5">
        <f t="shared" si="12"/>
        <v>0</v>
      </c>
      <c r="AA129" s="5">
        <f t="shared" si="16"/>
        <v>0</v>
      </c>
    </row>
    <row r="130" spans="1:27" hidden="1" x14ac:dyDescent="0.3">
      <c r="A130" s="7"/>
      <c r="B130" s="23">
        <f t="shared" si="13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4"/>
        <v>#VALUE!</v>
      </c>
      <c r="M130" s="25">
        <f t="shared" si="15"/>
        <v>0</v>
      </c>
      <c r="N130" s="8"/>
      <c r="Y130" s="5">
        <f t="shared" si="11"/>
        <v>0</v>
      </c>
      <c r="Z130" s="5">
        <f t="shared" si="12"/>
        <v>0</v>
      </c>
      <c r="AA130" s="5">
        <f t="shared" si="16"/>
        <v>0</v>
      </c>
    </row>
    <row r="131" spans="1:27" hidden="1" x14ac:dyDescent="0.3">
      <c r="A131" s="7"/>
      <c r="B131" s="23">
        <f t="shared" si="13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4"/>
        <v>#VALUE!</v>
      </c>
      <c r="M131" s="25">
        <f t="shared" si="15"/>
        <v>0</v>
      </c>
      <c r="N131" s="8"/>
      <c r="Y131" s="5">
        <f t="shared" si="11"/>
        <v>0</v>
      </c>
      <c r="Z131" s="5">
        <f t="shared" si="12"/>
        <v>0</v>
      </c>
      <c r="AA131" s="5">
        <f t="shared" si="16"/>
        <v>0</v>
      </c>
    </row>
    <row r="132" spans="1:27" hidden="1" x14ac:dyDescent="0.3">
      <c r="A132" s="7"/>
      <c r="B132" s="23">
        <f t="shared" si="13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4"/>
        <v>#VALUE!</v>
      </c>
      <c r="M132" s="25">
        <f t="shared" si="15"/>
        <v>0</v>
      </c>
      <c r="N132" s="8"/>
      <c r="Y132" s="5">
        <f t="shared" si="11"/>
        <v>0</v>
      </c>
      <c r="Z132" s="5">
        <f t="shared" si="12"/>
        <v>0</v>
      </c>
      <c r="AA132" s="5">
        <f t="shared" si="16"/>
        <v>0</v>
      </c>
    </row>
    <row r="133" spans="1:27" hidden="1" x14ac:dyDescent="0.3">
      <c r="A133" s="7"/>
      <c r="B133" s="23">
        <f t="shared" si="13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4"/>
        <v>#VALUE!</v>
      </c>
      <c r="M133" s="25">
        <f t="shared" si="15"/>
        <v>0</v>
      </c>
      <c r="N133" s="8"/>
      <c r="Y133" s="5">
        <f t="shared" si="11"/>
        <v>0</v>
      </c>
      <c r="Z133" s="5">
        <f t="shared" si="12"/>
        <v>0</v>
      </c>
      <c r="AA133" s="5">
        <f t="shared" si="16"/>
        <v>0</v>
      </c>
    </row>
    <row r="134" spans="1:27" hidden="1" x14ac:dyDescent="0.3">
      <c r="A134" s="7"/>
      <c r="B134" s="23">
        <f t="shared" si="13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4"/>
        <v>#VALUE!</v>
      </c>
      <c r="M134" s="25">
        <f t="shared" si="15"/>
        <v>0</v>
      </c>
      <c r="N134" s="8"/>
      <c r="Y134" s="5">
        <f t="shared" si="11"/>
        <v>0</v>
      </c>
      <c r="Z134" s="5">
        <f t="shared" si="12"/>
        <v>0</v>
      </c>
      <c r="AA134" s="5">
        <f t="shared" si="16"/>
        <v>0</v>
      </c>
    </row>
    <row r="135" spans="1:27" hidden="1" x14ac:dyDescent="0.3">
      <c r="A135" s="7"/>
      <c r="B135" s="23">
        <f t="shared" si="13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4"/>
        <v>#VALUE!</v>
      </c>
      <c r="M135" s="25">
        <f t="shared" si="15"/>
        <v>0</v>
      </c>
      <c r="N135" s="8"/>
      <c r="Y135" s="5">
        <f t="shared" ref="Y135:Y191" si="17">IF($M135&gt;0,1,0)</f>
        <v>0</v>
      </c>
      <c r="Z135" s="5">
        <f t="shared" ref="Z135:Z191" si="18">IF($M135&lt;0,1,0)</f>
        <v>0</v>
      </c>
      <c r="AA135" s="5">
        <f t="shared" si="16"/>
        <v>0</v>
      </c>
    </row>
    <row r="136" spans="1:27" hidden="1" x14ac:dyDescent="0.3">
      <c r="A136" s="7"/>
      <c r="B136" s="23">
        <f t="shared" ref="B136:B191" si="19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0">(I136*1/F136)-100%</f>
        <v>#VALUE!</v>
      </c>
      <c r="M136" s="25">
        <f t="shared" ref="M136:M191" si="21">J136*K136</f>
        <v>0</v>
      </c>
      <c r="N136" s="8"/>
      <c r="Y136" s="5">
        <f t="shared" si="17"/>
        <v>0</v>
      </c>
      <c r="Z136" s="5">
        <f t="shared" si="18"/>
        <v>0</v>
      </c>
      <c r="AA136" s="5">
        <f t="shared" si="16"/>
        <v>0</v>
      </c>
    </row>
    <row r="137" spans="1:27" hidden="1" x14ac:dyDescent="0.3">
      <c r="A137" s="7"/>
      <c r="B137" s="23">
        <f t="shared" si="19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0"/>
        <v>#VALUE!</v>
      </c>
      <c r="M137" s="25">
        <f t="shared" si="21"/>
        <v>0</v>
      </c>
      <c r="N137" s="8"/>
      <c r="Y137" s="5">
        <f t="shared" si="17"/>
        <v>0</v>
      </c>
      <c r="Z137" s="5">
        <f t="shared" si="18"/>
        <v>0</v>
      </c>
      <c r="AA137" s="5">
        <f t="shared" si="16"/>
        <v>0</v>
      </c>
    </row>
    <row r="138" spans="1:27" hidden="1" x14ac:dyDescent="0.3">
      <c r="A138" s="7"/>
      <c r="B138" s="23">
        <f t="shared" si="19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0"/>
        <v>#VALUE!</v>
      </c>
      <c r="M138" s="25">
        <f t="shared" si="21"/>
        <v>0</v>
      </c>
      <c r="N138" s="8"/>
      <c r="Y138" s="5">
        <f t="shared" si="17"/>
        <v>0</v>
      </c>
      <c r="Z138" s="5">
        <f t="shared" si="18"/>
        <v>0</v>
      </c>
      <c r="AA138" s="5">
        <f t="shared" si="16"/>
        <v>0</v>
      </c>
    </row>
    <row r="139" spans="1:27" hidden="1" x14ac:dyDescent="0.3">
      <c r="A139" s="7"/>
      <c r="B139" s="23">
        <f t="shared" si="19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0"/>
        <v>#VALUE!</v>
      </c>
      <c r="M139" s="25">
        <f t="shared" si="21"/>
        <v>0</v>
      </c>
      <c r="N139" s="8"/>
      <c r="Y139" s="5">
        <f t="shared" si="17"/>
        <v>0</v>
      </c>
      <c r="Z139" s="5">
        <f t="shared" si="18"/>
        <v>0</v>
      </c>
      <c r="AA139" s="5">
        <f t="shared" ref="AA139:AA191" si="22">IF($I139=0,1,0)</f>
        <v>0</v>
      </c>
    </row>
    <row r="140" spans="1:27" hidden="1" x14ac:dyDescent="0.3">
      <c r="A140" s="7"/>
      <c r="B140" s="23">
        <f t="shared" si="19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0"/>
        <v>#VALUE!</v>
      </c>
      <c r="M140" s="25">
        <f t="shared" si="21"/>
        <v>0</v>
      </c>
      <c r="N140" s="8"/>
      <c r="Y140" s="5">
        <f t="shared" si="17"/>
        <v>0</v>
      </c>
      <c r="Z140" s="5">
        <f t="shared" si="18"/>
        <v>0</v>
      </c>
      <c r="AA140" s="5">
        <f t="shared" si="22"/>
        <v>0</v>
      </c>
    </row>
    <row r="141" spans="1:27" hidden="1" x14ac:dyDescent="0.3">
      <c r="A141" s="7"/>
      <c r="B141" s="23">
        <f t="shared" si="19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0"/>
        <v>#VALUE!</v>
      </c>
      <c r="M141" s="25">
        <f t="shared" si="21"/>
        <v>0</v>
      </c>
      <c r="N141" s="8"/>
      <c r="Y141" s="5">
        <f t="shared" si="17"/>
        <v>0</v>
      </c>
      <c r="Z141" s="5">
        <f t="shared" si="18"/>
        <v>0</v>
      </c>
      <c r="AA141" s="5">
        <f t="shared" si="22"/>
        <v>0</v>
      </c>
    </row>
    <row r="142" spans="1:27" hidden="1" x14ac:dyDescent="0.3">
      <c r="A142" s="7"/>
      <c r="B142" s="23">
        <f t="shared" si="19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0"/>
        <v>#VALUE!</v>
      </c>
      <c r="M142" s="25">
        <f t="shared" si="21"/>
        <v>0</v>
      </c>
      <c r="N142" s="8"/>
      <c r="Y142" s="5">
        <f t="shared" si="17"/>
        <v>0</v>
      </c>
      <c r="Z142" s="5">
        <f t="shared" si="18"/>
        <v>0</v>
      </c>
      <c r="AA142" s="5">
        <f t="shared" si="22"/>
        <v>0</v>
      </c>
    </row>
    <row r="143" spans="1:27" hidden="1" x14ac:dyDescent="0.3">
      <c r="A143" s="7"/>
      <c r="B143" s="23">
        <f t="shared" si="19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0"/>
        <v>#VALUE!</v>
      </c>
      <c r="M143" s="25">
        <f t="shared" si="21"/>
        <v>0</v>
      </c>
      <c r="N143" s="8"/>
      <c r="Y143" s="5">
        <f t="shared" si="17"/>
        <v>0</v>
      </c>
      <c r="Z143" s="5">
        <f t="shared" si="18"/>
        <v>0</v>
      </c>
      <c r="AA143" s="5">
        <f t="shared" si="22"/>
        <v>0</v>
      </c>
    </row>
    <row r="144" spans="1:27" hidden="1" x14ac:dyDescent="0.3">
      <c r="A144" s="7"/>
      <c r="B144" s="23">
        <f t="shared" si="19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0"/>
        <v>#VALUE!</v>
      </c>
      <c r="M144" s="25">
        <f t="shared" si="21"/>
        <v>0</v>
      </c>
      <c r="N144" s="8"/>
      <c r="Y144" s="5">
        <f t="shared" si="17"/>
        <v>0</v>
      </c>
      <c r="Z144" s="5">
        <f t="shared" si="18"/>
        <v>0</v>
      </c>
      <c r="AA144" s="5">
        <f t="shared" si="22"/>
        <v>0</v>
      </c>
    </row>
    <row r="145" spans="1:27" hidden="1" x14ac:dyDescent="0.3">
      <c r="A145" s="7"/>
      <c r="B145" s="23">
        <f t="shared" si="19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0"/>
        <v>#VALUE!</v>
      </c>
      <c r="M145" s="25">
        <f t="shared" si="21"/>
        <v>0</v>
      </c>
      <c r="N145" s="8"/>
      <c r="Y145" s="5">
        <f t="shared" si="17"/>
        <v>0</v>
      </c>
      <c r="Z145" s="5">
        <f t="shared" si="18"/>
        <v>0</v>
      </c>
      <c r="AA145" s="5">
        <f t="shared" si="22"/>
        <v>0</v>
      </c>
    </row>
    <row r="146" spans="1:27" hidden="1" x14ac:dyDescent="0.3">
      <c r="A146" s="7"/>
      <c r="B146" s="23">
        <f t="shared" si="19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0"/>
        <v>#VALUE!</v>
      </c>
      <c r="M146" s="25">
        <f t="shared" si="21"/>
        <v>0</v>
      </c>
      <c r="N146" s="8"/>
      <c r="Y146" s="5">
        <f t="shared" si="17"/>
        <v>0</v>
      </c>
      <c r="Z146" s="5">
        <f t="shared" si="18"/>
        <v>0</v>
      </c>
      <c r="AA146" s="5">
        <f t="shared" si="22"/>
        <v>0</v>
      </c>
    </row>
    <row r="147" spans="1:27" hidden="1" x14ac:dyDescent="0.3">
      <c r="A147" s="7"/>
      <c r="B147" s="23">
        <f t="shared" si="19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0"/>
        <v>#VALUE!</v>
      </c>
      <c r="M147" s="25">
        <f t="shared" si="21"/>
        <v>0</v>
      </c>
      <c r="N147" s="8"/>
      <c r="Y147" s="5">
        <f t="shared" si="17"/>
        <v>0</v>
      </c>
      <c r="Z147" s="5">
        <f t="shared" si="18"/>
        <v>0</v>
      </c>
      <c r="AA147" s="5">
        <f t="shared" si="22"/>
        <v>0</v>
      </c>
    </row>
    <row r="148" spans="1:27" hidden="1" x14ac:dyDescent="0.3">
      <c r="A148" s="7"/>
      <c r="B148" s="23">
        <f t="shared" si="19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0"/>
        <v>#VALUE!</v>
      </c>
      <c r="M148" s="25">
        <f t="shared" si="21"/>
        <v>0</v>
      </c>
      <c r="N148" s="8"/>
      <c r="Y148" s="5">
        <f t="shared" si="17"/>
        <v>0</v>
      </c>
      <c r="Z148" s="5">
        <f t="shared" si="18"/>
        <v>0</v>
      </c>
      <c r="AA148" s="5">
        <f t="shared" si="22"/>
        <v>0</v>
      </c>
    </row>
    <row r="149" spans="1:27" hidden="1" x14ac:dyDescent="0.3">
      <c r="A149" s="7"/>
      <c r="B149" s="23">
        <f t="shared" si="19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0"/>
        <v>#VALUE!</v>
      </c>
      <c r="M149" s="25">
        <f t="shared" si="21"/>
        <v>0</v>
      </c>
      <c r="N149" s="8"/>
      <c r="Y149" s="5">
        <f t="shared" si="17"/>
        <v>0</v>
      </c>
      <c r="Z149" s="5">
        <f t="shared" si="18"/>
        <v>0</v>
      </c>
      <c r="AA149" s="5">
        <f t="shared" si="22"/>
        <v>0</v>
      </c>
    </row>
    <row r="150" spans="1:27" hidden="1" x14ac:dyDescent="0.3">
      <c r="A150" s="7"/>
      <c r="B150" s="23">
        <f t="shared" si="19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0"/>
        <v>#VALUE!</v>
      </c>
      <c r="M150" s="25">
        <f t="shared" si="21"/>
        <v>0</v>
      </c>
      <c r="N150" s="8"/>
      <c r="Y150" s="5">
        <f t="shared" si="17"/>
        <v>0</v>
      </c>
      <c r="Z150" s="5">
        <f t="shared" si="18"/>
        <v>0</v>
      </c>
      <c r="AA150" s="5">
        <f t="shared" si="22"/>
        <v>0</v>
      </c>
    </row>
    <row r="151" spans="1:27" hidden="1" x14ac:dyDescent="0.3">
      <c r="A151" s="7"/>
      <c r="B151" s="23">
        <f t="shared" si="19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0"/>
        <v>#VALUE!</v>
      </c>
      <c r="M151" s="25">
        <f t="shared" si="21"/>
        <v>0</v>
      </c>
      <c r="N151" s="8"/>
      <c r="Y151" s="5">
        <f t="shared" si="17"/>
        <v>0</v>
      </c>
      <c r="Z151" s="5">
        <f t="shared" si="18"/>
        <v>0</v>
      </c>
      <c r="AA151" s="5">
        <f t="shared" si="22"/>
        <v>0</v>
      </c>
    </row>
    <row r="152" spans="1:27" hidden="1" x14ac:dyDescent="0.3">
      <c r="A152" s="7"/>
      <c r="B152" s="23">
        <f t="shared" si="19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0"/>
        <v>#VALUE!</v>
      </c>
      <c r="M152" s="25">
        <f t="shared" si="21"/>
        <v>0</v>
      </c>
      <c r="N152" s="8"/>
      <c r="Y152" s="5">
        <f t="shared" si="17"/>
        <v>0</v>
      </c>
      <c r="Z152" s="5">
        <f t="shared" si="18"/>
        <v>0</v>
      </c>
      <c r="AA152" s="5">
        <f t="shared" si="22"/>
        <v>0</v>
      </c>
    </row>
    <row r="153" spans="1:27" hidden="1" x14ac:dyDescent="0.3">
      <c r="A153" s="7"/>
      <c r="B153" s="23">
        <f t="shared" si="19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0"/>
        <v>#VALUE!</v>
      </c>
      <c r="M153" s="25">
        <f t="shared" si="21"/>
        <v>0</v>
      </c>
      <c r="N153" s="8"/>
      <c r="Y153" s="5">
        <f t="shared" si="17"/>
        <v>0</v>
      </c>
      <c r="Z153" s="5">
        <f t="shared" si="18"/>
        <v>0</v>
      </c>
      <c r="AA153" s="5">
        <f t="shared" si="22"/>
        <v>0</v>
      </c>
    </row>
    <row r="154" spans="1:27" hidden="1" x14ac:dyDescent="0.3">
      <c r="A154" s="7"/>
      <c r="B154" s="23">
        <f t="shared" si="19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0"/>
        <v>#VALUE!</v>
      </c>
      <c r="M154" s="25">
        <f t="shared" si="21"/>
        <v>0</v>
      </c>
      <c r="N154" s="8"/>
      <c r="Y154" s="5">
        <f t="shared" si="17"/>
        <v>0</v>
      </c>
      <c r="Z154" s="5">
        <f t="shared" si="18"/>
        <v>0</v>
      </c>
      <c r="AA154" s="5">
        <f t="shared" si="22"/>
        <v>0</v>
      </c>
    </row>
    <row r="155" spans="1:27" hidden="1" x14ac:dyDescent="0.3">
      <c r="A155" s="7"/>
      <c r="B155" s="23">
        <f t="shared" si="19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0"/>
        <v>#VALUE!</v>
      </c>
      <c r="M155" s="25">
        <f t="shared" si="21"/>
        <v>0</v>
      </c>
      <c r="N155" s="8"/>
      <c r="Y155" s="5">
        <f t="shared" si="17"/>
        <v>0</v>
      </c>
      <c r="Z155" s="5">
        <f t="shared" si="18"/>
        <v>0</v>
      </c>
      <c r="AA155" s="5">
        <f t="shared" si="22"/>
        <v>0</v>
      </c>
    </row>
    <row r="156" spans="1:27" hidden="1" x14ac:dyDescent="0.3">
      <c r="A156" s="7"/>
      <c r="B156" s="23">
        <f t="shared" si="19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0"/>
        <v>#VALUE!</v>
      </c>
      <c r="M156" s="25">
        <f t="shared" si="21"/>
        <v>0</v>
      </c>
      <c r="N156" s="8"/>
      <c r="Y156" s="5">
        <f t="shared" si="17"/>
        <v>0</v>
      </c>
      <c r="Z156" s="5">
        <f t="shared" si="18"/>
        <v>0</v>
      </c>
      <c r="AA156" s="5">
        <f t="shared" si="22"/>
        <v>0</v>
      </c>
    </row>
    <row r="157" spans="1:27" hidden="1" x14ac:dyDescent="0.3">
      <c r="A157" s="7"/>
      <c r="B157" s="23">
        <f t="shared" si="19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0"/>
        <v>#VALUE!</v>
      </c>
      <c r="M157" s="25">
        <f t="shared" si="21"/>
        <v>0</v>
      </c>
      <c r="N157" s="8"/>
      <c r="Y157" s="5">
        <f t="shared" si="17"/>
        <v>0</v>
      </c>
      <c r="Z157" s="5">
        <f t="shared" si="18"/>
        <v>0</v>
      </c>
      <c r="AA157" s="5">
        <f t="shared" si="22"/>
        <v>0</v>
      </c>
    </row>
    <row r="158" spans="1:27" hidden="1" x14ac:dyDescent="0.3">
      <c r="A158" s="7"/>
      <c r="B158" s="23">
        <f t="shared" si="19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0"/>
        <v>#VALUE!</v>
      </c>
      <c r="M158" s="25">
        <f t="shared" si="21"/>
        <v>0</v>
      </c>
      <c r="N158" s="8"/>
      <c r="Y158" s="5">
        <f t="shared" si="17"/>
        <v>0</v>
      </c>
      <c r="Z158" s="5">
        <f t="shared" si="18"/>
        <v>0</v>
      </c>
      <c r="AA158" s="5">
        <f t="shared" si="22"/>
        <v>0</v>
      </c>
    </row>
    <row r="159" spans="1:27" hidden="1" x14ac:dyDescent="0.3">
      <c r="A159" s="7"/>
      <c r="B159" s="23">
        <f t="shared" si="19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0"/>
        <v>#VALUE!</v>
      </c>
      <c r="M159" s="25">
        <f t="shared" si="21"/>
        <v>0</v>
      </c>
      <c r="N159" s="8"/>
      <c r="Y159" s="5">
        <f t="shared" si="17"/>
        <v>0</v>
      </c>
      <c r="Z159" s="5">
        <f t="shared" si="18"/>
        <v>0</v>
      </c>
      <c r="AA159" s="5">
        <f t="shared" si="22"/>
        <v>0</v>
      </c>
    </row>
    <row r="160" spans="1:27" hidden="1" x14ac:dyDescent="0.3">
      <c r="A160" s="7"/>
      <c r="B160" s="23">
        <f t="shared" si="19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0"/>
        <v>#VALUE!</v>
      </c>
      <c r="M160" s="25">
        <f t="shared" si="21"/>
        <v>0</v>
      </c>
      <c r="N160" s="8"/>
      <c r="Y160" s="5">
        <f t="shared" si="17"/>
        <v>0</v>
      </c>
      <c r="Z160" s="5">
        <f t="shared" si="18"/>
        <v>0</v>
      </c>
      <c r="AA160" s="5">
        <f t="shared" si="22"/>
        <v>0</v>
      </c>
    </row>
    <row r="161" spans="1:27" hidden="1" x14ac:dyDescent="0.3">
      <c r="A161" s="7"/>
      <c r="B161" s="23">
        <f t="shared" si="19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0"/>
        <v>#VALUE!</v>
      </c>
      <c r="M161" s="25">
        <f t="shared" si="21"/>
        <v>0</v>
      </c>
      <c r="N161" s="8"/>
      <c r="Y161" s="5">
        <f t="shared" si="17"/>
        <v>0</v>
      </c>
      <c r="Z161" s="5">
        <f t="shared" si="18"/>
        <v>0</v>
      </c>
      <c r="AA161" s="5">
        <f t="shared" si="22"/>
        <v>0</v>
      </c>
    </row>
    <row r="162" spans="1:27" hidden="1" x14ac:dyDescent="0.3">
      <c r="A162" s="7"/>
      <c r="B162" s="23">
        <f t="shared" si="19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0"/>
        <v>#VALUE!</v>
      </c>
      <c r="M162" s="25">
        <f t="shared" si="21"/>
        <v>0</v>
      </c>
      <c r="N162" s="8"/>
      <c r="Y162" s="5">
        <f t="shared" si="17"/>
        <v>0</v>
      </c>
      <c r="Z162" s="5">
        <f t="shared" si="18"/>
        <v>0</v>
      </c>
      <c r="AA162" s="5">
        <f t="shared" si="22"/>
        <v>0</v>
      </c>
    </row>
    <row r="163" spans="1:27" hidden="1" x14ac:dyDescent="0.3">
      <c r="A163" s="7"/>
      <c r="B163" s="23">
        <f t="shared" si="19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0"/>
        <v>#VALUE!</v>
      </c>
      <c r="M163" s="25">
        <f t="shared" si="21"/>
        <v>0</v>
      </c>
      <c r="N163" s="8"/>
      <c r="Y163" s="5">
        <f t="shared" si="17"/>
        <v>0</v>
      </c>
      <c r="Z163" s="5">
        <f t="shared" si="18"/>
        <v>0</v>
      </c>
      <c r="AA163" s="5">
        <f t="shared" si="22"/>
        <v>0</v>
      </c>
    </row>
    <row r="164" spans="1:27" hidden="1" x14ac:dyDescent="0.3">
      <c r="A164" s="7"/>
      <c r="B164" s="23">
        <f t="shared" si="19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0"/>
        <v>#VALUE!</v>
      </c>
      <c r="M164" s="25">
        <f t="shared" si="21"/>
        <v>0</v>
      </c>
      <c r="N164" s="8"/>
      <c r="Y164" s="5">
        <f t="shared" si="17"/>
        <v>0</v>
      </c>
      <c r="Z164" s="5">
        <f t="shared" si="18"/>
        <v>0</v>
      </c>
      <c r="AA164" s="5">
        <f t="shared" si="22"/>
        <v>0</v>
      </c>
    </row>
    <row r="165" spans="1:27" hidden="1" x14ac:dyDescent="0.3">
      <c r="A165" s="7"/>
      <c r="B165" s="23">
        <f t="shared" si="19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0"/>
        <v>#VALUE!</v>
      </c>
      <c r="M165" s="25">
        <f t="shared" si="21"/>
        <v>0</v>
      </c>
      <c r="N165" s="8"/>
      <c r="Y165" s="5">
        <f t="shared" si="17"/>
        <v>0</v>
      </c>
      <c r="Z165" s="5">
        <f t="shared" si="18"/>
        <v>0</v>
      </c>
      <c r="AA165" s="5">
        <f t="shared" si="22"/>
        <v>0</v>
      </c>
    </row>
    <row r="166" spans="1:27" hidden="1" x14ac:dyDescent="0.3">
      <c r="A166" s="7"/>
      <c r="B166" s="23">
        <f t="shared" si="19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0"/>
        <v>#VALUE!</v>
      </c>
      <c r="M166" s="25">
        <f t="shared" si="21"/>
        <v>0</v>
      </c>
      <c r="N166" s="8"/>
      <c r="Y166" s="5">
        <f t="shared" si="17"/>
        <v>0</v>
      </c>
      <c r="Z166" s="5">
        <f t="shared" si="18"/>
        <v>0</v>
      </c>
      <c r="AA166" s="5">
        <f t="shared" si="22"/>
        <v>0</v>
      </c>
    </row>
    <row r="167" spans="1:27" hidden="1" x14ac:dyDescent="0.3">
      <c r="A167" s="7"/>
      <c r="B167" s="23">
        <f t="shared" si="19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0"/>
        <v>#VALUE!</v>
      </c>
      <c r="M167" s="25">
        <f t="shared" si="21"/>
        <v>0</v>
      </c>
      <c r="N167" s="8"/>
      <c r="Y167" s="5">
        <f t="shared" si="17"/>
        <v>0</v>
      </c>
      <c r="Z167" s="5">
        <f t="shared" si="18"/>
        <v>0</v>
      </c>
      <c r="AA167" s="5">
        <f t="shared" si="22"/>
        <v>0</v>
      </c>
    </row>
    <row r="168" spans="1:27" hidden="1" x14ac:dyDescent="0.3">
      <c r="A168" s="7"/>
      <c r="B168" s="23">
        <f t="shared" si="19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0"/>
        <v>#VALUE!</v>
      </c>
      <c r="M168" s="25">
        <f t="shared" si="21"/>
        <v>0</v>
      </c>
      <c r="N168" s="8"/>
      <c r="Y168" s="5">
        <f t="shared" si="17"/>
        <v>0</v>
      </c>
      <c r="Z168" s="5">
        <f t="shared" si="18"/>
        <v>0</v>
      </c>
      <c r="AA168" s="5">
        <f t="shared" si="22"/>
        <v>0</v>
      </c>
    </row>
    <row r="169" spans="1:27" hidden="1" x14ac:dyDescent="0.3">
      <c r="A169" s="7"/>
      <c r="B169" s="23">
        <f t="shared" si="19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0"/>
        <v>#VALUE!</v>
      </c>
      <c r="M169" s="25">
        <f t="shared" si="21"/>
        <v>0</v>
      </c>
      <c r="N169" s="8"/>
      <c r="Y169" s="5">
        <f t="shared" si="17"/>
        <v>0</v>
      </c>
      <c r="Z169" s="5">
        <f t="shared" si="18"/>
        <v>0</v>
      </c>
      <c r="AA169" s="5">
        <f t="shared" si="22"/>
        <v>0</v>
      </c>
    </row>
    <row r="170" spans="1:27" hidden="1" x14ac:dyDescent="0.3">
      <c r="A170" s="7"/>
      <c r="B170" s="23">
        <f t="shared" si="19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0"/>
        <v>#VALUE!</v>
      </c>
      <c r="M170" s="25">
        <f t="shared" si="21"/>
        <v>0</v>
      </c>
      <c r="N170" s="8"/>
      <c r="Y170" s="5">
        <f t="shared" si="17"/>
        <v>0</v>
      </c>
      <c r="Z170" s="5">
        <f t="shared" si="18"/>
        <v>0</v>
      </c>
      <c r="AA170" s="5">
        <f t="shared" si="22"/>
        <v>0</v>
      </c>
    </row>
    <row r="171" spans="1:27" hidden="1" x14ac:dyDescent="0.3">
      <c r="A171" s="7"/>
      <c r="B171" s="23">
        <f t="shared" si="19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0"/>
        <v>#VALUE!</v>
      </c>
      <c r="M171" s="25">
        <f t="shared" si="21"/>
        <v>0</v>
      </c>
      <c r="N171" s="8"/>
      <c r="Y171" s="5">
        <f t="shared" si="17"/>
        <v>0</v>
      </c>
      <c r="Z171" s="5">
        <f t="shared" si="18"/>
        <v>0</v>
      </c>
      <c r="AA171" s="5">
        <f t="shared" si="22"/>
        <v>0</v>
      </c>
    </row>
    <row r="172" spans="1:27" hidden="1" x14ac:dyDescent="0.3">
      <c r="A172" s="7"/>
      <c r="B172" s="23">
        <f t="shared" si="19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0"/>
        <v>#VALUE!</v>
      </c>
      <c r="M172" s="25">
        <f t="shared" si="21"/>
        <v>0</v>
      </c>
      <c r="N172" s="8"/>
      <c r="Y172" s="5">
        <f t="shared" si="17"/>
        <v>0</v>
      </c>
      <c r="Z172" s="5">
        <f t="shared" si="18"/>
        <v>0</v>
      </c>
      <c r="AA172" s="5">
        <f t="shared" si="22"/>
        <v>0</v>
      </c>
    </row>
    <row r="173" spans="1:27" hidden="1" x14ac:dyDescent="0.3">
      <c r="A173" s="7"/>
      <c r="B173" s="23">
        <f t="shared" si="19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0"/>
        <v>#VALUE!</v>
      </c>
      <c r="M173" s="25">
        <f t="shared" si="21"/>
        <v>0</v>
      </c>
      <c r="N173" s="8"/>
      <c r="Y173" s="5">
        <f t="shared" si="17"/>
        <v>0</v>
      </c>
      <c r="Z173" s="5">
        <f t="shared" si="18"/>
        <v>0</v>
      </c>
      <c r="AA173" s="5">
        <f t="shared" si="22"/>
        <v>0</v>
      </c>
    </row>
    <row r="174" spans="1:27" hidden="1" x14ac:dyDescent="0.3">
      <c r="A174" s="7"/>
      <c r="B174" s="23">
        <f t="shared" si="19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0"/>
        <v>#VALUE!</v>
      </c>
      <c r="M174" s="25">
        <f t="shared" si="21"/>
        <v>0</v>
      </c>
      <c r="N174" s="8"/>
      <c r="Y174" s="5">
        <f t="shared" si="17"/>
        <v>0</v>
      </c>
      <c r="Z174" s="5">
        <f t="shared" si="18"/>
        <v>0</v>
      </c>
      <c r="AA174" s="5">
        <f t="shared" si="22"/>
        <v>0</v>
      </c>
    </row>
    <row r="175" spans="1:27" hidden="1" x14ac:dyDescent="0.3">
      <c r="A175" s="7"/>
      <c r="B175" s="23">
        <f t="shared" si="19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0"/>
        <v>#VALUE!</v>
      </c>
      <c r="M175" s="25">
        <f t="shared" si="21"/>
        <v>0</v>
      </c>
      <c r="N175" s="8"/>
      <c r="Y175" s="5">
        <f t="shared" si="17"/>
        <v>0</v>
      </c>
      <c r="Z175" s="5">
        <f t="shared" si="18"/>
        <v>0</v>
      </c>
      <c r="AA175" s="5">
        <f t="shared" si="22"/>
        <v>0</v>
      </c>
    </row>
    <row r="176" spans="1:27" hidden="1" x14ac:dyDescent="0.3">
      <c r="A176" s="7"/>
      <c r="B176" s="23">
        <f t="shared" si="19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0"/>
        <v>#VALUE!</v>
      </c>
      <c r="M176" s="25">
        <f t="shared" si="21"/>
        <v>0</v>
      </c>
      <c r="N176" s="8"/>
      <c r="Y176" s="5">
        <f t="shared" si="17"/>
        <v>0</v>
      </c>
      <c r="Z176" s="5">
        <f t="shared" si="18"/>
        <v>0</v>
      </c>
      <c r="AA176" s="5">
        <f t="shared" si="22"/>
        <v>0</v>
      </c>
    </row>
    <row r="177" spans="1:27" hidden="1" x14ac:dyDescent="0.3">
      <c r="A177" s="7"/>
      <c r="B177" s="23">
        <f t="shared" si="19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0"/>
        <v>#VALUE!</v>
      </c>
      <c r="M177" s="25">
        <f t="shared" si="21"/>
        <v>0</v>
      </c>
      <c r="N177" s="8"/>
      <c r="Y177" s="5">
        <f t="shared" si="17"/>
        <v>0</v>
      </c>
      <c r="Z177" s="5">
        <f t="shared" si="18"/>
        <v>0</v>
      </c>
      <c r="AA177" s="5">
        <f t="shared" si="22"/>
        <v>0</v>
      </c>
    </row>
    <row r="178" spans="1:27" hidden="1" x14ac:dyDescent="0.3">
      <c r="A178" s="7"/>
      <c r="B178" s="23">
        <f t="shared" si="19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0"/>
        <v>#VALUE!</v>
      </c>
      <c r="M178" s="25">
        <f t="shared" si="21"/>
        <v>0</v>
      </c>
      <c r="N178" s="8"/>
      <c r="Y178" s="5">
        <f t="shared" si="17"/>
        <v>0</v>
      </c>
      <c r="Z178" s="5">
        <f t="shared" si="18"/>
        <v>0</v>
      </c>
      <c r="AA178" s="5">
        <f t="shared" si="22"/>
        <v>0</v>
      </c>
    </row>
    <row r="179" spans="1:27" hidden="1" x14ac:dyDescent="0.3">
      <c r="A179" s="7"/>
      <c r="B179" s="23">
        <f t="shared" si="19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0"/>
        <v>#VALUE!</v>
      </c>
      <c r="M179" s="25">
        <f t="shared" si="21"/>
        <v>0</v>
      </c>
      <c r="N179" s="8"/>
      <c r="Y179" s="5">
        <f t="shared" si="17"/>
        <v>0</v>
      </c>
      <c r="Z179" s="5">
        <f t="shared" si="18"/>
        <v>0</v>
      </c>
      <c r="AA179" s="5">
        <f t="shared" si="22"/>
        <v>0</v>
      </c>
    </row>
    <row r="180" spans="1:27" hidden="1" x14ac:dyDescent="0.3">
      <c r="A180" s="7"/>
      <c r="B180" s="23">
        <f t="shared" si="19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0"/>
        <v>#VALUE!</v>
      </c>
      <c r="M180" s="25">
        <f t="shared" si="21"/>
        <v>0</v>
      </c>
      <c r="N180" s="8"/>
      <c r="Y180" s="5">
        <f t="shared" si="17"/>
        <v>0</v>
      </c>
      <c r="Z180" s="5">
        <f t="shared" si="18"/>
        <v>0</v>
      </c>
      <c r="AA180" s="5">
        <f t="shared" si="22"/>
        <v>0</v>
      </c>
    </row>
    <row r="181" spans="1:27" hidden="1" x14ac:dyDescent="0.3">
      <c r="A181" s="7"/>
      <c r="B181" s="23">
        <f t="shared" si="19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0"/>
        <v>#VALUE!</v>
      </c>
      <c r="M181" s="25">
        <f t="shared" si="21"/>
        <v>0</v>
      </c>
      <c r="N181" s="8"/>
      <c r="Y181" s="5">
        <f t="shared" si="17"/>
        <v>0</v>
      </c>
      <c r="Z181" s="5">
        <f t="shared" si="18"/>
        <v>0</v>
      </c>
      <c r="AA181" s="5">
        <f t="shared" si="22"/>
        <v>0</v>
      </c>
    </row>
    <row r="182" spans="1:27" hidden="1" x14ac:dyDescent="0.3">
      <c r="A182" s="7"/>
      <c r="B182" s="23">
        <f t="shared" si="19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0"/>
        <v>#VALUE!</v>
      </c>
      <c r="M182" s="25">
        <f t="shared" si="21"/>
        <v>0</v>
      </c>
      <c r="N182" s="8"/>
      <c r="Y182" s="5">
        <f t="shared" si="17"/>
        <v>0</v>
      </c>
      <c r="Z182" s="5">
        <f t="shared" si="18"/>
        <v>0</v>
      </c>
      <c r="AA182" s="5">
        <f t="shared" si="22"/>
        <v>0</v>
      </c>
    </row>
    <row r="183" spans="1:27" hidden="1" x14ac:dyDescent="0.3">
      <c r="A183" s="7"/>
      <c r="B183" s="23">
        <f t="shared" si="19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0"/>
        <v>#VALUE!</v>
      </c>
      <c r="M183" s="25">
        <f t="shared" si="21"/>
        <v>0</v>
      </c>
      <c r="N183" s="8"/>
      <c r="Y183" s="5">
        <f t="shared" si="17"/>
        <v>0</v>
      </c>
      <c r="Z183" s="5">
        <f t="shared" si="18"/>
        <v>0</v>
      </c>
      <c r="AA183" s="5">
        <f t="shared" si="22"/>
        <v>0</v>
      </c>
    </row>
    <row r="184" spans="1:27" hidden="1" x14ac:dyDescent="0.3">
      <c r="A184" s="7"/>
      <c r="B184" s="23">
        <f t="shared" si="19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0"/>
        <v>#VALUE!</v>
      </c>
      <c r="M184" s="25">
        <f t="shared" si="21"/>
        <v>0</v>
      </c>
      <c r="N184" s="8"/>
      <c r="Y184" s="5">
        <f t="shared" si="17"/>
        <v>0</v>
      </c>
      <c r="Z184" s="5">
        <f t="shared" si="18"/>
        <v>0</v>
      </c>
      <c r="AA184" s="5">
        <f t="shared" si="22"/>
        <v>0</v>
      </c>
    </row>
    <row r="185" spans="1:27" hidden="1" x14ac:dyDescent="0.3">
      <c r="A185" s="7"/>
      <c r="B185" s="23">
        <f t="shared" si="19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0"/>
        <v>#VALUE!</v>
      </c>
      <c r="M185" s="25">
        <f t="shared" si="21"/>
        <v>0</v>
      </c>
      <c r="N185" s="8"/>
      <c r="Y185" s="5">
        <f t="shared" si="17"/>
        <v>0</v>
      </c>
      <c r="Z185" s="5">
        <f t="shared" si="18"/>
        <v>0</v>
      </c>
      <c r="AA185" s="5">
        <f t="shared" si="22"/>
        <v>0</v>
      </c>
    </row>
    <row r="186" spans="1:27" hidden="1" x14ac:dyDescent="0.3">
      <c r="A186" s="7"/>
      <c r="B186" s="23">
        <f t="shared" si="19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0"/>
        <v>#VALUE!</v>
      </c>
      <c r="M186" s="25">
        <f t="shared" si="21"/>
        <v>0</v>
      </c>
      <c r="N186" s="8"/>
      <c r="Y186" s="5">
        <f t="shared" si="17"/>
        <v>0</v>
      </c>
      <c r="Z186" s="5">
        <f t="shared" si="18"/>
        <v>0</v>
      </c>
      <c r="AA186" s="5">
        <f t="shared" si="22"/>
        <v>0</v>
      </c>
    </row>
    <row r="187" spans="1:27" hidden="1" x14ac:dyDescent="0.3">
      <c r="A187" s="7"/>
      <c r="B187" s="23">
        <f t="shared" si="19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0"/>
        <v>#VALUE!</v>
      </c>
      <c r="M187" s="25">
        <f t="shared" si="21"/>
        <v>0</v>
      </c>
      <c r="N187" s="8"/>
      <c r="Y187" s="5">
        <f t="shared" si="17"/>
        <v>0</v>
      </c>
      <c r="Z187" s="5">
        <f t="shared" si="18"/>
        <v>0</v>
      </c>
      <c r="AA187" s="5">
        <f t="shared" si="22"/>
        <v>0</v>
      </c>
    </row>
    <row r="188" spans="1:27" hidden="1" x14ac:dyDescent="0.3">
      <c r="A188" s="7"/>
      <c r="B188" s="23">
        <f t="shared" si="19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0"/>
        <v>#VALUE!</v>
      </c>
      <c r="M188" s="25">
        <f t="shared" si="21"/>
        <v>0</v>
      </c>
      <c r="N188" s="8"/>
      <c r="Y188" s="5">
        <f t="shared" si="17"/>
        <v>0</v>
      </c>
      <c r="Z188" s="5">
        <f t="shared" si="18"/>
        <v>0</v>
      </c>
      <c r="AA188" s="5">
        <f t="shared" si="22"/>
        <v>0</v>
      </c>
    </row>
    <row r="189" spans="1:27" hidden="1" x14ac:dyDescent="0.3">
      <c r="A189" s="7"/>
      <c r="B189" s="23">
        <f t="shared" si="19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0"/>
        <v>#VALUE!</v>
      </c>
      <c r="M189" s="25">
        <f t="shared" si="21"/>
        <v>0</v>
      </c>
      <c r="N189" s="8"/>
      <c r="Y189" s="5">
        <f t="shared" si="17"/>
        <v>0</v>
      </c>
      <c r="Z189" s="5">
        <f t="shared" si="18"/>
        <v>0</v>
      </c>
      <c r="AA189" s="5">
        <f t="shared" si="22"/>
        <v>0</v>
      </c>
    </row>
    <row r="190" spans="1:27" hidden="1" x14ac:dyDescent="0.3">
      <c r="A190" s="7"/>
      <c r="B190" s="23">
        <f t="shared" si="19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0"/>
        <v>#VALUE!</v>
      </c>
      <c r="M190" s="25">
        <f t="shared" si="21"/>
        <v>0</v>
      </c>
      <c r="N190" s="8"/>
      <c r="Y190" s="5">
        <f t="shared" si="17"/>
        <v>0</v>
      </c>
      <c r="Z190" s="5">
        <f t="shared" si="18"/>
        <v>0</v>
      </c>
      <c r="AA190" s="5">
        <f t="shared" si="22"/>
        <v>0</v>
      </c>
    </row>
    <row r="191" spans="1:27" ht="15" thickBot="1" x14ac:dyDescent="0.35">
      <c r="A191" s="7"/>
      <c r="B191" s="23">
        <f t="shared" si="19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0"/>
        <v>#VALUE!</v>
      </c>
      <c r="M191" s="25">
        <f t="shared" si="21"/>
        <v>0</v>
      </c>
      <c r="N191" s="8"/>
      <c r="Y191" s="5">
        <f t="shared" si="17"/>
        <v>0</v>
      </c>
      <c r="Z191" s="5">
        <f t="shared" si="18"/>
        <v>0</v>
      </c>
      <c r="AA191" s="5">
        <f t="shared" si="22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381300.82045792142</v>
      </c>
      <c r="N192" s="8"/>
      <c r="Y192" s="5">
        <f>SUM(Y6:Y191)</f>
        <v>23</v>
      </c>
      <c r="Z192" s="5">
        <f>SUM(Z6:Z191)</f>
        <v>0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2" priority="1">
      <formula>LEN(TRIM(I6))=0</formula>
    </cfRule>
  </conditionalFormatting>
  <hyperlinks>
    <hyperlink ref="B192" r:id="rId1" display="www.winnerscapitalline.com" xr:uid="{00000000-0004-0000-2700-000000000000}"/>
    <hyperlink ref="P1" location="'MASTER '!A1" display="Back" xr:uid="{00000000-0004-0000-2700-000001000000}"/>
  </hyperlinks>
  <pageMargins left="0.7" right="0.7" top="0.75" bottom="0.75" header="0.3" footer="0.3"/>
  <pageSetup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195"/>
  <sheetViews>
    <sheetView topLeftCell="F10" zoomScaleNormal="100" workbookViewId="0">
      <selection activeCell="R13" sqref="R13:R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1332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44410</v>
      </c>
      <c r="D6" s="19" t="s">
        <v>19</v>
      </c>
      <c r="E6" s="19" t="s">
        <v>1333</v>
      </c>
      <c r="F6" s="21">
        <v>1765</v>
      </c>
      <c r="G6" s="79">
        <v>2000</v>
      </c>
      <c r="H6" s="79">
        <v>1665</v>
      </c>
      <c r="I6" s="26">
        <v>1854</v>
      </c>
      <c r="J6" s="25">
        <f t="shared" ref="J6:J7" si="0">I6-F6</f>
        <v>89</v>
      </c>
      <c r="K6" s="27">
        <f t="shared" ref="K6:K7" si="1">150000/F6</f>
        <v>84.985835694050991</v>
      </c>
      <c r="L6" s="63">
        <f t="shared" ref="L6:L71" si="2">(I6*1/F6)-100%</f>
        <v>5.042492917847019E-2</v>
      </c>
      <c r="M6" s="25">
        <f>J6*K6</f>
        <v>7563.739376770538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44412</v>
      </c>
      <c r="D7" s="25" t="s">
        <v>19</v>
      </c>
      <c r="E7" s="25" t="s">
        <v>1334</v>
      </c>
      <c r="F7" s="26">
        <v>3830</v>
      </c>
      <c r="G7" s="26">
        <v>3830</v>
      </c>
      <c r="H7" s="26">
        <v>3770</v>
      </c>
      <c r="I7" s="26">
        <v>3880</v>
      </c>
      <c r="J7" s="25">
        <f t="shared" si="0"/>
        <v>50</v>
      </c>
      <c r="K7" s="27">
        <f t="shared" si="1"/>
        <v>39.164490861618802</v>
      </c>
      <c r="L7" s="63">
        <f t="shared" si="2"/>
        <v>1.3054830287206221E-2</v>
      </c>
      <c r="M7" s="83">
        <f>J7*K7</f>
        <v>1958.2245430809401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44412</v>
      </c>
      <c r="D8" s="25" t="s">
        <v>19</v>
      </c>
      <c r="E8" s="25" t="s">
        <v>1335</v>
      </c>
      <c r="F8" s="26">
        <v>133</v>
      </c>
      <c r="G8" s="26">
        <v>190</v>
      </c>
      <c r="H8" s="26">
        <v>120</v>
      </c>
      <c r="I8" s="26">
        <v>137.25</v>
      </c>
      <c r="J8" s="25">
        <f t="shared" ref="J8:J13" si="7">I8-F8</f>
        <v>4.25</v>
      </c>
      <c r="K8" s="27">
        <f t="shared" ref="K8:K13" si="8">150000/F8</f>
        <v>1127.8195488721803</v>
      </c>
      <c r="L8" s="63">
        <f t="shared" ref="L8:L12" si="9">(I8*1/F8)-100%</f>
        <v>3.1954887218045069E-2</v>
      </c>
      <c r="M8" s="83">
        <f t="shared" ref="M8:M12" si="10">J8*K8</f>
        <v>4793.2330827067663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44412</v>
      </c>
      <c r="D9" s="25" t="s">
        <v>19</v>
      </c>
      <c r="E9" s="25" t="s">
        <v>1336</v>
      </c>
      <c r="F9" s="26">
        <v>97</v>
      </c>
      <c r="G9" s="26">
        <v>140</v>
      </c>
      <c r="H9" s="26">
        <v>85</v>
      </c>
      <c r="I9" s="26">
        <v>100.95</v>
      </c>
      <c r="J9" s="25">
        <f t="shared" si="7"/>
        <v>3.9500000000000028</v>
      </c>
      <c r="K9" s="27">
        <f t="shared" si="8"/>
        <v>1546.3917525773195</v>
      </c>
      <c r="L9" s="63">
        <f t="shared" si="9"/>
        <v>4.072164948453616E-2</v>
      </c>
      <c r="M9" s="83">
        <f t="shared" si="10"/>
        <v>6108.2474226804161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44413</v>
      </c>
      <c r="D10" s="25" t="s">
        <v>19</v>
      </c>
      <c r="E10" s="25" t="s">
        <v>1337</v>
      </c>
      <c r="F10" s="26">
        <v>1065</v>
      </c>
      <c r="G10" s="26">
        <v>1145</v>
      </c>
      <c r="H10" s="26">
        <v>1020</v>
      </c>
      <c r="I10" s="26">
        <v>1145</v>
      </c>
      <c r="J10" s="25">
        <f t="shared" si="7"/>
        <v>80</v>
      </c>
      <c r="K10" s="27">
        <f t="shared" si="8"/>
        <v>140.8450704225352</v>
      </c>
      <c r="L10" s="63">
        <f t="shared" si="9"/>
        <v>7.5117370892018753E-2</v>
      </c>
      <c r="M10" s="83">
        <f t="shared" si="10"/>
        <v>11267.605633802816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44413</v>
      </c>
      <c r="D11" s="25" t="s">
        <v>19</v>
      </c>
      <c r="E11" s="25" t="s">
        <v>1338</v>
      </c>
      <c r="F11" s="26">
        <v>216</v>
      </c>
      <c r="G11" s="26">
        <v>400</v>
      </c>
      <c r="H11" s="26">
        <v>180</v>
      </c>
      <c r="I11" s="26">
        <v>244</v>
      </c>
      <c r="J11" s="25">
        <f t="shared" si="7"/>
        <v>28</v>
      </c>
      <c r="K11" s="27">
        <f t="shared" si="8"/>
        <v>694.44444444444446</v>
      </c>
      <c r="L11" s="63">
        <f t="shared" si="9"/>
        <v>0.12962962962962954</v>
      </c>
      <c r="M11" s="83">
        <f t="shared" si="10"/>
        <v>19444.444444444445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44413</v>
      </c>
      <c r="D12" s="25" t="s">
        <v>19</v>
      </c>
      <c r="E12" s="25" t="s">
        <v>1339</v>
      </c>
      <c r="F12" s="26">
        <v>107</v>
      </c>
      <c r="G12" s="26">
        <v>150</v>
      </c>
      <c r="H12" s="26">
        <v>90</v>
      </c>
      <c r="I12" s="26">
        <v>130.4</v>
      </c>
      <c r="J12" s="25">
        <f t="shared" si="7"/>
        <v>23.400000000000006</v>
      </c>
      <c r="K12" s="27">
        <f t="shared" si="8"/>
        <v>1401.8691588785048</v>
      </c>
      <c r="L12" s="63">
        <f t="shared" si="9"/>
        <v>0.21869158878504669</v>
      </c>
      <c r="M12" s="83">
        <f t="shared" si="10"/>
        <v>32803.738317757023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44413</v>
      </c>
      <c r="D13" s="25" t="s">
        <v>19</v>
      </c>
      <c r="E13" s="25" t="s">
        <v>1340</v>
      </c>
      <c r="F13" s="26">
        <v>190</v>
      </c>
      <c r="G13" s="26">
        <v>205</v>
      </c>
      <c r="H13" s="26">
        <v>185</v>
      </c>
      <c r="I13" s="26">
        <v>196</v>
      </c>
      <c r="J13" s="25">
        <f t="shared" si="7"/>
        <v>6</v>
      </c>
      <c r="K13" s="27">
        <f t="shared" si="8"/>
        <v>789.47368421052636</v>
      </c>
      <c r="L13" s="63">
        <f t="shared" si="2"/>
        <v>3.1578947368421151E-2</v>
      </c>
      <c r="M13" s="28">
        <f t="shared" ref="M13:M71" si="11">J13*K13</f>
        <v>4736.8421052631584</v>
      </c>
      <c r="N13" s="8"/>
      <c r="P13" s="148" t="s">
        <v>10</v>
      </c>
      <c r="Q13" s="150">
        <v>43</v>
      </c>
      <c r="R13" s="152">
        <v>36</v>
      </c>
      <c r="S13" s="152">
        <f>Z192</f>
        <v>0</v>
      </c>
      <c r="T13" s="152">
        <v>7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44414</v>
      </c>
      <c r="D14" s="25" t="s">
        <v>19</v>
      </c>
      <c r="E14" s="25" t="s">
        <v>1341</v>
      </c>
      <c r="F14" s="26">
        <v>10.3</v>
      </c>
      <c r="G14" s="26">
        <v>11.6</v>
      </c>
      <c r="H14" s="26">
        <v>9.5</v>
      </c>
      <c r="I14" s="26"/>
      <c r="J14" s="25"/>
      <c r="K14" s="27"/>
      <c r="L14" s="63">
        <f t="shared" si="2"/>
        <v>-1</v>
      </c>
      <c r="M14" s="28">
        <f t="shared" si="11"/>
        <v>0</v>
      </c>
      <c r="N14" s="8"/>
      <c r="P14" s="149"/>
      <c r="Q14" s="151"/>
      <c r="R14" s="153"/>
      <c r="S14" s="153"/>
      <c r="T14" s="153"/>
      <c r="U14" s="155"/>
      <c r="Y14" s="5">
        <f t="shared" si="3"/>
        <v>0</v>
      </c>
      <c r="Z14" s="5">
        <f t="shared" si="4"/>
        <v>0</v>
      </c>
      <c r="AA14" s="5">
        <f t="shared" si="5"/>
        <v>1</v>
      </c>
    </row>
    <row r="15" spans="1:27" ht="15" customHeight="1" x14ac:dyDescent="0.3">
      <c r="A15" s="7"/>
      <c r="B15" s="23">
        <f t="shared" si="6"/>
        <v>10</v>
      </c>
      <c r="C15" s="24">
        <v>44414</v>
      </c>
      <c r="D15" s="25" t="s">
        <v>19</v>
      </c>
      <c r="E15" s="25" t="s">
        <v>1342</v>
      </c>
      <c r="F15" s="26">
        <v>27.2</v>
      </c>
      <c r="G15" s="26">
        <v>30</v>
      </c>
      <c r="H15" s="26">
        <v>25.5</v>
      </c>
      <c r="I15" s="26">
        <v>27.8</v>
      </c>
      <c r="J15" s="25">
        <f t="shared" ref="J15" si="12">I15-F15</f>
        <v>0.60000000000000142</v>
      </c>
      <c r="K15" s="27">
        <f t="shared" ref="K15" si="13">150000/F15</f>
        <v>5514.7058823529414</v>
      </c>
      <c r="L15" s="63">
        <f t="shared" si="2"/>
        <v>2.2058823529411908E-2</v>
      </c>
      <c r="M15" s="28">
        <f t="shared" si="11"/>
        <v>3308.8235294117726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44414</v>
      </c>
      <c r="D16" s="25" t="s">
        <v>19</v>
      </c>
      <c r="E16" s="25" t="s">
        <v>1343</v>
      </c>
      <c r="F16" s="26">
        <v>1063</v>
      </c>
      <c r="G16" s="26">
        <v>1140</v>
      </c>
      <c r="H16" s="26">
        <v>1020</v>
      </c>
      <c r="I16" s="26"/>
      <c r="J16" s="26"/>
      <c r="K16" s="27"/>
      <c r="L16" s="63">
        <f t="shared" si="2"/>
        <v>-1</v>
      </c>
      <c r="M16" s="28">
        <f t="shared" si="11"/>
        <v>0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0</v>
      </c>
      <c r="AA16" s="5">
        <f t="shared" si="5"/>
        <v>1</v>
      </c>
    </row>
    <row r="17" spans="1:27" ht="15.75" customHeight="1" thickBot="1" x14ac:dyDescent="0.35">
      <c r="A17" s="7"/>
      <c r="B17" s="23">
        <f t="shared" si="6"/>
        <v>12</v>
      </c>
      <c r="C17" s="24">
        <v>44414</v>
      </c>
      <c r="D17" s="25" t="s">
        <v>19</v>
      </c>
      <c r="E17" s="25" t="s">
        <v>1344</v>
      </c>
      <c r="F17" s="26">
        <v>1360</v>
      </c>
      <c r="G17" s="26">
        <v>1650</v>
      </c>
      <c r="H17" s="26">
        <v>1250</v>
      </c>
      <c r="I17" s="26"/>
      <c r="J17" s="25"/>
      <c r="K17" s="27"/>
      <c r="L17" s="63">
        <f t="shared" si="2"/>
        <v>-1</v>
      </c>
      <c r="M17" s="28">
        <f t="shared" si="11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5"/>
        <v>1</v>
      </c>
    </row>
    <row r="18" spans="1:27" x14ac:dyDescent="0.3">
      <c r="A18" s="7"/>
      <c r="B18" s="23">
        <f t="shared" si="6"/>
        <v>13</v>
      </c>
      <c r="C18" s="24">
        <v>44417</v>
      </c>
      <c r="D18" s="25" t="s">
        <v>19</v>
      </c>
      <c r="E18" s="25" t="s">
        <v>241</v>
      </c>
      <c r="F18" s="26">
        <v>155</v>
      </c>
      <c r="G18" s="26">
        <v>165</v>
      </c>
      <c r="H18" s="26">
        <v>152</v>
      </c>
      <c r="I18" s="26"/>
      <c r="J18" s="25"/>
      <c r="K18" s="27"/>
      <c r="L18" s="63">
        <f t="shared" si="2"/>
        <v>-1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6"/>
        <v>14</v>
      </c>
      <c r="C19" s="24">
        <v>44417</v>
      </c>
      <c r="D19" s="25" t="s">
        <v>19</v>
      </c>
      <c r="E19" s="25" t="s">
        <v>1345</v>
      </c>
      <c r="F19" s="26">
        <v>1740</v>
      </c>
      <c r="G19" s="26">
        <v>2050</v>
      </c>
      <c r="H19" s="26">
        <v>1640</v>
      </c>
      <c r="I19" s="26">
        <v>1769</v>
      </c>
      <c r="J19" s="25">
        <f t="shared" ref="J19" si="14">I19-F19</f>
        <v>29</v>
      </c>
      <c r="K19" s="27">
        <f t="shared" ref="K19" si="15">150000/F19</f>
        <v>86.206896551724142</v>
      </c>
      <c r="L19" s="63">
        <f t="shared" si="2"/>
        <v>1.6666666666666607E-2</v>
      </c>
      <c r="M19" s="28">
        <f t="shared" si="11"/>
        <v>2500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44417</v>
      </c>
      <c r="D20" s="25" t="s">
        <v>19</v>
      </c>
      <c r="E20" s="25" t="s">
        <v>1346</v>
      </c>
      <c r="F20" s="26">
        <v>3290</v>
      </c>
      <c r="G20" s="26">
        <v>4000</v>
      </c>
      <c r="H20" s="26">
        <v>3020</v>
      </c>
      <c r="I20" s="26"/>
      <c r="J20" s="25"/>
      <c r="K20" s="27"/>
      <c r="L20" s="63">
        <f t="shared" si="2"/>
        <v>-1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5"/>
        <v>1</v>
      </c>
    </row>
    <row r="21" spans="1:27" x14ac:dyDescent="0.3">
      <c r="A21" s="7"/>
      <c r="B21" s="23">
        <f t="shared" si="6"/>
        <v>16</v>
      </c>
      <c r="C21" s="24">
        <v>44418</v>
      </c>
      <c r="D21" s="25" t="s">
        <v>19</v>
      </c>
      <c r="E21" s="25" t="s">
        <v>1347</v>
      </c>
      <c r="F21" s="26">
        <v>155</v>
      </c>
      <c r="G21" s="26">
        <v>190</v>
      </c>
      <c r="H21" s="26">
        <v>145</v>
      </c>
      <c r="I21" s="26">
        <v>167</v>
      </c>
      <c r="J21" s="25">
        <f t="shared" ref="J21" si="16">I21-F21</f>
        <v>12</v>
      </c>
      <c r="K21" s="27">
        <f t="shared" ref="K21" si="17">150000/F21</f>
        <v>967.74193548387098</v>
      </c>
      <c r="L21" s="63">
        <f t="shared" si="2"/>
        <v>7.7419354838709653E-2</v>
      </c>
      <c r="M21" s="28">
        <f t="shared" si="11"/>
        <v>11612.903225806451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44419</v>
      </c>
      <c r="D22" s="25" t="s">
        <v>19</v>
      </c>
      <c r="E22" s="25" t="s">
        <v>1348</v>
      </c>
      <c r="F22" s="26">
        <v>194</v>
      </c>
      <c r="G22" s="26">
        <v>250</v>
      </c>
      <c r="H22" s="26">
        <v>174</v>
      </c>
      <c r="I22" s="26">
        <v>220</v>
      </c>
      <c r="J22" s="25">
        <f t="shared" ref="J22:J25" si="18">I22-F22</f>
        <v>26</v>
      </c>
      <c r="K22" s="27">
        <f t="shared" ref="K22:K25" si="19">150000/F22</f>
        <v>773.19587628865975</v>
      </c>
      <c r="L22" s="63">
        <f t="shared" si="2"/>
        <v>0.134020618556701</v>
      </c>
      <c r="M22" s="28">
        <f t="shared" si="11"/>
        <v>20103.092783505155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44420</v>
      </c>
      <c r="D23" s="25" t="s">
        <v>19</v>
      </c>
      <c r="E23" s="25" t="s">
        <v>1349</v>
      </c>
      <c r="F23" s="26">
        <v>305</v>
      </c>
      <c r="G23" s="26">
        <v>385</v>
      </c>
      <c r="H23" s="26">
        <v>260</v>
      </c>
      <c r="I23" s="26">
        <v>385</v>
      </c>
      <c r="J23" s="25">
        <f t="shared" si="18"/>
        <v>80</v>
      </c>
      <c r="K23" s="27">
        <f t="shared" si="19"/>
        <v>491.80327868852459</v>
      </c>
      <c r="L23" s="63">
        <f t="shared" si="2"/>
        <v>0.26229508196721318</v>
      </c>
      <c r="M23" s="28">
        <f t="shared" si="11"/>
        <v>39344.262295081964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44421</v>
      </c>
      <c r="D24" s="25" t="s">
        <v>19</v>
      </c>
      <c r="E24" s="25" t="s">
        <v>650</v>
      </c>
      <c r="F24" s="26">
        <v>2915</v>
      </c>
      <c r="G24" s="26">
        <v>3060</v>
      </c>
      <c r="H24" s="26">
        <v>2850</v>
      </c>
      <c r="I24" s="26">
        <v>3060</v>
      </c>
      <c r="J24" s="25">
        <f t="shared" si="18"/>
        <v>145</v>
      </c>
      <c r="K24" s="27">
        <f t="shared" si="19"/>
        <v>51.457975986277873</v>
      </c>
      <c r="L24" s="63">
        <f t="shared" si="2"/>
        <v>4.9742710120068701E-2</v>
      </c>
      <c r="M24" s="28">
        <f t="shared" si="11"/>
        <v>7461.4065180102916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44421</v>
      </c>
      <c r="D25" s="25" t="s">
        <v>19</v>
      </c>
      <c r="E25" s="25" t="s">
        <v>1350</v>
      </c>
      <c r="F25" s="26">
        <v>350</v>
      </c>
      <c r="G25" s="26">
        <v>500</v>
      </c>
      <c r="H25" s="26">
        <v>300</v>
      </c>
      <c r="I25" s="26">
        <v>360</v>
      </c>
      <c r="J25" s="25">
        <f t="shared" si="18"/>
        <v>10</v>
      </c>
      <c r="K25" s="27">
        <f t="shared" si="19"/>
        <v>428.57142857142856</v>
      </c>
      <c r="L25" s="63">
        <f t="shared" si="2"/>
        <v>2.857142857142847E-2</v>
      </c>
      <c r="M25" s="28">
        <f t="shared" si="11"/>
        <v>4285.7142857142853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44421</v>
      </c>
      <c r="D26" s="25" t="s">
        <v>19</v>
      </c>
      <c r="E26" s="25" t="s">
        <v>1351</v>
      </c>
      <c r="F26" s="26">
        <v>733</v>
      </c>
      <c r="G26" s="26">
        <v>900</v>
      </c>
      <c r="H26" s="26">
        <v>650</v>
      </c>
      <c r="I26" s="26"/>
      <c r="J26" s="25"/>
      <c r="K26" s="27"/>
      <c r="L26" s="63">
        <f t="shared" si="2"/>
        <v>-1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x14ac:dyDescent="0.3">
      <c r="A27" s="7"/>
      <c r="B27" s="23">
        <f t="shared" si="6"/>
        <v>22</v>
      </c>
      <c r="C27" s="24">
        <v>44421</v>
      </c>
      <c r="D27" s="25" t="s">
        <v>19</v>
      </c>
      <c r="E27" s="25" t="s">
        <v>1352</v>
      </c>
      <c r="F27" s="26">
        <v>555</v>
      </c>
      <c r="G27" s="26">
        <v>620</v>
      </c>
      <c r="H27" s="26">
        <v>520</v>
      </c>
      <c r="I27" s="26">
        <v>577</v>
      </c>
      <c r="J27" s="25">
        <f t="shared" ref="J27:J28" si="20">I27-F27</f>
        <v>22</v>
      </c>
      <c r="K27" s="27">
        <f t="shared" ref="K27" si="21">150000/F27</f>
        <v>270.27027027027026</v>
      </c>
      <c r="L27" s="63">
        <f t="shared" si="2"/>
        <v>3.9639639639639679E-2</v>
      </c>
      <c r="M27" s="28">
        <f t="shared" si="11"/>
        <v>5945.9459459459458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44424</v>
      </c>
      <c r="D28" s="25" t="s">
        <v>19</v>
      </c>
      <c r="E28" s="25" t="s">
        <v>1014</v>
      </c>
      <c r="F28" s="26">
        <v>764</v>
      </c>
      <c r="G28" s="26">
        <v>820</v>
      </c>
      <c r="H28" s="26">
        <v>735</v>
      </c>
      <c r="I28" s="26">
        <v>805</v>
      </c>
      <c r="J28" s="26">
        <f t="shared" si="20"/>
        <v>41</v>
      </c>
      <c r="K28" s="27"/>
      <c r="L28" s="63">
        <f t="shared" si="2"/>
        <v>5.3664921465968574E-2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44424</v>
      </c>
      <c r="D29" s="25" t="s">
        <v>19</v>
      </c>
      <c r="E29" s="25" t="s">
        <v>1353</v>
      </c>
      <c r="F29" s="26">
        <v>1530</v>
      </c>
      <c r="G29" s="26">
        <v>1650</v>
      </c>
      <c r="H29" s="26">
        <v>1480</v>
      </c>
      <c r="I29" s="26">
        <v>1565</v>
      </c>
      <c r="J29" s="25">
        <f t="shared" ref="J29" si="22">I29-F29</f>
        <v>35</v>
      </c>
      <c r="K29" s="27">
        <f t="shared" ref="K29" si="23">150000/F29</f>
        <v>98.039215686274517</v>
      </c>
      <c r="L29" s="63">
        <f t="shared" si="2"/>
        <v>2.2875816993463971E-2</v>
      </c>
      <c r="M29" s="28">
        <f t="shared" si="11"/>
        <v>3431.372549019608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44425</v>
      </c>
      <c r="D30" s="25" t="s">
        <v>19</v>
      </c>
      <c r="E30" s="25" t="s">
        <v>554</v>
      </c>
      <c r="F30" s="26">
        <v>249</v>
      </c>
      <c r="G30" s="26">
        <v>300</v>
      </c>
      <c r="H30" s="26">
        <v>220</v>
      </c>
      <c r="I30" s="26"/>
      <c r="J30" s="25"/>
      <c r="K30" s="27"/>
      <c r="L30" s="63">
        <f t="shared" si="2"/>
        <v>-1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1</v>
      </c>
    </row>
    <row r="31" spans="1:27" ht="15" customHeight="1" x14ac:dyDescent="0.3">
      <c r="A31" s="7"/>
      <c r="B31" s="23">
        <f t="shared" si="6"/>
        <v>26</v>
      </c>
      <c r="C31" s="24">
        <v>44432</v>
      </c>
      <c r="D31" s="25" t="s">
        <v>19</v>
      </c>
      <c r="E31" s="25" t="s">
        <v>1354</v>
      </c>
      <c r="F31" s="26">
        <v>350</v>
      </c>
      <c r="G31" s="26">
        <v>400</v>
      </c>
      <c r="H31" s="26">
        <v>330</v>
      </c>
      <c r="I31" s="26">
        <v>381</v>
      </c>
      <c r="J31" s="25">
        <f t="shared" ref="J31" si="24">I31-F31</f>
        <v>31</v>
      </c>
      <c r="K31" s="27">
        <f t="shared" ref="K31" si="25">150000/F31</f>
        <v>428.57142857142856</v>
      </c>
      <c r="L31" s="63">
        <f t="shared" si="2"/>
        <v>8.8571428571428523E-2</v>
      </c>
      <c r="M31" s="28">
        <f t="shared" si="11"/>
        <v>13285.714285714284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44432</v>
      </c>
      <c r="D32" s="25" t="s">
        <v>19</v>
      </c>
      <c r="E32" s="25" t="s">
        <v>830</v>
      </c>
      <c r="F32" s="26">
        <v>1035</v>
      </c>
      <c r="G32" s="26">
        <v>1140</v>
      </c>
      <c r="H32" s="26">
        <v>1000</v>
      </c>
      <c r="I32" s="26">
        <v>1125</v>
      </c>
      <c r="J32" s="25">
        <f t="shared" ref="J32:J38" si="26">I32-F32</f>
        <v>90</v>
      </c>
      <c r="K32" s="27">
        <f t="shared" ref="K32:K38" si="27">150000/F32</f>
        <v>144.92753623188406</v>
      </c>
      <c r="L32" s="63">
        <f t="shared" si="2"/>
        <v>8.6956521739130377E-2</v>
      </c>
      <c r="M32" s="28">
        <f t="shared" si="11"/>
        <v>13043.478260869566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44433</v>
      </c>
      <c r="D33" s="25" t="s">
        <v>19</v>
      </c>
      <c r="E33" s="25" t="s">
        <v>1355</v>
      </c>
      <c r="F33" s="26">
        <v>106</v>
      </c>
      <c r="G33" s="26">
        <v>116</v>
      </c>
      <c r="H33" s="26">
        <v>100</v>
      </c>
      <c r="I33" s="26">
        <v>116</v>
      </c>
      <c r="J33" s="25">
        <f t="shared" si="26"/>
        <v>10</v>
      </c>
      <c r="K33" s="27">
        <f t="shared" si="27"/>
        <v>1415.0943396226414</v>
      </c>
      <c r="L33" s="63">
        <f t="shared" si="2"/>
        <v>9.4339622641509413E-2</v>
      </c>
      <c r="M33" s="28">
        <f t="shared" si="11"/>
        <v>14150.943396226414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44433</v>
      </c>
      <c r="D34" s="43" t="s">
        <v>19</v>
      </c>
      <c r="E34" s="43" t="s">
        <v>1235</v>
      </c>
      <c r="F34" s="43">
        <v>28.7</v>
      </c>
      <c r="G34" s="43">
        <v>31</v>
      </c>
      <c r="H34" s="43">
        <v>27.5</v>
      </c>
      <c r="I34" s="26">
        <v>30.5</v>
      </c>
      <c r="J34" s="25">
        <f t="shared" si="26"/>
        <v>1.8000000000000007</v>
      </c>
      <c r="K34" s="27">
        <f t="shared" si="27"/>
        <v>5226.480836236934</v>
      </c>
      <c r="L34" s="63">
        <f t="shared" si="2"/>
        <v>6.2717770034843134E-2</v>
      </c>
      <c r="M34" s="28">
        <f t="shared" si="11"/>
        <v>9407.665505226485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44435</v>
      </c>
      <c r="D35" s="25" t="s">
        <v>19</v>
      </c>
      <c r="E35" s="25" t="s">
        <v>509</v>
      </c>
      <c r="F35" s="26">
        <v>480</v>
      </c>
      <c r="G35" s="26">
        <v>492</v>
      </c>
      <c r="H35" s="26">
        <v>475</v>
      </c>
      <c r="I35" s="26">
        <v>492</v>
      </c>
      <c r="J35" s="25">
        <f t="shared" si="26"/>
        <v>12</v>
      </c>
      <c r="K35" s="27">
        <f t="shared" si="27"/>
        <v>312.5</v>
      </c>
      <c r="L35" s="63">
        <f t="shared" si="2"/>
        <v>2.4999999999999911E-2</v>
      </c>
      <c r="M35" s="28">
        <f t="shared" si="11"/>
        <v>3750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44435</v>
      </c>
      <c r="D36" s="25" t="s">
        <v>19</v>
      </c>
      <c r="E36" s="25" t="s">
        <v>1356</v>
      </c>
      <c r="F36" s="26">
        <v>69.8</v>
      </c>
      <c r="G36" s="26">
        <v>75</v>
      </c>
      <c r="H36" s="26">
        <v>67</v>
      </c>
      <c r="I36" s="26">
        <v>74</v>
      </c>
      <c r="J36" s="25">
        <f t="shared" si="26"/>
        <v>4.2000000000000028</v>
      </c>
      <c r="K36" s="27">
        <f t="shared" si="27"/>
        <v>2148.9971346704874</v>
      </c>
      <c r="L36" s="63">
        <f t="shared" si="2"/>
        <v>6.0171919770773741E-2</v>
      </c>
      <c r="M36" s="28">
        <f t="shared" si="11"/>
        <v>9025.787965616053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44435</v>
      </c>
      <c r="D37" s="25" t="s">
        <v>19</v>
      </c>
      <c r="E37" s="25" t="s">
        <v>1357</v>
      </c>
      <c r="F37" s="26">
        <v>145</v>
      </c>
      <c r="G37" s="26">
        <v>150</v>
      </c>
      <c r="H37" s="26">
        <v>135</v>
      </c>
      <c r="I37" s="26">
        <v>155</v>
      </c>
      <c r="J37" s="25">
        <f t="shared" si="26"/>
        <v>10</v>
      </c>
      <c r="K37" s="27">
        <f t="shared" si="27"/>
        <v>1034.4827586206898</v>
      </c>
      <c r="L37" s="63">
        <f t="shared" si="2"/>
        <v>6.8965517241379226E-2</v>
      </c>
      <c r="M37" s="28">
        <f t="shared" si="11"/>
        <v>10344.827586206899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44435</v>
      </c>
      <c r="D38" s="45" t="s">
        <v>19</v>
      </c>
      <c r="E38" s="45" t="s">
        <v>953</v>
      </c>
      <c r="F38" s="46">
        <v>119</v>
      </c>
      <c r="G38" s="46">
        <v>123</v>
      </c>
      <c r="H38" s="46">
        <v>117</v>
      </c>
      <c r="I38" s="26">
        <v>123</v>
      </c>
      <c r="J38" s="25">
        <f t="shared" si="26"/>
        <v>4</v>
      </c>
      <c r="K38" s="27">
        <f t="shared" si="27"/>
        <v>1260.5042016806722</v>
      </c>
      <c r="L38" s="63">
        <f t="shared" si="2"/>
        <v>3.3613445378151363E-2</v>
      </c>
      <c r="M38" s="28">
        <f t="shared" si="11"/>
        <v>5042.0168067226887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44435</v>
      </c>
      <c r="D39" s="43" t="s">
        <v>19</v>
      </c>
      <c r="E39" s="43" t="s">
        <v>394</v>
      </c>
      <c r="F39" s="43">
        <v>306</v>
      </c>
      <c r="G39" s="43">
        <v>314</v>
      </c>
      <c r="H39" s="43">
        <v>303</v>
      </c>
      <c r="I39" s="26">
        <v>309.3</v>
      </c>
      <c r="J39" s="25">
        <f t="shared" ref="J39:J40" si="28">I39-F39</f>
        <v>3.3000000000000114</v>
      </c>
      <c r="K39" s="27">
        <f t="shared" ref="K39:K40" si="29">150000/F39</f>
        <v>490.19607843137254</v>
      </c>
      <c r="L39" s="63">
        <f t="shared" si="2"/>
        <v>1.0784313725490158E-2</v>
      </c>
      <c r="M39" s="28">
        <f t="shared" si="11"/>
        <v>1617.647058823535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44438</v>
      </c>
      <c r="D40" s="43" t="s">
        <v>19</v>
      </c>
      <c r="E40" s="61" t="s">
        <v>1358</v>
      </c>
      <c r="F40" s="43">
        <v>1560</v>
      </c>
      <c r="G40" s="43">
        <v>1650</v>
      </c>
      <c r="H40" s="43">
        <v>1520</v>
      </c>
      <c r="I40" s="26">
        <v>1650</v>
      </c>
      <c r="J40" s="26">
        <f t="shared" si="28"/>
        <v>90</v>
      </c>
      <c r="K40" s="27">
        <f t="shared" si="29"/>
        <v>96.15384615384616</v>
      </c>
      <c r="L40" s="63">
        <f t="shared" si="2"/>
        <v>5.7692307692307709E-2</v>
      </c>
      <c r="M40" s="28">
        <f t="shared" si="11"/>
        <v>8653.8461538461543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24">
        <v>44438</v>
      </c>
      <c r="D41" s="43" t="s">
        <v>19</v>
      </c>
      <c r="E41" s="43" t="s">
        <v>1359</v>
      </c>
      <c r="F41" s="43">
        <v>1095</v>
      </c>
      <c r="G41" s="43">
        <v>1200</v>
      </c>
      <c r="H41" s="43">
        <v>1060</v>
      </c>
      <c r="I41" s="26">
        <v>1107</v>
      </c>
      <c r="J41" s="26">
        <f t="shared" ref="J41" si="30">I41-F41</f>
        <v>12</v>
      </c>
      <c r="K41" s="27">
        <f t="shared" ref="K41" si="31">150000/F41</f>
        <v>136.98630136986301</v>
      </c>
      <c r="L41" s="63">
        <f t="shared" si="2"/>
        <v>1.0958904109588996E-2</v>
      </c>
      <c r="M41" s="28">
        <f t="shared" si="11"/>
        <v>1643.8356164383563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24">
        <v>44438</v>
      </c>
      <c r="D42" s="43" t="s">
        <v>19</v>
      </c>
      <c r="E42" s="43" t="s">
        <v>1360</v>
      </c>
      <c r="F42" s="43">
        <v>560</v>
      </c>
      <c r="G42" s="43">
        <v>600</v>
      </c>
      <c r="H42" s="43">
        <v>540</v>
      </c>
      <c r="I42" s="26">
        <v>600</v>
      </c>
      <c r="J42" s="25">
        <f t="shared" ref="J42" si="32">I42-F42</f>
        <v>40</v>
      </c>
      <c r="K42" s="27">
        <f t="shared" ref="K42" si="33">150000/F42</f>
        <v>267.85714285714283</v>
      </c>
      <c r="L42" s="63">
        <f t="shared" si="2"/>
        <v>7.1428571428571397E-2</v>
      </c>
      <c r="M42" s="28">
        <f t="shared" si="11"/>
        <v>10714.285714285714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24">
        <v>44438</v>
      </c>
      <c r="D43" s="45" t="s">
        <v>19</v>
      </c>
      <c r="E43" s="45" t="s">
        <v>1361</v>
      </c>
      <c r="F43" s="46">
        <v>210</v>
      </c>
      <c r="G43" s="46">
        <v>245</v>
      </c>
      <c r="H43" s="46">
        <v>190</v>
      </c>
      <c r="I43" s="26">
        <v>223</v>
      </c>
      <c r="J43" s="25">
        <f t="shared" ref="J43" si="34">I43-F43</f>
        <v>13</v>
      </c>
      <c r="K43" s="27">
        <f t="shared" ref="K43" si="35">150000/F43</f>
        <v>714.28571428571433</v>
      </c>
      <c r="L43" s="63">
        <f t="shared" si="2"/>
        <v>6.1904761904761907E-2</v>
      </c>
      <c r="M43" s="28">
        <f t="shared" si="11"/>
        <v>9285.7142857142862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24">
        <v>44438</v>
      </c>
      <c r="D44" s="25" t="s">
        <v>19</v>
      </c>
      <c r="E44" s="25" t="s">
        <v>1362</v>
      </c>
      <c r="F44" s="26">
        <v>1185</v>
      </c>
      <c r="G44" s="26">
        <v>1300</v>
      </c>
      <c r="H44" s="26">
        <v>1120</v>
      </c>
      <c r="I44" s="26">
        <v>1244</v>
      </c>
      <c r="J44" s="25">
        <f t="shared" ref="J44" si="36">I44-F44</f>
        <v>59</v>
      </c>
      <c r="K44" s="27">
        <f t="shared" ref="K44" si="37">150000/F44</f>
        <v>126.58227848101266</v>
      </c>
      <c r="L44" s="63">
        <f t="shared" si="2"/>
        <v>4.9789029535864948E-2</v>
      </c>
      <c r="M44" s="28">
        <f t="shared" si="11"/>
        <v>7468.3544303797471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24">
        <v>44438</v>
      </c>
      <c r="D45" s="25" t="s">
        <v>19</v>
      </c>
      <c r="E45" s="25" t="s">
        <v>1363</v>
      </c>
      <c r="F45" s="26">
        <v>527</v>
      </c>
      <c r="G45" s="26">
        <v>585</v>
      </c>
      <c r="H45" s="26">
        <v>505</v>
      </c>
      <c r="I45" s="26">
        <v>532.79999999999995</v>
      </c>
      <c r="J45" s="25">
        <f t="shared" ref="J45:J47" si="38">I45-F45</f>
        <v>5.7999999999999545</v>
      </c>
      <c r="K45" s="27">
        <f t="shared" ref="K45:K46" si="39">150000/F45</f>
        <v>284.62998102466793</v>
      </c>
      <c r="L45" s="63">
        <f t="shared" si="2"/>
        <v>1.1005692599620476E-2</v>
      </c>
      <c r="M45" s="28">
        <f t="shared" si="11"/>
        <v>1650.8538899430609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44439</v>
      </c>
      <c r="D46" s="25" t="s">
        <v>19</v>
      </c>
      <c r="E46" s="25" t="s">
        <v>1364</v>
      </c>
      <c r="F46" s="26">
        <v>3160</v>
      </c>
      <c r="G46" s="26">
        <v>3400</v>
      </c>
      <c r="H46" s="26">
        <v>3000</v>
      </c>
      <c r="I46" s="26">
        <v>3306</v>
      </c>
      <c r="J46" s="25">
        <f t="shared" si="38"/>
        <v>146</v>
      </c>
      <c r="K46" s="27">
        <f t="shared" si="39"/>
        <v>47.468354430379748</v>
      </c>
      <c r="L46" s="63">
        <f t="shared" si="2"/>
        <v>4.6202531645569644E-2</v>
      </c>
      <c r="M46" s="28">
        <f t="shared" si="11"/>
        <v>6930.3797468354433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44439</v>
      </c>
      <c r="D47" s="25" t="s">
        <v>19</v>
      </c>
      <c r="E47" s="25" t="s">
        <v>1228</v>
      </c>
      <c r="F47" s="26">
        <v>152</v>
      </c>
      <c r="G47" s="26">
        <v>165</v>
      </c>
      <c r="H47" s="26">
        <v>145</v>
      </c>
      <c r="I47" s="26">
        <v>160.80000000000001</v>
      </c>
      <c r="J47" s="25">
        <f t="shared" si="38"/>
        <v>8.8000000000000114</v>
      </c>
      <c r="K47" s="27"/>
      <c r="L47" s="63">
        <f t="shared" si="2"/>
        <v>5.7894736842105443E-2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44439</v>
      </c>
      <c r="D48" s="25" t="s">
        <v>19</v>
      </c>
      <c r="E48" s="25" t="s">
        <v>1365</v>
      </c>
      <c r="F48" s="26">
        <v>158</v>
      </c>
      <c r="G48" s="26">
        <v>170</v>
      </c>
      <c r="H48" s="26">
        <v>153</v>
      </c>
      <c r="I48" s="26">
        <v>162</v>
      </c>
      <c r="J48" s="25">
        <f t="shared" ref="J48" si="40">I48-F48</f>
        <v>4</v>
      </c>
      <c r="K48" s="27">
        <f t="shared" ref="K48" si="41">150000/F48</f>
        <v>949.36708860759495</v>
      </c>
      <c r="L48" s="63">
        <f t="shared" si="2"/>
        <v>2.5316455696202445E-2</v>
      </c>
      <c r="M48" s="28">
        <f t="shared" si="11"/>
        <v>3797.4683544303798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42">IF($M71&gt;0,1,0)</f>
        <v>0</v>
      </c>
      <c r="Z71" s="5">
        <f t="shared" ref="Z71:Z134" si="4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4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45">(I72*1/F72)-100%</f>
        <v>#VALUE!</v>
      </c>
      <c r="M72" s="28">
        <f t="shared" ref="M72:M135" si="46">J72*K72</f>
        <v>0</v>
      </c>
      <c r="N72" s="8"/>
      <c r="Y72" s="5">
        <f t="shared" si="42"/>
        <v>0</v>
      </c>
      <c r="Z72" s="5">
        <f t="shared" si="43"/>
        <v>0</v>
      </c>
      <c r="AA72" s="5">
        <f t="shared" si="5"/>
        <v>0</v>
      </c>
    </row>
    <row r="73" spans="1:27" hidden="1" x14ac:dyDescent="0.3">
      <c r="A73" s="7"/>
      <c r="B73" s="23">
        <f t="shared" si="4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5"/>
        <v>#VALUE!</v>
      </c>
      <c r="M73" s="28">
        <f t="shared" si="46"/>
        <v>0</v>
      </c>
      <c r="N73" s="8"/>
      <c r="Y73" s="5">
        <f t="shared" si="42"/>
        <v>0</v>
      </c>
      <c r="Z73" s="5">
        <f t="shared" si="43"/>
        <v>0</v>
      </c>
      <c r="AA73" s="5">
        <f t="shared" si="5"/>
        <v>0</v>
      </c>
    </row>
    <row r="74" spans="1:27" hidden="1" x14ac:dyDescent="0.3">
      <c r="A74" s="7"/>
      <c r="B74" s="23">
        <f t="shared" si="4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5"/>
        <v>#VALUE!</v>
      </c>
      <c r="M74" s="28">
        <f t="shared" si="46"/>
        <v>0</v>
      </c>
      <c r="N74" s="8"/>
      <c r="Y74" s="5">
        <f t="shared" si="42"/>
        <v>0</v>
      </c>
      <c r="Z74" s="5">
        <f t="shared" si="43"/>
        <v>0</v>
      </c>
      <c r="AA74" s="5">
        <f t="shared" si="5"/>
        <v>0</v>
      </c>
    </row>
    <row r="75" spans="1:27" hidden="1" x14ac:dyDescent="0.3">
      <c r="A75" s="7"/>
      <c r="B75" s="23">
        <f t="shared" si="4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5"/>
        <v>#VALUE!</v>
      </c>
      <c r="M75" s="28">
        <f t="shared" si="46"/>
        <v>0</v>
      </c>
      <c r="N75" s="8"/>
      <c r="Y75" s="5">
        <f t="shared" si="42"/>
        <v>0</v>
      </c>
      <c r="Z75" s="5">
        <f t="shared" si="43"/>
        <v>0</v>
      </c>
      <c r="AA75" s="5">
        <f t="shared" ref="AA75:AA138" si="47">IF($I75=0,1,0)</f>
        <v>0</v>
      </c>
    </row>
    <row r="76" spans="1:27" hidden="1" x14ac:dyDescent="0.3">
      <c r="A76" s="7"/>
      <c r="B76" s="23">
        <f t="shared" si="4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5"/>
        <v>#VALUE!</v>
      </c>
      <c r="M76" s="28">
        <f t="shared" si="46"/>
        <v>0</v>
      </c>
      <c r="N76" s="8"/>
      <c r="Y76" s="5">
        <f t="shared" si="42"/>
        <v>0</v>
      </c>
      <c r="Z76" s="5">
        <f t="shared" si="43"/>
        <v>0</v>
      </c>
      <c r="AA76" s="5">
        <f t="shared" si="47"/>
        <v>0</v>
      </c>
    </row>
    <row r="77" spans="1:27" hidden="1" x14ac:dyDescent="0.3">
      <c r="A77" s="7"/>
      <c r="B77" s="23">
        <f t="shared" si="4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5"/>
        <v>#VALUE!</v>
      </c>
      <c r="M77" s="28">
        <f t="shared" si="46"/>
        <v>0</v>
      </c>
      <c r="N77" s="8"/>
      <c r="Y77" s="5">
        <f t="shared" si="42"/>
        <v>0</v>
      </c>
      <c r="Z77" s="5">
        <f t="shared" si="43"/>
        <v>0</v>
      </c>
      <c r="AA77" s="5">
        <f t="shared" si="47"/>
        <v>0</v>
      </c>
    </row>
    <row r="78" spans="1:27" hidden="1" x14ac:dyDescent="0.3">
      <c r="A78" s="7"/>
      <c r="B78" s="23">
        <f t="shared" si="4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5"/>
        <v>#VALUE!</v>
      </c>
      <c r="M78" s="28">
        <f t="shared" si="46"/>
        <v>0</v>
      </c>
      <c r="N78" s="8"/>
      <c r="Y78" s="5">
        <f t="shared" si="42"/>
        <v>0</v>
      </c>
      <c r="Z78" s="5">
        <f t="shared" si="43"/>
        <v>0</v>
      </c>
      <c r="AA78" s="5">
        <f t="shared" si="47"/>
        <v>0</v>
      </c>
    </row>
    <row r="79" spans="1:27" hidden="1" x14ac:dyDescent="0.3">
      <c r="A79" s="7"/>
      <c r="B79" s="23">
        <f t="shared" si="4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5"/>
        <v>#VALUE!</v>
      </c>
      <c r="M79" s="28">
        <f t="shared" si="46"/>
        <v>0</v>
      </c>
      <c r="N79" s="8"/>
      <c r="Y79" s="5">
        <f t="shared" si="42"/>
        <v>0</v>
      </c>
      <c r="Z79" s="5">
        <f t="shared" si="43"/>
        <v>0</v>
      </c>
      <c r="AA79" s="5">
        <f t="shared" si="47"/>
        <v>0</v>
      </c>
    </row>
    <row r="80" spans="1:27" hidden="1" x14ac:dyDescent="0.3">
      <c r="A80" s="7"/>
      <c r="B80" s="23">
        <f t="shared" si="4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5"/>
        <v>#VALUE!</v>
      </c>
      <c r="M80" s="28">
        <f t="shared" si="46"/>
        <v>0</v>
      </c>
      <c r="N80" s="8"/>
      <c r="Q80" s="5" t="s">
        <v>20</v>
      </c>
      <c r="Y80" s="5">
        <f t="shared" si="42"/>
        <v>0</v>
      </c>
      <c r="Z80" s="5">
        <f t="shared" si="43"/>
        <v>0</v>
      </c>
      <c r="AA80" s="5">
        <f t="shared" si="47"/>
        <v>0</v>
      </c>
    </row>
    <row r="81" spans="1:27" hidden="1" x14ac:dyDescent="0.3">
      <c r="A81" s="7"/>
      <c r="B81" s="23">
        <f t="shared" si="4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5"/>
        <v>#VALUE!</v>
      </c>
      <c r="M81" s="28">
        <f t="shared" si="46"/>
        <v>0</v>
      </c>
      <c r="N81" s="8"/>
      <c r="P81" s="5" t="s">
        <v>20</v>
      </c>
      <c r="Y81" s="5">
        <f t="shared" si="42"/>
        <v>0</v>
      </c>
      <c r="Z81" s="5">
        <f t="shared" si="43"/>
        <v>0</v>
      </c>
      <c r="AA81" s="5">
        <f t="shared" si="47"/>
        <v>0</v>
      </c>
    </row>
    <row r="82" spans="1:27" hidden="1" x14ac:dyDescent="0.3">
      <c r="A82" s="7"/>
      <c r="B82" s="23">
        <f t="shared" si="4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5"/>
        <v>#VALUE!</v>
      </c>
      <c r="M82" s="28">
        <f t="shared" si="46"/>
        <v>0</v>
      </c>
      <c r="N82" s="8"/>
      <c r="Y82" s="5">
        <f t="shared" si="42"/>
        <v>0</v>
      </c>
      <c r="Z82" s="5">
        <f t="shared" si="43"/>
        <v>0</v>
      </c>
      <c r="AA82" s="5">
        <f t="shared" si="47"/>
        <v>0</v>
      </c>
    </row>
    <row r="83" spans="1:27" hidden="1" x14ac:dyDescent="0.3">
      <c r="A83" s="7"/>
      <c r="B83" s="23">
        <f t="shared" si="4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5"/>
        <v>#VALUE!</v>
      </c>
      <c r="M83" s="28">
        <f t="shared" si="46"/>
        <v>0</v>
      </c>
      <c r="N83" s="8"/>
      <c r="R83" s="5" t="s">
        <v>20</v>
      </c>
      <c r="Y83" s="5">
        <f t="shared" si="42"/>
        <v>0</v>
      </c>
      <c r="Z83" s="5">
        <f t="shared" si="43"/>
        <v>0</v>
      </c>
      <c r="AA83" s="5">
        <f t="shared" si="47"/>
        <v>0</v>
      </c>
    </row>
    <row r="84" spans="1:27" hidden="1" x14ac:dyDescent="0.3">
      <c r="A84" s="7"/>
      <c r="B84" s="23">
        <f t="shared" si="4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5"/>
        <v>#VALUE!</v>
      </c>
      <c r="M84" s="28">
        <f t="shared" si="46"/>
        <v>0</v>
      </c>
      <c r="N84" s="8"/>
      <c r="Y84" s="5">
        <f t="shared" si="42"/>
        <v>0</v>
      </c>
      <c r="Z84" s="5">
        <f t="shared" si="43"/>
        <v>0</v>
      </c>
      <c r="AA84" s="5">
        <f t="shared" si="47"/>
        <v>0</v>
      </c>
    </row>
    <row r="85" spans="1:27" hidden="1" x14ac:dyDescent="0.3">
      <c r="A85" s="7"/>
      <c r="B85" s="23">
        <f t="shared" si="4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5"/>
        <v>#VALUE!</v>
      </c>
      <c r="M85" s="28">
        <f t="shared" si="46"/>
        <v>0</v>
      </c>
      <c r="N85" s="8"/>
      <c r="Y85" s="5">
        <f t="shared" si="42"/>
        <v>0</v>
      </c>
      <c r="Z85" s="5">
        <f t="shared" si="43"/>
        <v>0</v>
      </c>
      <c r="AA85" s="5">
        <f t="shared" si="47"/>
        <v>0</v>
      </c>
    </row>
    <row r="86" spans="1:27" hidden="1" x14ac:dyDescent="0.3">
      <c r="A86" s="7"/>
      <c r="B86" s="23">
        <f t="shared" si="4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5"/>
        <v>#VALUE!</v>
      </c>
      <c r="M86" s="28">
        <f t="shared" si="46"/>
        <v>0</v>
      </c>
      <c r="N86" s="8"/>
      <c r="Y86" s="5">
        <f t="shared" si="42"/>
        <v>0</v>
      </c>
      <c r="Z86" s="5">
        <f t="shared" si="43"/>
        <v>0</v>
      </c>
      <c r="AA86" s="5">
        <f t="shared" si="47"/>
        <v>0</v>
      </c>
    </row>
    <row r="87" spans="1:27" hidden="1" x14ac:dyDescent="0.3">
      <c r="A87" s="7"/>
      <c r="B87" s="23">
        <f t="shared" si="4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5"/>
        <v>#VALUE!</v>
      </c>
      <c r="M87" s="28">
        <f t="shared" si="46"/>
        <v>0</v>
      </c>
      <c r="N87" s="8"/>
      <c r="Y87" s="5">
        <f t="shared" si="42"/>
        <v>0</v>
      </c>
      <c r="Z87" s="5">
        <f t="shared" si="43"/>
        <v>0</v>
      </c>
      <c r="AA87" s="5">
        <f t="shared" si="47"/>
        <v>0</v>
      </c>
    </row>
    <row r="88" spans="1:27" hidden="1" x14ac:dyDescent="0.3">
      <c r="A88" s="7"/>
      <c r="B88" s="23">
        <f t="shared" si="4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5"/>
        <v>#VALUE!</v>
      </c>
      <c r="M88" s="28">
        <f t="shared" si="46"/>
        <v>0</v>
      </c>
      <c r="N88" s="8"/>
      <c r="Y88" s="5">
        <f t="shared" si="42"/>
        <v>0</v>
      </c>
      <c r="Z88" s="5">
        <f t="shared" si="43"/>
        <v>0</v>
      </c>
      <c r="AA88" s="5">
        <f t="shared" si="47"/>
        <v>0</v>
      </c>
    </row>
    <row r="89" spans="1:27" hidden="1" x14ac:dyDescent="0.3">
      <c r="A89" s="7"/>
      <c r="B89" s="23">
        <f t="shared" si="4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5"/>
        <v>#VALUE!</v>
      </c>
      <c r="M89" s="28">
        <f t="shared" si="46"/>
        <v>0</v>
      </c>
      <c r="N89" s="8"/>
      <c r="Y89" s="5">
        <f t="shared" si="42"/>
        <v>0</v>
      </c>
      <c r="Z89" s="5">
        <f t="shared" si="43"/>
        <v>0</v>
      </c>
      <c r="AA89" s="5">
        <f t="shared" si="47"/>
        <v>0</v>
      </c>
    </row>
    <row r="90" spans="1:27" hidden="1" x14ac:dyDescent="0.3">
      <c r="A90" s="7"/>
      <c r="B90" s="23">
        <f t="shared" si="4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5"/>
        <v>#VALUE!</v>
      </c>
      <c r="M90" s="28">
        <f t="shared" si="46"/>
        <v>0</v>
      </c>
      <c r="N90" s="8"/>
      <c r="Y90" s="5">
        <f t="shared" si="42"/>
        <v>0</v>
      </c>
      <c r="Z90" s="5">
        <f t="shared" si="43"/>
        <v>0</v>
      </c>
      <c r="AA90" s="5">
        <f t="shared" si="47"/>
        <v>0</v>
      </c>
    </row>
    <row r="91" spans="1:27" hidden="1" x14ac:dyDescent="0.3">
      <c r="A91" s="7"/>
      <c r="B91" s="23">
        <f t="shared" si="4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5"/>
        <v>#VALUE!</v>
      </c>
      <c r="M91" s="28">
        <f t="shared" si="46"/>
        <v>0</v>
      </c>
      <c r="N91" s="8"/>
      <c r="Y91" s="5">
        <f t="shared" si="42"/>
        <v>0</v>
      </c>
      <c r="Z91" s="5">
        <f t="shared" si="43"/>
        <v>0</v>
      </c>
      <c r="AA91" s="5">
        <f t="shared" si="47"/>
        <v>0</v>
      </c>
    </row>
    <row r="92" spans="1:27" hidden="1" x14ac:dyDescent="0.3">
      <c r="A92" s="7"/>
      <c r="B92" s="23">
        <f t="shared" si="4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5"/>
        <v>#VALUE!</v>
      </c>
      <c r="M92" s="28">
        <f t="shared" si="46"/>
        <v>0</v>
      </c>
      <c r="N92" s="8"/>
      <c r="Y92" s="5">
        <f t="shared" si="42"/>
        <v>0</v>
      </c>
      <c r="Z92" s="5">
        <f t="shared" si="43"/>
        <v>0</v>
      </c>
      <c r="AA92" s="5">
        <f t="shared" si="47"/>
        <v>0</v>
      </c>
    </row>
    <row r="93" spans="1:27" hidden="1" x14ac:dyDescent="0.3">
      <c r="A93" s="7"/>
      <c r="B93" s="23">
        <f t="shared" si="4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5"/>
        <v>#VALUE!</v>
      </c>
      <c r="M93" s="28">
        <f t="shared" si="46"/>
        <v>0</v>
      </c>
      <c r="N93" s="8"/>
      <c r="Y93" s="5">
        <f t="shared" si="42"/>
        <v>0</v>
      </c>
      <c r="Z93" s="5">
        <f t="shared" si="43"/>
        <v>0</v>
      </c>
      <c r="AA93" s="5">
        <f t="shared" si="47"/>
        <v>0</v>
      </c>
    </row>
    <row r="94" spans="1:27" hidden="1" x14ac:dyDescent="0.3">
      <c r="A94" s="7"/>
      <c r="B94" s="23">
        <f t="shared" si="4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5"/>
        <v>#VALUE!</v>
      </c>
      <c r="M94" s="28">
        <f t="shared" si="46"/>
        <v>0</v>
      </c>
      <c r="N94" s="8"/>
      <c r="Y94" s="5">
        <f t="shared" si="42"/>
        <v>0</v>
      </c>
      <c r="Z94" s="5">
        <f t="shared" si="43"/>
        <v>0</v>
      </c>
      <c r="AA94" s="5">
        <f t="shared" si="47"/>
        <v>0</v>
      </c>
    </row>
    <row r="95" spans="1:27" hidden="1" x14ac:dyDescent="0.3">
      <c r="A95" s="7"/>
      <c r="B95" s="23">
        <f t="shared" si="4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5"/>
        <v>#VALUE!</v>
      </c>
      <c r="M95" s="28">
        <f t="shared" si="46"/>
        <v>0</v>
      </c>
      <c r="N95" s="8"/>
      <c r="Y95" s="5">
        <f t="shared" si="42"/>
        <v>0</v>
      </c>
      <c r="Z95" s="5">
        <f t="shared" si="43"/>
        <v>0</v>
      </c>
      <c r="AA95" s="5">
        <f t="shared" si="47"/>
        <v>0</v>
      </c>
    </row>
    <row r="96" spans="1:27" hidden="1" x14ac:dyDescent="0.3">
      <c r="A96" s="7"/>
      <c r="B96" s="23">
        <f t="shared" si="4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5"/>
        <v>#VALUE!</v>
      </c>
      <c r="M96" s="28">
        <f t="shared" si="46"/>
        <v>0</v>
      </c>
      <c r="N96" s="8"/>
      <c r="Y96" s="5">
        <f t="shared" si="42"/>
        <v>0</v>
      </c>
      <c r="Z96" s="5">
        <f t="shared" si="43"/>
        <v>0</v>
      </c>
      <c r="AA96" s="5">
        <f t="shared" si="47"/>
        <v>0</v>
      </c>
    </row>
    <row r="97" spans="1:27" hidden="1" x14ac:dyDescent="0.3">
      <c r="A97" s="7"/>
      <c r="B97" s="23">
        <f t="shared" si="4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5"/>
        <v>#VALUE!</v>
      </c>
      <c r="M97" s="28">
        <f t="shared" si="46"/>
        <v>0</v>
      </c>
      <c r="N97" s="8"/>
      <c r="Y97" s="5">
        <f t="shared" si="42"/>
        <v>0</v>
      </c>
      <c r="Z97" s="5">
        <f t="shared" si="43"/>
        <v>0</v>
      </c>
      <c r="AA97" s="5">
        <f t="shared" si="47"/>
        <v>0</v>
      </c>
    </row>
    <row r="98" spans="1:27" hidden="1" x14ac:dyDescent="0.3">
      <c r="A98" s="7"/>
      <c r="B98" s="23">
        <f t="shared" si="4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5"/>
        <v>#VALUE!</v>
      </c>
      <c r="M98" s="28">
        <f t="shared" si="46"/>
        <v>0</v>
      </c>
      <c r="N98" s="8"/>
      <c r="Y98" s="5">
        <f t="shared" si="42"/>
        <v>0</v>
      </c>
      <c r="Z98" s="5">
        <f t="shared" si="43"/>
        <v>0</v>
      </c>
      <c r="AA98" s="5">
        <f t="shared" si="47"/>
        <v>0</v>
      </c>
    </row>
    <row r="99" spans="1:27" hidden="1" x14ac:dyDescent="0.3">
      <c r="A99" s="7"/>
      <c r="B99" s="23">
        <f t="shared" si="4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5"/>
        <v>#VALUE!</v>
      </c>
      <c r="M99" s="28">
        <f t="shared" si="46"/>
        <v>0</v>
      </c>
      <c r="N99" s="8"/>
      <c r="P99" s="5" t="s">
        <v>20</v>
      </c>
      <c r="Y99" s="5">
        <f t="shared" si="42"/>
        <v>0</v>
      </c>
      <c r="Z99" s="5">
        <f t="shared" si="43"/>
        <v>0</v>
      </c>
      <c r="AA99" s="5">
        <f t="shared" si="47"/>
        <v>0</v>
      </c>
    </row>
    <row r="100" spans="1:27" hidden="1" x14ac:dyDescent="0.3">
      <c r="A100" s="7"/>
      <c r="B100" s="23">
        <f t="shared" si="4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5"/>
        <v>#VALUE!</v>
      </c>
      <c r="M100" s="28">
        <f t="shared" si="46"/>
        <v>0</v>
      </c>
      <c r="N100" s="8"/>
      <c r="Q100" s="5" t="s">
        <v>20</v>
      </c>
      <c r="Y100" s="5">
        <f t="shared" si="42"/>
        <v>0</v>
      </c>
      <c r="Z100" s="5">
        <f t="shared" si="43"/>
        <v>0</v>
      </c>
      <c r="AA100" s="5">
        <f t="shared" si="47"/>
        <v>0</v>
      </c>
    </row>
    <row r="101" spans="1:27" hidden="1" x14ac:dyDescent="0.3">
      <c r="A101" s="7"/>
      <c r="B101" s="23">
        <f t="shared" si="4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5"/>
        <v>#VALUE!</v>
      </c>
      <c r="M101" s="28">
        <f t="shared" si="46"/>
        <v>0</v>
      </c>
      <c r="N101" s="8"/>
      <c r="Q101" s="5" t="s">
        <v>20</v>
      </c>
      <c r="Y101" s="5">
        <f t="shared" si="42"/>
        <v>0</v>
      </c>
      <c r="Z101" s="5">
        <f t="shared" si="43"/>
        <v>0</v>
      </c>
      <c r="AA101" s="5">
        <f t="shared" si="47"/>
        <v>0</v>
      </c>
    </row>
    <row r="102" spans="1:27" hidden="1" x14ac:dyDescent="0.3">
      <c r="A102" s="7"/>
      <c r="B102" s="23">
        <f t="shared" si="4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5"/>
        <v>#VALUE!</v>
      </c>
      <c r="M102" s="28">
        <f t="shared" si="46"/>
        <v>0</v>
      </c>
      <c r="N102" s="8"/>
      <c r="Y102" s="5">
        <f t="shared" si="42"/>
        <v>0</v>
      </c>
      <c r="Z102" s="5">
        <f t="shared" si="43"/>
        <v>0</v>
      </c>
      <c r="AA102" s="5">
        <f t="shared" si="47"/>
        <v>0</v>
      </c>
    </row>
    <row r="103" spans="1:27" hidden="1" x14ac:dyDescent="0.3">
      <c r="A103" s="7"/>
      <c r="B103" s="23">
        <f t="shared" si="4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5"/>
        <v>#VALUE!</v>
      </c>
      <c r="M103" s="28">
        <f t="shared" si="46"/>
        <v>0</v>
      </c>
      <c r="N103" s="8"/>
      <c r="Y103" s="5">
        <f t="shared" si="42"/>
        <v>0</v>
      </c>
      <c r="Z103" s="5">
        <f t="shared" si="43"/>
        <v>0</v>
      </c>
      <c r="AA103" s="5">
        <f t="shared" si="47"/>
        <v>0</v>
      </c>
    </row>
    <row r="104" spans="1:27" hidden="1" x14ac:dyDescent="0.3">
      <c r="A104" s="7"/>
      <c r="B104" s="23">
        <f t="shared" si="4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5"/>
        <v>#VALUE!</v>
      </c>
      <c r="M104" s="25">
        <f t="shared" si="46"/>
        <v>0</v>
      </c>
      <c r="N104" s="8"/>
      <c r="Y104" s="5">
        <f t="shared" si="42"/>
        <v>0</v>
      </c>
      <c r="Z104" s="5">
        <f t="shared" si="43"/>
        <v>0</v>
      </c>
      <c r="AA104" s="5">
        <f t="shared" si="47"/>
        <v>0</v>
      </c>
    </row>
    <row r="105" spans="1:27" hidden="1" x14ac:dyDescent="0.3">
      <c r="A105" s="7"/>
      <c r="B105" s="23">
        <f t="shared" si="4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5"/>
        <v>#VALUE!</v>
      </c>
      <c r="M105" s="25">
        <f t="shared" si="46"/>
        <v>0</v>
      </c>
      <c r="N105" s="8"/>
      <c r="Y105" s="5">
        <f t="shared" si="42"/>
        <v>0</v>
      </c>
      <c r="Z105" s="5">
        <f t="shared" si="43"/>
        <v>0</v>
      </c>
      <c r="AA105" s="5">
        <f t="shared" si="47"/>
        <v>0</v>
      </c>
    </row>
    <row r="106" spans="1:27" hidden="1" x14ac:dyDescent="0.3">
      <c r="A106" s="7"/>
      <c r="B106" s="23">
        <f t="shared" si="4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5"/>
        <v>#VALUE!</v>
      </c>
      <c r="M106" s="25">
        <f t="shared" si="46"/>
        <v>0</v>
      </c>
      <c r="N106" s="8"/>
      <c r="Y106" s="5">
        <f t="shared" si="42"/>
        <v>0</v>
      </c>
      <c r="Z106" s="5">
        <f t="shared" si="43"/>
        <v>0</v>
      </c>
      <c r="AA106" s="5">
        <f t="shared" si="47"/>
        <v>0</v>
      </c>
    </row>
    <row r="107" spans="1:27" hidden="1" x14ac:dyDescent="0.3">
      <c r="A107" s="7"/>
      <c r="B107" s="23">
        <f t="shared" si="4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5"/>
        <v>#VALUE!</v>
      </c>
      <c r="M107" s="25">
        <f t="shared" si="46"/>
        <v>0</v>
      </c>
      <c r="N107" s="8"/>
      <c r="Y107" s="5">
        <f t="shared" si="42"/>
        <v>0</v>
      </c>
      <c r="Z107" s="5">
        <f t="shared" si="43"/>
        <v>0</v>
      </c>
      <c r="AA107" s="5">
        <f t="shared" si="47"/>
        <v>0</v>
      </c>
    </row>
    <row r="108" spans="1:27" hidden="1" x14ac:dyDescent="0.3">
      <c r="A108" s="7"/>
      <c r="B108" s="23">
        <f t="shared" si="4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5"/>
        <v>#VALUE!</v>
      </c>
      <c r="M108" s="25">
        <f t="shared" si="46"/>
        <v>0</v>
      </c>
      <c r="N108" s="8"/>
      <c r="Y108" s="5">
        <f t="shared" si="42"/>
        <v>0</v>
      </c>
      <c r="Z108" s="5">
        <f t="shared" si="43"/>
        <v>0</v>
      </c>
      <c r="AA108" s="5">
        <f t="shared" si="47"/>
        <v>0</v>
      </c>
    </row>
    <row r="109" spans="1:27" hidden="1" x14ac:dyDescent="0.3">
      <c r="A109" s="7"/>
      <c r="B109" s="23">
        <f t="shared" si="4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5"/>
        <v>#VALUE!</v>
      </c>
      <c r="M109" s="25">
        <f t="shared" si="46"/>
        <v>0</v>
      </c>
      <c r="N109" s="8"/>
      <c r="Y109" s="5">
        <f t="shared" si="42"/>
        <v>0</v>
      </c>
      <c r="Z109" s="5">
        <f t="shared" si="43"/>
        <v>0</v>
      </c>
      <c r="AA109" s="5">
        <f t="shared" si="47"/>
        <v>0</v>
      </c>
    </row>
    <row r="110" spans="1:27" hidden="1" x14ac:dyDescent="0.3">
      <c r="A110" s="7"/>
      <c r="B110" s="23">
        <f t="shared" si="4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5"/>
        <v>#VALUE!</v>
      </c>
      <c r="M110" s="25">
        <f t="shared" si="46"/>
        <v>0</v>
      </c>
      <c r="N110" s="8"/>
      <c r="Y110" s="5">
        <f t="shared" si="42"/>
        <v>0</v>
      </c>
      <c r="Z110" s="5">
        <f t="shared" si="43"/>
        <v>0</v>
      </c>
      <c r="AA110" s="5">
        <f t="shared" si="47"/>
        <v>0</v>
      </c>
    </row>
    <row r="111" spans="1:27" hidden="1" x14ac:dyDescent="0.3">
      <c r="A111" s="7"/>
      <c r="B111" s="23">
        <f t="shared" si="4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5"/>
        <v>#VALUE!</v>
      </c>
      <c r="M111" s="25">
        <f t="shared" si="46"/>
        <v>0</v>
      </c>
      <c r="N111" s="8"/>
      <c r="Y111" s="5">
        <f t="shared" si="42"/>
        <v>0</v>
      </c>
      <c r="Z111" s="5">
        <f t="shared" si="43"/>
        <v>0</v>
      </c>
      <c r="AA111" s="5">
        <f t="shared" si="47"/>
        <v>0</v>
      </c>
    </row>
    <row r="112" spans="1:27" hidden="1" x14ac:dyDescent="0.3">
      <c r="A112" s="7"/>
      <c r="B112" s="23">
        <f t="shared" si="4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5"/>
        <v>#VALUE!</v>
      </c>
      <c r="M112" s="25">
        <f t="shared" si="46"/>
        <v>0</v>
      </c>
      <c r="N112" s="8"/>
      <c r="Y112" s="5">
        <f t="shared" si="42"/>
        <v>0</v>
      </c>
      <c r="Z112" s="5">
        <f t="shared" si="43"/>
        <v>0</v>
      </c>
      <c r="AA112" s="5">
        <f t="shared" si="47"/>
        <v>0</v>
      </c>
    </row>
    <row r="113" spans="1:27" hidden="1" x14ac:dyDescent="0.3">
      <c r="A113" s="7"/>
      <c r="B113" s="23">
        <f t="shared" si="4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5"/>
        <v>#VALUE!</v>
      </c>
      <c r="M113" s="25">
        <f t="shared" si="46"/>
        <v>0</v>
      </c>
      <c r="N113" s="8"/>
      <c r="Y113" s="5">
        <f t="shared" si="42"/>
        <v>0</v>
      </c>
      <c r="Z113" s="5">
        <f t="shared" si="43"/>
        <v>0</v>
      </c>
      <c r="AA113" s="5">
        <f t="shared" si="47"/>
        <v>0</v>
      </c>
    </row>
    <row r="114" spans="1:27" hidden="1" x14ac:dyDescent="0.3">
      <c r="A114" s="7"/>
      <c r="B114" s="23">
        <f t="shared" si="4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5"/>
        <v>#VALUE!</v>
      </c>
      <c r="M114" s="25">
        <f t="shared" si="46"/>
        <v>0</v>
      </c>
      <c r="N114" s="8"/>
      <c r="Y114" s="5">
        <f t="shared" si="42"/>
        <v>0</v>
      </c>
      <c r="Z114" s="5">
        <f t="shared" si="43"/>
        <v>0</v>
      </c>
      <c r="AA114" s="5">
        <f t="shared" si="47"/>
        <v>0</v>
      </c>
    </row>
    <row r="115" spans="1:27" hidden="1" x14ac:dyDescent="0.3">
      <c r="A115" s="7"/>
      <c r="B115" s="23">
        <f t="shared" si="4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5"/>
        <v>#VALUE!</v>
      </c>
      <c r="M115" s="25">
        <f t="shared" si="46"/>
        <v>0</v>
      </c>
      <c r="N115" s="8"/>
      <c r="Y115" s="5">
        <f t="shared" si="42"/>
        <v>0</v>
      </c>
      <c r="Z115" s="5">
        <f t="shared" si="43"/>
        <v>0</v>
      </c>
      <c r="AA115" s="5">
        <f t="shared" si="47"/>
        <v>0</v>
      </c>
    </row>
    <row r="116" spans="1:27" hidden="1" x14ac:dyDescent="0.3">
      <c r="A116" s="7"/>
      <c r="B116" s="23">
        <f t="shared" si="4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5"/>
        <v>#VALUE!</v>
      </c>
      <c r="M116" s="25">
        <f t="shared" si="46"/>
        <v>0</v>
      </c>
      <c r="N116" s="8"/>
      <c r="Y116" s="5">
        <f t="shared" si="42"/>
        <v>0</v>
      </c>
      <c r="Z116" s="5">
        <f t="shared" si="43"/>
        <v>0</v>
      </c>
      <c r="AA116" s="5">
        <f t="shared" si="47"/>
        <v>0</v>
      </c>
    </row>
    <row r="117" spans="1:27" hidden="1" x14ac:dyDescent="0.3">
      <c r="A117" s="7"/>
      <c r="B117" s="23">
        <f t="shared" si="4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5"/>
        <v>#VALUE!</v>
      </c>
      <c r="M117" s="25">
        <f t="shared" si="46"/>
        <v>0</v>
      </c>
      <c r="N117" s="8"/>
      <c r="Y117" s="5">
        <f t="shared" si="42"/>
        <v>0</v>
      </c>
      <c r="Z117" s="5">
        <f t="shared" si="43"/>
        <v>0</v>
      </c>
      <c r="AA117" s="5">
        <f t="shared" si="47"/>
        <v>0</v>
      </c>
    </row>
    <row r="118" spans="1:27" hidden="1" x14ac:dyDescent="0.3">
      <c r="A118" s="7"/>
      <c r="B118" s="23">
        <f t="shared" si="4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5"/>
        <v>#VALUE!</v>
      </c>
      <c r="M118" s="25">
        <f t="shared" si="46"/>
        <v>0</v>
      </c>
      <c r="N118" s="8"/>
      <c r="Y118" s="5">
        <f t="shared" si="42"/>
        <v>0</v>
      </c>
      <c r="Z118" s="5">
        <f t="shared" si="43"/>
        <v>0</v>
      </c>
      <c r="AA118" s="5">
        <f t="shared" si="47"/>
        <v>0</v>
      </c>
    </row>
    <row r="119" spans="1:27" hidden="1" x14ac:dyDescent="0.3">
      <c r="A119" s="7"/>
      <c r="B119" s="23">
        <f t="shared" si="4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5"/>
        <v>#VALUE!</v>
      </c>
      <c r="M119" s="25">
        <f t="shared" si="46"/>
        <v>0</v>
      </c>
      <c r="N119" s="8"/>
      <c r="Y119" s="5">
        <f t="shared" si="42"/>
        <v>0</v>
      </c>
      <c r="Z119" s="5">
        <f t="shared" si="43"/>
        <v>0</v>
      </c>
      <c r="AA119" s="5">
        <f t="shared" si="47"/>
        <v>0</v>
      </c>
    </row>
    <row r="120" spans="1:27" hidden="1" x14ac:dyDescent="0.3">
      <c r="A120" s="7"/>
      <c r="B120" s="23">
        <f t="shared" si="4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5"/>
        <v>#VALUE!</v>
      </c>
      <c r="M120" s="25">
        <f t="shared" si="46"/>
        <v>0</v>
      </c>
      <c r="N120" s="8"/>
      <c r="Y120" s="5">
        <f t="shared" si="42"/>
        <v>0</v>
      </c>
      <c r="Z120" s="5">
        <f t="shared" si="43"/>
        <v>0</v>
      </c>
      <c r="AA120" s="5">
        <f t="shared" si="47"/>
        <v>0</v>
      </c>
    </row>
    <row r="121" spans="1:27" hidden="1" x14ac:dyDescent="0.3">
      <c r="A121" s="7"/>
      <c r="B121" s="23">
        <f t="shared" si="4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5"/>
        <v>#VALUE!</v>
      </c>
      <c r="M121" s="25">
        <f t="shared" si="46"/>
        <v>0</v>
      </c>
      <c r="N121" s="8"/>
      <c r="Y121" s="5">
        <f t="shared" si="42"/>
        <v>0</v>
      </c>
      <c r="Z121" s="5">
        <f t="shared" si="43"/>
        <v>0</v>
      </c>
      <c r="AA121" s="5">
        <f t="shared" si="47"/>
        <v>0</v>
      </c>
    </row>
    <row r="122" spans="1:27" hidden="1" x14ac:dyDescent="0.3">
      <c r="A122" s="7"/>
      <c r="B122" s="23">
        <f t="shared" si="4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5"/>
        <v>#VALUE!</v>
      </c>
      <c r="M122" s="25">
        <f t="shared" si="46"/>
        <v>0</v>
      </c>
      <c r="N122" s="8"/>
      <c r="Y122" s="5">
        <f t="shared" si="42"/>
        <v>0</v>
      </c>
      <c r="Z122" s="5">
        <f t="shared" si="43"/>
        <v>0</v>
      </c>
      <c r="AA122" s="5">
        <f t="shared" si="47"/>
        <v>0</v>
      </c>
    </row>
    <row r="123" spans="1:27" hidden="1" x14ac:dyDescent="0.3">
      <c r="A123" s="7"/>
      <c r="B123" s="23">
        <f t="shared" si="4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45"/>
        <v>#VALUE!</v>
      </c>
      <c r="M123" s="25">
        <f t="shared" si="46"/>
        <v>0</v>
      </c>
      <c r="N123" s="8"/>
      <c r="Y123" s="5">
        <f t="shared" si="42"/>
        <v>0</v>
      </c>
      <c r="Z123" s="5">
        <f t="shared" si="43"/>
        <v>0</v>
      </c>
      <c r="AA123" s="5">
        <f t="shared" si="47"/>
        <v>0</v>
      </c>
    </row>
    <row r="124" spans="1:27" hidden="1" x14ac:dyDescent="0.3">
      <c r="A124" s="7"/>
      <c r="B124" s="23">
        <f t="shared" si="4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45"/>
        <v>#VALUE!</v>
      </c>
      <c r="M124" s="25">
        <f t="shared" si="46"/>
        <v>0</v>
      </c>
      <c r="N124" s="8"/>
      <c r="Y124" s="5">
        <f t="shared" si="42"/>
        <v>0</v>
      </c>
      <c r="Z124" s="5">
        <f t="shared" si="43"/>
        <v>0</v>
      </c>
      <c r="AA124" s="5">
        <f t="shared" si="47"/>
        <v>0</v>
      </c>
    </row>
    <row r="125" spans="1:27" hidden="1" x14ac:dyDescent="0.3">
      <c r="A125" s="7"/>
      <c r="B125" s="23">
        <f t="shared" si="4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45"/>
        <v>#VALUE!</v>
      </c>
      <c r="M125" s="25">
        <f t="shared" si="46"/>
        <v>0</v>
      </c>
      <c r="N125" s="8"/>
      <c r="Y125" s="5">
        <f t="shared" si="42"/>
        <v>0</v>
      </c>
      <c r="Z125" s="5">
        <f t="shared" si="43"/>
        <v>0</v>
      </c>
      <c r="AA125" s="5">
        <f t="shared" si="47"/>
        <v>0</v>
      </c>
    </row>
    <row r="126" spans="1:27" hidden="1" x14ac:dyDescent="0.3">
      <c r="A126" s="7"/>
      <c r="B126" s="23">
        <f t="shared" si="4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5"/>
        <v>#VALUE!</v>
      </c>
      <c r="M126" s="25">
        <f t="shared" si="46"/>
        <v>0</v>
      </c>
      <c r="N126" s="8"/>
      <c r="Y126" s="5">
        <f t="shared" si="42"/>
        <v>0</v>
      </c>
      <c r="Z126" s="5">
        <f t="shared" si="43"/>
        <v>0</v>
      </c>
      <c r="AA126" s="5">
        <f t="shared" si="47"/>
        <v>0</v>
      </c>
    </row>
    <row r="127" spans="1:27" hidden="1" x14ac:dyDescent="0.3">
      <c r="A127" s="7"/>
      <c r="B127" s="23">
        <f t="shared" si="4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5"/>
        <v>#VALUE!</v>
      </c>
      <c r="M127" s="25">
        <f t="shared" si="46"/>
        <v>0</v>
      </c>
      <c r="N127" s="8"/>
      <c r="Y127" s="5">
        <f t="shared" si="42"/>
        <v>0</v>
      </c>
      <c r="Z127" s="5">
        <f t="shared" si="43"/>
        <v>0</v>
      </c>
      <c r="AA127" s="5">
        <f t="shared" si="47"/>
        <v>0</v>
      </c>
    </row>
    <row r="128" spans="1:27" hidden="1" x14ac:dyDescent="0.3">
      <c r="A128" s="7"/>
      <c r="B128" s="23">
        <f t="shared" si="4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45"/>
        <v>#VALUE!</v>
      </c>
      <c r="M128" s="25">
        <f t="shared" si="46"/>
        <v>0</v>
      </c>
      <c r="N128" s="8"/>
      <c r="Y128" s="5">
        <f t="shared" si="42"/>
        <v>0</v>
      </c>
      <c r="Z128" s="5">
        <f t="shared" si="43"/>
        <v>0</v>
      </c>
      <c r="AA128" s="5">
        <f t="shared" si="47"/>
        <v>0</v>
      </c>
    </row>
    <row r="129" spans="1:27" hidden="1" x14ac:dyDescent="0.3">
      <c r="A129" s="7"/>
      <c r="B129" s="23">
        <f t="shared" si="4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5"/>
        <v>#VALUE!</v>
      </c>
      <c r="M129" s="25">
        <f t="shared" si="46"/>
        <v>0</v>
      </c>
      <c r="N129" s="8"/>
      <c r="Y129" s="5">
        <f t="shared" si="42"/>
        <v>0</v>
      </c>
      <c r="Z129" s="5">
        <f t="shared" si="43"/>
        <v>0</v>
      </c>
      <c r="AA129" s="5">
        <f t="shared" si="47"/>
        <v>0</v>
      </c>
    </row>
    <row r="130" spans="1:27" hidden="1" x14ac:dyDescent="0.3">
      <c r="A130" s="7"/>
      <c r="B130" s="23">
        <f t="shared" si="4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5"/>
        <v>#VALUE!</v>
      </c>
      <c r="M130" s="25">
        <f t="shared" si="46"/>
        <v>0</v>
      </c>
      <c r="N130" s="8"/>
      <c r="Y130" s="5">
        <f t="shared" si="42"/>
        <v>0</v>
      </c>
      <c r="Z130" s="5">
        <f t="shared" si="43"/>
        <v>0</v>
      </c>
      <c r="AA130" s="5">
        <f t="shared" si="47"/>
        <v>0</v>
      </c>
    </row>
    <row r="131" spans="1:27" hidden="1" x14ac:dyDescent="0.3">
      <c r="A131" s="7"/>
      <c r="B131" s="23">
        <f t="shared" si="4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5"/>
        <v>#VALUE!</v>
      </c>
      <c r="M131" s="25">
        <f t="shared" si="46"/>
        <v>0</v>
      </c>
      <c r="N131" s="8"/>
      <c r="Y131" s="5">
        <f t="shared" si="42"/>
        <v>0</v>
      </c>
      <c r="Z131" s="5">
        <f t="shared" si="43"/>
        <v>0</v>
      </c>
      <c r="AA131" s="5">
        <f t="shared" si="47"/>
        <v>0</v>
      </c>
    </row>
    <row r="132" spans="1:27" hidden="1" x14ac:dyDescent="0.3">
      <c r="A132" s="7"/>
      <c r="B132" s="23">
        <f t="shared" si="4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5"/>
        <v>#VALUE!</v>
      </c>
      <c r="M132" s="25">
        <f t="shared" si="46"/>
        <v>0</v>
      </c>
      <c r="N132" s="8"/>
      <c r="Y132" s="5">
        <f t="shared" si="42"/>
        <v>0</v>
      </c>
      <c r="Z132" s="5">
        <f t="shared" si="43"/>
        <v>0</v>
      </c>
      <c r="AA132" s="5">
        <f t="shared" si="47"/>
        <v>0</v>
      </c>
    </row>
    <row r="133" spans="1:27" hidden="1" x14ac:dyDescent="0.3">
      <c r="A133" s="7"/>
      <c r="B133" s="23">
        <f t="shared" si="4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45"/>
        <v>#VALUE!</v>
      </c>
      <c r="M133" s="25">
        <f t="shared" si="46"/>
        <v>0</v>
      </c>
      <c r="N133" s="8"/>
      <c r="Y133" s="5">
        <f t="shared" si="42"/>
        <v>0</v>
      </c>
      <c r="Z133" s="5">
        <f t="shared" si="43"/>
        <v>0</v>
      </c>
      <c r="AA133" s="5">
        <f t="shared" si="47"/>
        <v>0</v>
      </c>
    </row>
    <row r="134" spans="1:27" hidden="1" x14ac:dyDescent="0.3">
      <c r="A134" s="7"/>
      <c r="B134" s="23">
        <f t="shared" si="4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5"/>
        <v>#VALUE!</v>
      </c>
      <c r="M134" s="25">
        <f t="shared" si="46"/>
        <v>0</v>
      </c>
      <c r="N134" s="8"/>
      <c r="Y134" s="5">
        <f t="shared" si="42"/>
        <v>0</v>
      </c>
      <c r="Z134" s="5">
        <f t="shared" si="43"/>
        <v>0</v>
      </c>
      <c r="AA134" s="5">
        <f t="shared" si="47"/>
        <v>0</v>
      </c>
    </row>
    <row r="135" spans="1:27" hidden="1" x14ac:dyDescent="0.3">
      <c r="A135" s="7"/>
      <c r="B135" s="23">
        <f t="shared" si="4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45"/>
        <v>#VALUE!</v>
      </c>
      <c r="M135" s="25">
        <f t="shared" si="46"/>
        <v>0</v>
      </c>
      <c r="N135" s="8"/>
      <c r="Y135" s="5">
        <f t="shared" ref="Y135:Y191" si="48">IF($M135&gt;0,1,0)</f>
        <v>0</v>
      </c>
      <c r="Z135" s="5">
        <f t="shared" ref="Z135:Z191" si="49">IF($M135&lt;0,1,0)</f>
        <v>0</v>
      </c>
      <c r="AA135" s="5">
        <f t="shared" si="47"/>
        <v>0</v>
      </c>
    </row>
    <row r="136" spans="1:27" hidden="1" x14ac:dyDescent="0.3">
      <c r="A136" s="7"/>
      <c r="B136" s="23">
        <f t="shared" ref="B136:B191" si="5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51">(I136*1/F136)-100%</f>
        <v>#VALUE!</v>
      </c>
      <c r="M136" s="25">
        <f t="shared" ref="M136:M191" si="52">J136*K136</f>
        <v>0</v>
      </c>
      <c r="N136" s="8"/>
      <c r="Y136" s="5">
        <f t="shared" si="48"/>
        <v>0</v>
      </c>
      <c r="Z136" s="5">
        <f t="shared" si="49"/>
        <v>0</v>
      </c>
      <c r="AA136" s="5">
        <f t="shared" si="47"/>
        <v>0</v>
      </c>
    </row>
    <row r="137" spans="1:27" hidden="1" x14ac:dyDescent="0.3">
      <c r="A137" s="7"/>
      <c r="B137" s="23">
        <f t="shared" si="5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51"/>
        <v>#VALUE!</v>
      </c>
      <c r="M137" s="25">
        <f t="shared" si="52"/>
        <v>0</v>
      </c>
      <c r="N137" s="8"/>
      <c r="Y137" s="5">
        <f t="shared" si="48"/>
        <v>0</v>
      </c>
      <c r="Z137" s="5">
        <f t="shared" si="49"/>
        <v>0</v>
      </c>
      <c r="AA137" s="5">
        <f t="shared" si="47"/>
        <v>0</v>
      </c>
    </row>
    <row r="138" spans="1:27" hidden="1" x14ac:dyDescent="0.3">
      <c r="A138" s="7"/>
      <c r="B138" s="23">
        <f t="shared" si="5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51"/>
        <v>#VALUE!</v>
      </c>
      <c r="M138" s="25">
        <f t="shared" si="52"/>
        <v>0</v>
      </c>
      <c r="N138" s="8"/>
      <c r="Y138" s="5">
        <f t="shared" si="48"/>
        <v>0</v>
      </c>
      <c r="Z138" s="5">
        <f t="shared" si="49"/>
        <v>0</v>
      </c>
      <c r="AA138" s="5">
        <f t="shared" si="47"/>
        <v>0</v>
      </c>
    </row>
    <row r="139" spans="1:27" hidden="1" x14ac:dyDescent="0.3">
      <c r="A139" s="7"/>
      <c r="B139" s="23">
        <f t="shared" si="5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51"/>
        <v>#VALUE!</v>
      </c>
      <c r="M139" s="25">
        <f t="shared" si="52"/>
        <v>0</v>
      </c>
      <c r="N139" s="8"/>
      <c r="Y139" s="5">
        <f t="shared" si="48"/>
        <v>0</v>
      </c>
      <c r="Z139" s="5">
        <f t="shared" si="49"/>
        <v>0</v>
      </c>
      <c r="AA139" s="5">
        <f t="shared" ref="AA139:AA191" si="53">IF($I139=0,1,0)</f>
        <v>0</v>
      </c>
    </row>
    <row r="140" spans="1:27" hidden="1" x14ac:dyDescent="0.3">
      <c r="A140" s="7"/>
      <c r="B140" s="23">
        <f t="shared" si="5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51"/>
        <v>#VALUE!</v>
      </c>
      <c r="M140" s="25">
        <f t="shared" si="52"/>
        <v>0</v>
      </c>
      <c r="N140" s="8"/>
      <c r="Y140" s="5">
        <f t="shared" si="48"/>
        <v>0</v>
      </c>
      <c r="Z140" s="5">
        <f t="shared" si="49"/>
        <v>0</v>
      </c>
      <c r="AA140" s="5">
        <f t="shared" si="53"/>
        <v>0</v>
      </c>
    </row>
    <row r="141" spans="1:27" hidden="1" x14ac:dyDescent="0.3">
      <c r="A141" s="7"/>
      <c r="B141" s="23">
        <f t="shared" si="5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51"/>
        <v>#VALUE!</v>
      </c>
      <c r="M141" s="25">
        <f t="shared" si="52"/>
        <v>0</v>
      </c>
      <c r="N141" s="8"/>
      <c r="Y141" s="5">
        <f t="shared" si="48"/>
        <v>0</v>
      </c>
      <c r="Z141" s="5">
        <f t="shared" si="49"/>
        <v>0</v>
      </c>
      <c r="AA141" s="5">
        <f t="shared" si="53"/>
        <v>0</v>
      </c>
    </row>
    <row r="142" spans="1:27" hidden="1" x14ac:dyDescent="0.3">
      <c r="A142" s="7"/>
      <c r="B142" s="23">
        <f t="shared" si="5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51"/>
        <v>#VALUE!</v>
      </c>
      <c r="M142" s="25">
        <f t="shared" si="52"/>
        <v>0</v>
      </c>
      <c r="N142" s="8"/>
      <c r="Y142" s="5">
        <f t="shared" si="48"/>
        <v>0</v>
      </c>
      <c r="Z142" s="5">
        <f t="shared" si="49"/>
        <v>0</v>
      </c>
      <c r="AA142" s="5">
        <f t="shared" si="53"/>
        <v>0</v>
      </c>
    </row>
    <row r="143" spans="1:27" hidden="1" x14ac:dyDescent="0.3">
      <c r="A143" s="7"/>
      <c r="B143" s="23">
        <f t="shared" si="5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51"/>
        <v>#VALUE!</v>
      </c>
      <c r="M143" s="25">
        <f t="shared" si="52"/>
        <v>0</v>
      </c>
      <c r="N143" s="8"/>
      <c r="Y143" s="5">
        <f t="shared" si="48"/>
        <v>0</v>
      </c>
      <c r="Z143" s="5">
        <f t="shared" si="49"/>
        <v>0</v>
      </c>
      <c r="AA143" s="5">
        <f t="shared" si="53"/>
        <v>0</v>
      </c>
    </row>
    <row r="144" spans="1:27" hidden="1" x14ac:dyDescent="0.3">
      <c r="A144" s="7"/>
      <c r="B144" s="23">
        <f t="shared" si="5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51"/>
        <v>#VALUE!</v>
      </c>
      <c r="M144" s="25">
        <f t="shared" si="52"/>
        <v>0</v>
      </c>
      <c r="N144" s="8"/>
      <c r="Y144" s="5">
        <f t="shared" si="48"/>
        <v>0</v>
      </c>
      <c r="Z144" s="5">
        <f t="shared" si="49"/>
        <v>0</v>
      </c>
      <c r="AA144" s="5">
        <f t="shared" si="53"/>
        <v>0</v>
      </c>
    </row>
    <row r="145" spans="1:27" hidden="1" x14ac:dyDescent="0.3">
      <c r="A145" s="7"/>
      <c r="B145" s="23">
        <f t="shared" si="5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51"/>
        <v>#VALUE!</v>
      </c>
      <c r="M145" s="25">
        <f t="shared" si="52"/>
        <v>0</v>
      </c>
      <c r="N145" s="8"/>
      <c r="Y145" s="5">
        <f t="shared" si="48"/>
        <v>0</v>
      </c>
      <c r="Z145" s="5">
        <f t="shared" si="49"/>
        <v>0</v>
      </c>
      <c r="AA145" s="5">
        <f t="shared" si="53"/>
        <v>0</v>
      </c>
    </row>
    <row r="146" spans="1:27" hidden="1" x14ac:dyDescent="0.3">
      <c r="A146" s="7"/>
      <c r="B146" s="23">
        <f t="shared" si="5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51"/>
        <v>#VALUE!</v>
      </c>
      <c r="M146" s="25">
        <f t="shared" si="52"/>
        <v>0</v>
      </c>
      <c r="N146" s="8"/>
      <c r="Y146" s="5">
        <f t="shared" si="48"/>
        <v>0</v>
      </c>
      <c r="Z146" s="5">
        <f t="shared" si="49"/>
        <v>0</v>
      </c>
      <c r="AA146" s="5">
        <f t="shared" si="53"/>
        <v>0</v>
      </c>
    </row>
    <row r="147" spans="1:27" hidden="1" x14ac:dyDescent="0.3">
      <c r="A147" s="7"/>
      <c r="B147" s="23">
        <f t="shared" si="5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51"/>
        <v>#VALUE!</v>
      </c>
      <c r="M147" s="25">
        <f t="shared" si="52"/>
        <v>0</v>
      </c>
      <c r="N147" s="8"/>
      <c r="Y147" s="5">
        <f t="shared" si="48"/>
        <v>0</v>
      </c>
      <c r="Z147" s="5">
        <f t="shared" si="49"/>
        <v>0</v>
      </c>
      <c r="AA147" s="5">
        <f t="shared" si="53"/>
        <v>0</v>
      </c>
    </row>
    <row r="148" spans="1:27" hidden="1" x14ac:dyDescent="0.3">
      <c r="A148" s="7"/>
      <c r="B148" s="23">
        <f t="shared" si="5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51"/>
        <v>#VALUE!</v>
      </c>
      <c r="M148" s="25">
        <f t="shared" si="52"/>
        <v>0</v>
      </c>
      <c r="N148" s="8"/>
      <c r="Y148" s="5">
        <f t="shared" si="48"/>
        <v>0</v>
      </c>
      <c r="Z148" s="5">
        <f t="shared" si="49"/>
        <v>0</v>
      </c>
      <c r="AA148" s="5">
        <f t="shared" si="53"/>
        <v>0</v>
      </c>
    </row>
    <row r="149" spans="1:27" hidden="1" x14ac:dyDescent="0.3">
      <c r="A149" s="7"/>
      <c r="B149" s="23">
        <f t="shared" si="5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51"/>
        <v>#VALUE!</v>
      </c>
      <c r="M149" s="25">
        <f t="shared" si="52"/>
        <v>0</v>
      </c>
      <c r="N149" s="8"/>
      <c r="Y149" s="5">
        <f t="shared" si="48"/>
        <v>0</v>
      </c>
      <c r="Z149" s="5">
        <f t="shared" si="49"/>
        <v>0</v>
      </c>
      <c r="AA149" s="5">
        <f t="shared" si="53"/>
        <v>0</v>
      </c>
    </row>
    <row r="150" spans="1:27" hidden="1" x14ac:dyDescent="0.3">
      <c r="A150" s="7"/>
      <c r="B150" s="23">
        <f t="shared" si="5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51"/>
        <v>#VALUE!</v>
      </c>
      <c r="M150" s="25">
        <f t="shared" si="52"/>
        <v>0</v>
      </c>
      <c r="N150" s="8"/>
      <c r="Y150" s="5">
        <f t="shared" si="48"/>
        <v>0</v>
      </c>
      <c r="Z150" s="5">
        <f t="shared" si="49"/>
        <v>0</v>
      </c>
      <c r="AA150" s="5">
        <f t="shared" si="53"/>
        <v>0</v>
      </c>
    </row>
    <row r="151" spans="1:27" hidden="1" x14ac:dyDescent="0.3">
      <c r="A151" s="7"/>
      <c r="B151" s="23">
        <f t="shared" si="5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51"/>
        <v>#VALUE!</v>
      </c>
      <c r="M151" s="25">
        <f t="shared" si="52"/>
        <v>0</v>
      </c>
      <c r="N151" s="8"/>
      <c r="Y151" s="5">
        <f t="shared" si="48"/>
        <v>0</v>
      </c>
      <c r="Z151" s="5">
        <f t="shared" si="49"/>
        <v>0</v>
      </c>
      <c r="AA151" s="5">
        <f t="shared" si="53"/>
        <v>0</v>
      </c>
    </row>
    <row r="152" spans="1:27" hidden="1" x14ac:dyDescent="0.3">
      <c r="A152" s="7"/>
      <c r="B152" s="23">
        <f t="shared" si="5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51"/>
        <v>#VALUE!</v>
      </c>
      <c r="M152" s="25">
        <f t="shared" si="52"/>
        <v>0</v>
      </c>
      <c r="N152" s="8"/>
      <c r="Y152" s="5">
        <f t="shared" si="48"/>
        <v>0</v>
      </c>
      <c r="Z152" s="5">
        <f t="shared" si="49"/>
        <v>0</v>
      </c>
      <c r="AA152" s="5">
        <f t="shared" si="53"/>
        <v>0</v>
      </c>
    </row>
    <row r="153" spans="1:27" hidden="1" x14ac:dyDescent="0.3">
      <c r="A153" s="7"/>
      <c r="B153" s="23">
        <f t="shared" si="5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51"/>
        <v>#VALUE!</v>
      </c>
      <c r="M153" s="25">
        <f t="shared" si="52"/>
        <v>0</v>
      </c>
      <c r="N153" s="8"/>
      <c r="Y153" s="5">
        <f t="shared" si="48"/>
        <v>0</v>
      </c>
      <c r="Z153" s="5">
        <f t="shared" si="49"/>
        <v>0</v>
      </c>
      <c r="AA153" s="5">
        <f t="shared" si="53"/>
        <v>0</v>
      </c>
    </row>
    <row r="154" spans="1:27" hidden="1" x14ac:dyDescent="0.3">
      <c r="A154" s="7"/>
      <c r="B154" s="23">
        <f t="shared" si="5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51"/>
        <v>#VALUE!</v>
      </c>
      <c r="M154" s="25">
        <f t="shared" si="52"/>
        <v>0</v>
      </c>
      <c r="N154" s="8"/>
      <c r="Y154" s="5">
        <f t="shared" si="48"/>
        <v>0</v>
      </c>
      <c r="Z154" s="5">
        <f t="shared" si="49"/>
        <v>0</v>
      </c>
      <c r="AA154" s="5">
        <f t="shared" si="53"/>
        <v>0</v>
      </c>
    </row>
    <row r="155" spans="1:27" hidden="1" x14ac:dyDescent="0.3">
      <c r="A155" s="7"/>
      <c r="B155" s="23">
        <f t="shared" si="5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51"/>
        <v>#VALUE!</v>
      </c>
      <c r="M155" s="25">
        <f t="shared" si="52"/>
        <v>0</v>
      </c>
      <c r="N155" s="8"/>
      <c r="Y155" s="5">
        <f t="shared" si="48"/>
        <v>0</v>
      </c>
      <c r="Z155" s="5">
        <f t="shared" si="49"/>
        <v>0</v>
      </c>
      <c r="AA155" s="5">
        <f t="shared" si="53"/>
        <v>0</v>
      </c>
    </row>
    <row r="156" spans="1:27" hidden="1" x14ac:dyDescent="0.3">
      <c r="A156" s="7"/>
      <c r="B156" s="23">
        <f t="shared" si="5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51"/>
        <v>#VALUE!</v>
      </c>
      <c r="M156" s="25">
        <f t="shared" si="52"/>
        <v>0</v>
      </c>
      <c r="N156" s="8"/>
      <c r="Y156" s="5">
        <f t="shared" si="48"/>
        <v>0</v>
      </c>
      <c r="Z156" s="5">
        <f t="shared" si="49"/>
        <v>0</v>
      </c>
      <c r="AA156" s="5">
        <f t="shared" si="53"/>
        <v>0</v>
      </c>
    </row>
    <row r="157" spans="1:27" hidden="1" x14ac:dyDescent="0.3">
      <c r="A157" s="7"/>
      <c r="B157" s="23">
        <f t="shared" si="5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51"/>
        <v>#VALUE!</v>
      </c>
      <c r="M157" s="25">
        <f t="shared" si="52"/>
        <v>0</v>
      </c>
      <c r="N157" s="8"/>
      <c r="Y157" s="5">
        <f t="shared" si="48"/>
        <v>0</v>
      </c>
      <c r="Z157" s="5">
        <f t="shared" si="49"/>
        <v>0</v>
      </c>
      <c r="AA157" s="5">
        <f t="shared" si="53"/>
        <v>0</v>
      </c>
    </row>
    <row r="158" spans="1:27" hidden="1" x14ac:dyDescent="0.3">
      <c r="A158" s="7"/>
      <c r="B158" s="23">
        <f t="shared" si="5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51"/>
        <v>#VALUE!</v>
      </c>
      <c r="M158" s="25">
        <f t="shared" si="52"/>
        <v>0</v>
      </c>
      <c r="N158" s="8"/>
      <c r="Y158" s="5">
        <f t="shared" si="48"/>
        <v>0</v>
      </c>
      <c r="Z158" s="5">
        <f t="shared" si="49"/>
        <v>0</v>
      </c>
      <c r="AA158" s="5">
        <f t="shared" si="53"/>
        <v>0</v>
      </c>
    </row>
    <row r="159" spans="1:27" hidden="1" x14ac:dyDescent="0.3">
      <c r="A159" s="7"/>
      <c r="B159" s="23">
        <f t="shared" si="5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51"/>
        <v>#VALUE!</v>
      </c>
      <c r="M159" s="25">
        <f t="shared" si="52"/>
        <v>0</v>
      </c>
      <c r="N159" s="8"/>
      <c r="Y159" s="5">
        <f t="shared" si="48"/>
        <v>0</v>
      </c>
      <c r="Z159" s="5">
        <f t="shared" si="49"/>
        <v>0</v>
      </c>
      <c r="AA159" s="5">
        <f t="shared" si="53"/>
        <v>0</v>
      </c>
    </row>
    <row r="160" spans="1:27" hidden="1" x14ac:dyDescent="0.3">
      <c r="A160" s="7"/>
      <c r="B160" s="23">
        <f t="shared" si="5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51"/>
        <v>#VALUE!</v>
      </c>
      <c r="M160" s="25">
        <f t="shared" si="52"/>
        <v>0</v>
      </c>
      <c r="N160" s="8"/>
      <c r="Y160" s="5">
        <f t="shared" si="48"/>
        <v>0</v>
      </c>
      <c r="Z160" s="5">
        <f t="shared" si="49"/>
        <v>0</v>
      </c>
      <c r="AA160" s="5">
        <f t="shared" si="53"/>
        <v>0</v>
      </c>
    </row>
    <row r="161" spans="1:27" hidden="1" x14ac:dyDescent="0.3">
      <c r="A161" s="7"/>
      <c r="B161" s="23">
        <f t="shared" si="5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51"/>
        <v>#VALUE!</v>
      </c>
      <c r="M161" s="25">
        <f t="shared" si="52"/>
        <v>0</v>
      </c>
      <c r="N161" s="8"/>
      <c r="Y161" s="5">
        <f t="shared" si="48"/>
        <v>0</v>
      </c>
      <c r="Z161" s="5">
        <f t="shared" si="49"/>
        <v>0</v>
      </c>
      <c r="AA161" s="5">
        <f t="shared" si="53"/>
        <v>0</v>
      </c>
    </row>
    <row r="162" spans="1:27" hidden="1" x14ac:dyDescent="0.3">
      <c r="A162" s="7"/>
      <c r="B162" s="23">
        <f t="shared" si="5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51"/>
        <v>#VALUE!</v>
      </c>
      <c r="M162" s="25">
        <f t="shared" si="52"/>
        <v>0</v>
      </c>
      <c r="N162" s="8"/>
      <c r="Y162" s="5">
        <f t="shared" si="48"/>
        <v>0</v>
      </c>
      <c r="Z162" s="5">
        <f t="shared" si="49"/>
        <v>0</v>
      </c>
      <c r="AA162" s="5">
        <f t="shared" si="53"/>
        <v>0</v>
      </c>
    </row>
    <row r="163" spans="1:27" hidden="1" x14ac:dyDescent="0.3">
      <c r="A163" s="7"/>
      <c r="B163" s="23">
        <f t="shared" si="5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51"/>
        <v>#VALUE!</v>
      </c>
      <c r="M163" s="25">
        <f t="shared" si="52"/>
        <v>0</v>
      </c>
      <c r="N163" s="8"/>
      <c r="Y163" s="5">
        <f t="shared" si="48"/>
        <v>0</v>
      </c>
      <c r="Z163" s="5">
        <f t="shared" si="49"/>
        <v>0</v>
      </c>
      <c r="AA163" s="5">
        <f t="shared" si="53"/>
        <v>0</v>
      </c>
    </row>
    <row r="164" spans="1:27" hidden="1" x14ac:dyDescent="0.3">
      <c r="A164" s="7"/>
      <c r="B164" s="23">
        <f t="shared" si="5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51"/>
        <v>#VALUE!</v>
      </c>
      <c r="M164" s="25">
        <f t="shared" si="52"/>
        <v>0</v>
      </c>
      <c r="N164" s="8"/>
      <c r="Y164" s="5">
        <f t="shared" si="48"/>
        <v>0</v>
      </c>
      <c r="Z164" s="5">
        <f t="shared" si="49"/>
        <v>0</v>
      </c>
      <c r="AA164" s="5">
        <f t="shared" si="53"/>
        <v>0</v>
      </c>
    </row>
    <row r="165" spans="1:27" hidden="1" x14ac:dyDescent="0.3">
      <c r="A165" s="7"/>
      <c r="B165" s="23">
        <f t="shared" si="5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51"/>
        <v>#VALUE!</v>
      </c>
      <c r="M165" s="25">
        <f t="shared" si="52"/>
        <v>0</v>
      </c>
      <c r="N165" s="8"/>
      <c r="Y165" s="5">
        <f t="shared" si="48"/>
        <v>0</v>
      </c>
      <c r="Z165" s="5">
        <f t="shared" si="49"/>
        <v>0</v>
      </c>
      <c r="AA165" s="5">
        <f t="shared" si="53"/>
        <v>0</v>
      </c>
    </row>
    <row r="166" spans="1:27" hidden="1" x14ac:dyDescent="0.3">
      <c r="A166" s="7"/>
      <c r="B166" s="23">
        <f t="shared" si="5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51"/>
        <v>#VALUE!</v>
      </c>
      <c r="M166" s="25">
        <f t="shared" si="52"/>
        <v>0</v>
      </c>
      <c r="N166" s="8"/>
      <c r="Y166" s="5">
        <f t="shared" si="48"/>
        <v>0</v>
      </c>
      <c r="Z166" s="5">
        <f t="shared" si="49"/>
        <v>0</v>
      </c>
      <c r="AA166" s="5">
        <f t="shared" si="53"/>
        <v>0</v>
      </c>
    </row>
    <row r="167" spans="1:27" hidden="1" x14ac:dyDescent="0.3">
      <c r="A167" s="7"/>
      <c r="B167" s="23">
        <f t="shared" si="5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51"/>
        <v>#VALUE!</v>
      </c>
      <c r="M167" s="25">
        <f t="shared" si="52"/>
        <v>0</v>
      </c>
      <c r="N167" s="8"/>
      <c r="Y167" s="5">
        <f t="shared" si="48"/>
        <v>0</v>
      </c>
      <c r="Z167" s="5">
        <f t="shared" si="49"/>
        <v>0</v>
      </c>
      <c r="AA167" s="5">
        <f t="shared" si="53"/>
        <v>0</v>
      </c>
    </row>
    <row r="168" spans="1:27" hidden="1" x14ac:dyDescent="0.3">
      <c r="A168" s="7"/>
      <c r="B168" s="23">
        <f t="shared" si="5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51"/>
        <v>#VALUE!</v>
      </c>
      <c r="M168" s="25">
        <f t="shared" si="52"/>
        <v>0</v>
      </c>
      <c r="N168" s="8"/>
      <c r="Y168" s="5">
        <f t="shared" si="48"/>
        <v>0</v>
      </c>
      <c r="Z168" s="5">
        <f t="shared" si="49"/>
        <v>0</v>
      </c>
      <c r="AA168" s="5">
        <f t="shared" si="53"/>
        <v>0</v>
      </c>
    </row>
    <row r="169" spans="1:27" hidden="1" x14ac:dyDescent="0.3">
      <c r="A169" s="7"/>
      <c r="B169" s="23">
        <f t="shared" si="5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51"/>
        <v>#VALUE!</v>
      </c>
      <c r="M169" s="25">
        <f t="shared" si="52"/>
        <v>0</v>
      </c>
      <c r="N169" s="8"/>
      <c r="Y169" s="5">
        <f t="shared" si="48"/>
        <v>0</v>
      </c>
      <c r="Z169" s="5">
        <f t="shared" si="49"/>
        <v>0</v>
      </c>
      <c r="AA169" s="5">
        <f t="shared" si="53"/>
        <v>0</v>
      </c>
    </row>
    <row r="170" spans="1:27" hidden="1" x14ac:dyDescent="0.3">
      <c r="A170" s="7"/>
      <c r="B170" s="23">
        <f t="shared" si="5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51"/>
        <v>#VALUE!</v>
      </c>
      <c r="M170" s="25">
        <f t="shared" si="52"/>
        <v>0</v>
      </c>
      <c r="N170" s="8"/>
      <c r="Y170" s="5">
        <f t="shared" si="48"/>
        <v>0</v>
      </c>
      <c r="Z170" s="5">
        <f t="shared" si="49"/>
        <v>0</v>
      </c>
      <c r="AA170" s="5">
        <f t="shared" si="53"/>
        <v>0</v>
      </c>
    </row>
    <row r="171" spans="1:27" hidden="1" x14ac:dyDescent="0.3">
      <c r="A171" s="7"/>
      <c r="B171" s="23">
        <f t="shared" si="5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51"/>
        <v>#VALUE!</v>
      </c>
      <c r="M171" s="25">
        <f t="shared" si="52"/>
        <v>0</v>
      </c>
      <c r="N171" s="8"/>
      <c r="Y171" s="5">
        <f t="shared" si="48"/>
        <v>0</v>
      </c>
      <c r="Z171" s="5">
        <f t="shared" si="49"/>
        <v>0</v>
      </c>
      <c r="AA171" s="5">
        <f t="shared" si="53"/>
        <v>0</v>
      </c>
    </row>
    <row r="172" spans="1:27" hidden="1" x14ac:dyDescent="0.3">
      <c r="A172" s="7"/>
      <c r="B172" s="23">
        <f t="shared" si="5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51"/>
        <v>#VALUE!</v>
      </c>
      <c r="M172" s="25">
        <f t="shared" si="52"/>
        <v>0</v>
      </c>
      <c r="N172" s="8"/>
      <c r="Y172" s="5">
        <f t="shared" si="48"/>
        <v>0</v>
      </c>
      <c r="Z172" s="5">
        <f t="shared" si="49"/>
        <v>0</v>
      </c>
      <c r="AA172" s="5">
        <f t="shared" si="53"/>
        <v>0</v>
      </c>
    </row>
    <row r="173" spans="1:27" hidden="1" x14ac:dyDescent="0.3">
      <c r="A173" s="7"/>
      <c r="B173" s="23">
        <f t="shared" si="5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51"/>
        <v>#VALUE!</v>
      </c>
      <c r="M173" s="25">
        <f t="shared" si="52"/>
        <v>0</v>
      </c>
      <c r="N173" s="8"/>
      <c r="Y173" s="5">
        <f t="shared" si="48"/>
        <v>0</v>
      </c>
      <c r="Z173" s="5">
        <f t="shared" si="49"/>
        <v>0</v>
      </c>
      <c r="AA173" s="5">
        <f t="shared" si="53"/>
        <v>0</v>
      </c>
    </row>
    <row r="174" spans="1:27" hidden="1" x14ac:dyDescent="0.3">
      <c r="A174" s="7"/>
      <c r="B174" s="23">
        <f t="shared" si="5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51"/>
        <v>#VALUE!</v>
      </c>
      <c r="M174" s="25">
        <f t="shared" si="52"/>
        <v>0</v>
      </c>
      <c r="N174" s="8"/>
      <c r="Y174" s="5">
        <f t="shared" si="48"/>
        <v>0</v>
      </c>
      <c r="Z174" s="5">
        <f t="shared" si="49"/>
        <v>0</v>
      </c>
      <c r="AA174" s="5">
        <f t="shared" si="53"/>
        <v>0</v>
      </c>
    </row>
    <row r="175" spans="1:27" hidden="1" x14ac:dyDescent="0.3">
      <c r="A175" s="7"/>
      <c r="B175" s="23">
        <f t="shared" si="5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51"/>
        <v>#VALUE!</v>
      </c>
      <c r="M175" s="25">
        <f t="shared" si="52"/>
        <v>0</v>
      </c>
      <c r="N175" s="8"/>
      <c r="Y175" s="5">
        <f t="shared" si="48"/>
        <v>0</v>
      </c>
      <c r="Z175" s="5">
        <f t="shared" si="49"/>
        <v>0</v>
      </c>
      <c r="AA175" s="5">
        <f t="shared" si="53"/>
        <v>0</v>
      </c>
    </row>
    <row r="176" spans="1:27" hidden="1" x14ac:dyDescent="0.3">
      <c r="A176" s="7"/>
      <c r="B176" s="23">
        <f t="shared" si="5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51"/>
        <v>#VALUE!</v>
      </c>
      <c r="M176" s="25">
        <f t="shared" si="52"/>
        <v>0</v>
      </c>
      <c r="N176" s="8"/>
      <c r="Y176" s="5">
        <f t="shared" si="48"/>
        <v>0</v>
      </c>
      <c r="Z176" s="5">
        <f t="shared" si="49"/>
        <v>0</v>
      </c>
      <c r="AA176" s="5">
        <f t="shared" si="53"/>
        <v>0</v>
      </c>
    </row>
    <row r="177" spans="1:27" hidden="1" x14ac:dyDescent="0.3">
      <c r="A177" s="7"/>
      <c r="B177" s="23">
        <f t="shared" si="5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51"/>
        <v>#VALUE!</v>
      </c>
      <c r="M177" s="25">
        <f t="shared" si="52"/>
        <v>0</v>
      </c>
      <c r="N177" s="8"/>
      <c r="Y177" s="5">
        <f t="shared" si="48"/>
        <v>0</v>
      </c>
      <c r="Z177" s="5">
        <f t="shared" si="49"/>
        <v>0</v>
      </c>
      <c r="AA177" s="5">
        <f t="shared" si="53"/>
        <v>0</v>
      </c>
    </row>
    <row r="178" spans="1:27" hidden="1" x14ac:dyDescent="0.3">
      <c r="A178" s="7"/>
      <c r="B178" s="23">
        <f t="shared" si="5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51"/>
        <v>#VALUE!</v>
      </c>
      <c r="M178" s="25">
        <f t="shared" si="52"/>
        <v>0</v>
      </c>
      <c r="N178" s="8"/>
      <c r="Y178" s="5">
        <f t="shared" si="48"/>
        <v>0</v>
      </c>
      <c r="Z178" s="5">
        <f t="shared" si="49"/>
        <v>0</v>
      </c>
      <c r="AA178" s="5">
        <f t="shared" si="53"/>
        <v>0</v>
      </c>
    </row>
    <row r="179" spans="1:27" hidden="1" x14ac:dyDescent="0.3">
      <c r="A179" s="7"/>
      <c r="B179" s="23">
        <f t="shared" si="5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51"/>
        <v>#VALUE!</v>
      </c>
      <c r="M179" s="25">
        <f t="shared" si="52"/>
        <v>0</v>
      </c>
      <c r="N179" s="8"/>
      <c r="Y179" s="5">
        <f t="shared" si="48"/>
        <v>0</v>
      </c>
      <c r="Z179" s="5">
        <f t="shared" si="49"/>
        <v>0</v>
      </c>
      <c r="AA179" s="5">
        <f t="shared" si="53"/>
        <v>0</v>
      </c>
    </row>
    <row r="180" spans="1:27" hidden="1" x14ac:dyDescent="0.3">
      <c r="A180" s="7"/>
      <c r="B180" s="23">
        <f t="shared" si="5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51"/>
        <v>#VALUE!</v>
      </c>
      <c r="M180" s="25">
        <f t="shared" si="52"/>
        <v>0</v>
      </c>
      <c r="N180" s="8"/>
      <c r="Y180" s="5">
        <f t="shared" si="48"/>
        <v>0</v>
      </c>
      <c r="Z180" s="5">
        <f t="shared" si="49"/>
        <v>0</v>
      </c>
      <c r="AA180" s="5">
        <f t="shared" si="53"/>
        <v>0</v>
      </c>
    </row>
    <row r="181" spans="1:27" hidden="1" x14ac:dyDescent="0.3">
      <c r="A181" s="7"/>
      <c r="B181" s="23">
        <f t="shared" si="5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51"/>
        <v>#VALUE!</v>
      </c>
      <c r="M181" s="25">
        <f t="shared" si="52"/>
        <v>0</v>
      </c>
      <c r="N181" s="8"/>
      <c r="Y181" s="5">
        <f t="shared" si="48"/>
        <v>0</v>
      </c>
      <c r="Z181" s="5">
        <f t="shared" si="49"/>
        <v>0</v>
      </c>
      <c r="AA181" s="5">
        <f t="shared" si="53"/>
        <v>0</v>
      </c>
    </row>
    <row r="182" spans="1:27" hidden="1" x14ac:dyDescent="0.3">
      <c r="A182" s="7"/>
      <c r="B182" s="23">
        <f t="shared" si="5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51"/>
        <v>#VALUE!</v>
      </c>
      <c r="M182" s="25">
        <f t="shared" si="52"/>
        <v>0</v>
      </c>
      <c r="N182" s="8"/>
      <c r="Y182" s="5">
        <f t="shared" si="48"/>
        <v>0</v>
      </c>
      <c r="Z182" s="5">
        <f t="shared" si="49"/>
        <v>0</v>
      </c>
      <c r="AA182" s="5">
        <f t="shared" si="53"/>
        <v>0</v>
      </c>
    </row>
    <row r="183" spans="1:27" hidden="1" x14ac:dyDescent="0.3">
      <c r="A183" s="7"/>
      <c r="B183" s="23">
        <f t="shared" si="5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51"/>
        <v>#VALUE!</v>
      </c>
      <c r="M183" s="25">
        <f t="shared" si="52"/>
        <v>0</v>
      </c>
      <c r="N183" s="8"/>
      <c r="Y183" s="5">
        <f t="shared" si="48"/>
        <v>0</v>
      </c>
      <c r="Z183" s="5">
        <f t="shared" si="49"/>
        <v>0</v>
      </c>
      <c r="AA183" s="5">
        <f t="shared" si="53"/>
        <v>0</v>
      </c>
    </row>
    <row r="184" spans="1:27" hidden="1" x14ac:dyDescent="0.3">
      <c r="A184" s="7"/>
      <c r="B184" s="23">
        <f t="shared" si="5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51"/>
        <v>#VALUE!</v>
      </c>
      <c r="M184" s="25">
        <f t="shared" si="52"/>
        <v>0</v>
      </c>
      <c r="N184" s="8"/>
      <c r="Y184" s="5">
        <f t="shared" si="48"/>
        <v>0</v>
      </c>
      <c r="Z184" s="5">
        <f t="shared" si="49"/>
        <v>0</v>
      </c>
      <c r="AA184" s="5">
        <f t="shared" si="53"/>
        <v>0</v>
      </c>
    </row>
    <row r="185" spans="1:27" hidden="1" x14ac:dyDescent="0.3">
      <c r="A185" s="7"/>
      <c r="B185" s="23">
        <f t="shared" si="5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51"/>
        <v>#VALUE!</v>
      </c>
      <c r="M185" s="25">
        <f t="shared" si="52"/>
        <v>0</v>
      </c>
      <c r="N185" s="8"/>
      <c r="Y185" s="5">
        <f t="shared" si="48"/>
        <v>0</v>
      </c>
      <c r="Z185" s="5">
        <f t="shared" si="49"/>
        <v>0</v>
      </c>
      <c r="AA185" s="5">
        <f t="shared" si="53"/>
        <v>0</v>
      </c>
    </row>
    <row r="186" spans="1:27" hidden="1" x14ac:dyDescent="0.3">
      <c r="A186" s="7"/>
      <c r="B186" s="23">
        <f t="shared" si="5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51"/>
        <v>#VALUE!</v>
      </c>
      <c r="M186" s="25">
        <f t="shared" si="52"/>
        <v>0</v>
      </c>
      <c r="N186" s="8"/>
      <c r="Y186" s="5">
        <f t="shared" si="48"/>
        <v>0</v>
      </c>
      <c r="Z186" s="5">
        <f t="shared" si="49"/>
        <v>0</v>
      </c>
      <c r="AA186" s="5">
        <f t="shared" si="53"/>
        <v>0</v>
      </c>
    </row>
    <row r="187" spans="1:27" hidden="1" x14ac:dyDescent="0.3">
      <c r="A187" s="7"/>
      <c r="B187" s="23">
        <f t="shared" si="5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51"/>
        <v>#VALUE!</v>
      </c>
      <c r="M187" s="25">
        <f t="shared" si="52"/>
        <v>0</v>
      </c>
      <c r="N187" s="8"/>
      <c r="Y187" s="5">
        <f t="shared" si="48"/>
        <v>0</v>
      </c>
      <c r="Z187" s="5">
        <f t="shared" si="49"/>
        <v>0</v>
      </c>
      <c r="AA187" s="5">
        <f t="shared" si="53"/>
        <v>0</v>
      </c>
    </row>
    <row r="188" spans="1:27" hidden="1" x14ac:dyDescent="0.3">
      <c r="A188" s="7"/>
      <c r="B188" s="23">
        <f t="shared" si="5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51"/>
        <v>#VALUE!</v>
      </c>
      <c r="M188" s="25">
        <f t="shared" si="52"/>
        <v>0</v>
      </c>
      <c r="N188" s="8"/>
      <c r="Y188" s="5">
        <f t="shared" si="48"/>
        <v>0</v>
      </c>
      <c r="Z188" s="5">
        <f t="shared" si="49"/>
        <v>0</v>
      </c>
      <c r="AA188" s="5">
        <f t="shared" si="53"/>
        <v>0</v>
      </c>
    </row>
    <row r="189" spans="1:27" hidden="1" x14ac:dyDescent="0.3">
      <c r="A189" s="7"/>
      <c r="B189" s="23">
        <f t="shared" si="5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51"/>
        <v>#VALUE!</v>
      </c>
      <c r="M189" s="25">
        <f t="shared" si="52"/>
        <v>0</v>
      </c>
      <c r="N189" s="8"/>
      <c r="Y189" s="5">
        <f t="shared" si="48"/>
        <v>0</v>
      </c>
      <c r="Z189" s="5">
        <f t="shared" si="49"/>
        <v>0</v>
      </c>
      <c r="AA189" s="5">
        <f t="shared" si="53"/>
        <v>0</v>
      </c>
    </row>
    <row r="190" spans="1:27" hidden="1" x14ac:dyDescent="0.3">
      <c r="A190" s="7"/>
      <c r="B190" s="23">
        <f t="shared" si="5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51"/>
        <v>#VALUE!</v>
      </c>
      <c r="M190" s="25">
        <f t="shared" si="52"/>
        <v>0</v>
      </c>
      <c r="N190" s="8"/>
      <c r="Y190" s="5">
        <f t="shared" si="48"/>
        <v>0</v>
      </c>
      <c r="Z190" s="5">
        <f t="shared" si="49"/>
        <v>0</v>
      </c>
      <c r="AA190" s="5">
        <f t="shared" si="53"/>
        <v>0</v>
      </c>
    </row>
    <row r="191" spans="1:27" ht="15" thickBot="1" x14ac:dyDescent="0.35">
      <c r="A191" s="7"/>
      <c r="B191" s="23">
        <f t="shared" si="5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51"/>
        <v>#VALUE!</v>
      </c>
      <c r="M191" s="25">
        <f t="shared" si="52"/>
        <v>0</v>
      </c>
      <c r="N191" s="8"/>
      <c r="Y191" s="5">
        <f t="shared" si="48"/>
        <v>0</v>
      </c>
      <c r="Z191" s="5">
        <f t="shared" si="49"/>
        <v>0</v>
      </c>
      <c r="AA191" s="5">
        <f t="shared" si="5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316482.41511628072</v>
      </c>
      <c r="N192" s="8"/>
      <c r="Y192" s="5">
        <f>SUM(Y6:Y191)</f>
        <v>34</v>
      </c>
      <c r="Z192" s="5">
        <f>SUM(Z6:Z191)</f>
        <v>0</v>
      </c>
      <c r="AA192" s="5">
        <f>SUM(AA6:AA191)</f>
        <v>7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31" priority="1">
      <formula>LEN(TRIM(I6))=0</formula>
    </cfRule>
  </conditionalFormatting>
  <hyperlinks>
    <hyperlink ref="B192" r:id="rId1" display="www.winnerscapitalline.com" xr:uid="{00000000-0004-0000-2800-000000000000}"/>
    <hyperlink ref="P1" location="'MASTER '!A1" display="Back" xr:uid="{00000000-0004-0000-2800-000001000000}"/>
  </hyperlinks>
  <pageMargins left="0.7" right="0.7" top="0.75" bottom="0.75" header="0.3" footer="0.3"/>
  <pageSetup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A195"/>
  <sheetViews>
    <sheetView topLeftCell="A22" zoomScaleNormal="100" workbookViewId="0">
      <selection activeCell="H195" sqref="H195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1366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44440</v>
      </c>
      <c r="D6" s="19" t="s">
        <v>19</v>
      </c>
      <c r="E6" s="19" t="s">
        <v>1367</v>
      </c>
      <c r="F6" s="21">
        <v>32</v>
      </c>
      <c r="G6" s="79">
        <v>55</v>
      </c>
      <c r="H6" s="79">
        <v>26</v>
      </c>
      <c r="I6" s="26">
        <v>33</v>
      </c>
      <c r="J6" s="25">
        <f t="shared" ref="J6" si="0">I6-F6</f>
        <v>1</v>
      </c>
      <c r="K6" s="27">
        <f t="shared" ref="K6" si="1">150000/F6</f>
        <v>4687.5</v>
      </c>
      <c r="L6" s="63">
        <f t="shared" ref="L6:L71" si="2">(I6*1/F6)-100%</f>
        <v>3.125E-2</v>
      </c>
      <c r="M6" s="25">
        <f>J6*K6</f>
        <v>4687.5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44442</v>
      </c>
      <c r="D7" s="25" t="s">
        <v>19</v>
      </c>
      <c r="E7" s="25" t="s">
        <v>1224</v>
      </c>
      <c r="F7" s="26">
        <v>56</v>
      </c>
      <c r="G7" s="26">
        <v>65</v>
      </c>
      <c r="H7" s="26">
        <v>52</v>
      </c>
      <c r="I7" s="26">
        <v>63</v>
      </c>
      <c r="J7" s="25">
        <f t="shared" ref="J7:J25" si="5">I7-F7</f>
        <v>7</v>
      </c>
      <c r="K7" s="27">
        <f t="shared" ref="K7:K25" si="6">150000/F7</f>
        <v>2678.5714285714284</v>
      </c>
      <c r="L7" s="63">
        <f t="shared" si="2"/>
        <v>0.125</v>
      </c>
      <c r="M7" s="83">
        <f>J7*K7</f>
        <v>18750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44442</v>
      </c>
      <c r="D8" s="25" t="s">
        <v>19</v>
      </c>
      <c r="E8" s="25" t="s">
        <v>1368</v>
      </c>
      <c r="F8" s="26">
        <v>362</v>
      </c>
      <c r="G8" s="26">
        <v>410</v>
      </c>
      <c r="H8" s="26">
        <v>340</v>
      </c>
      <c r="I8" s="26">
        <v>377</v>
      </c>
      <c r="J8" s="25">
        <f t="shared" si="5"/>
        <v>15</v>
      </c>
      <c r="K8" s="27">
        <f t="shared" si="6"/>
        <v>414.36464088397793</v>
      </c>
      <c r="L8" s="63">
        <f t="shared" si="2"/>
        <v>4.143646408839774E-2</v>
      </c>
      <c r="M8" s="83">
        <f t="shared" ref="M8:M71" si="9">J8*K8</f>
        <v>6215.4696132596691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44442</v>
      </c>
      <c r="D9" s="25" t="s">
        <v>19</v>
      </c>
      <c r="E9" s="25" t="s">
        <v>1369</v>
      </c>
      <c r="F9" s="26">
        <v>110</v>
      </c>
      <c r="G9" s="26">
        <v>159</v>
      </c>
      <c r="H9" s="26">
        <v>95</v>
      </c>
      <c r="I9" s="26">
        <v>120</v>
      </c>
      <c r="J9" s="25">
        <f t="shared" si="5"/>
        <v>10</v>
      </c>
      <c r="K9" s="27">
        <f t="shared" si="6"/>
        <v>1363.6363636363637</v>
      </c>
      <c r="L9" s="63">
        <f t="shared" si="2"/>
        <v>9.0909090909090828E-2</v>
      </c>
      <c r="M9" s="83">
        <f t="shared" si="9"/>
        <v>13636.363636363638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44445</v>
      </c>
      <c r="D10" s="25" t="s">
        <v>19</v>
      </c>
      <c r="E10" s="25" t="s">
        <v>1370</v>
      </c>
      <c r="F10" s="26">
        <v>312</v>
      </c>
      <c r="G10" s="26">
        <v>330</v>
      </c>
      <c r="H10" s="26">
        <v>304</v>
      </c>
      <c r="I10" s="26">
        <v>314.5</v>
      </c>
      <c r="J10" s="25">
        <f t="shared" si="5"/>
        <v>2.5</v>
      </c>
      <c r="K10" s="27">
        <f t="shared" si="6"/>
        <v>480.76923076923077</v>
      </c>
      <c r="L10" s="63">
        <f t="shared" si="2"/>
        <v>8.0128205128204844E-3</v>
      </c>
      <c r="M10" s="83">
        <f t="shared" si="9"/>
        <v>1201.9230769230769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44445</v>
      </c>
      <c r="D11" s="25" t="s">
        <v>19</v>
      </c>
      <c r="E11" s="25" t="s">
        <v>1371</v>
      </c>
      <c r="F11" s="26">
        <v>133</v>
      </c>
      <c r="G11" s="26">
        <v>150</v>
      </c>
      <c r="H11" s="26">
        <v>120</v>
      </c>
      <c r="I11" s="26">
        <v>314.5</v>
      </c>
      <c r="J11" s="25">
        <f t="shared" si="5"/>
        <v>181.5</v>
      </c>
      <c r="K11" s="27">
        <f t="shared" si="6"/>
        <v>1127.8195488721803</v>
      </c>
      <c r="L11" s="63">
        <f t="shared" si="2"/>
        <v>1.3646616541353382</v>
      </c>
      <c r="M11" s="83">
        <f t="shared" si="9"/>
        <v>204699.24812030073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44446</v>
      </c>
      <c r="D12" s="25" t="s">
        <v>19</v>
      </c>
      <c r="E12" s="25" t="s">
        <v>1372</v>
      </c>
      <c r="F12" s="26">
        <v>410</v>
      </c>
      <c r="G12" s="26">
        <v>480</v>
      </c>
      <c r="H12" s="26">
        <v>370</v>
      </c>
      <c r="I12" s="26">
        <v>425</v>
      </c>
      <c r="J12" s="25">
        <f t="shared" si="5"/>
        <v>15</v>
      </c>
      <c r="K12" s="27">
        <f t="shared" si="6"/>
        <v>365.85365853658539</v>
      </c>
      <c r="L12" s="63">
        <f t="shared" si="2"/>
        <v>3.6585365853658569E-2</v>
      </c>
      <c r="M12" s="83">
        <f t="shared" si="9"/>
        <v>5487.8048780487807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44446</v>
      </c>
      <c r="D13" s="25" t="s">
        <v>19</v>
      </c>
      <c r="E13" s="25" t="s">
        <v>1373</v>
      </c>
      <c r="F13" s="26">
        <v>695</v>
      </c>
      <c r="G13" s="26">
        <v>715</v>
      </c>
      <c r="H13" s="26">
        <v>685</v>
      </c>
      <c r="I13" s="26">
        <v>699.7</v>
      </c>
      <c r="J13" s="25">
        <f t="shared" si="5"/>
        <v>4.7000000000000455</v>
      </c>
      <c r="K13" s="27">
        <f t="shared" si="6"/>
        <v>215.82733812949641</v>
      </c>
      <c r="L13" s="63">
        <f t="shared" si="2"/>
        <v>6.7625899280576718E-3</v>
      </c>
      <c r="M13" s="28">
        <f t="shared" si="9"/>
        <v>1014.3884892086429</v>
      </c>
      <c r="N13" s="8"/>
      <c r="P13" s="148" t="s">
        <v>10</v>
      </c>
      <c r="Q13" s="150">
        <v>33</v>
      </c>
      <c r="R13" s="152">
        <v>30</v>
      </c>
      <c r="S13" s="152">
        <f>Z192</f>
        <v>0</v>
      </c>
      <c r="T13" s="152">
        <v>3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44447</v>
      </c>
      <c r="D14" s="25" t="s">
        <v>19</v>
      </c>
      <c r="E14" s="25" t="s">
        <v>1077</v>
      </c>
      <c r="F14" s="26">
        <v>37.5</v>
      </c>
      <c r="G14" s="26">
        <v>42</v>
      </c>
      <c r="H14" s="26">
        <v>35</v>
      </c>
      <c r="I14" s="26">
        <v>42.75</v>
      </c>
      <c r="J14" s="25">
        <f t="shared" si="5"/>
        <v>5.25</v>
      </c>
      <c r="K14" s="27">
        <f t="shared" si="6"/>
        <v>4000</v>
      </c>
      <c r="L14" s="63">
        <f t="shared" si="2"/>
        <v>0.1399999999999999</v>
      </c>
      <c r="M14" s="28">
        <f t="shared" si="9"/>
        <v>21000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44447</v>
      </c>
      <c r="D15" s="25" t="s">
        <v>19</v>
      </c>
      <c r="E15" s="25" t="s">
        <v>1374</v>
      </c>
      <c r="F15" s="26">
        <v>79.5</v>
      </c>
      <c r="G15" s="26">
        <v>85</v>
      </c>
      <c r="H15" s="26">
        <v>76.5</v>
      </c>
      <c r="I15" s="26">
        <v>85</v>
      </c>
      <c r="J15" s="25">
        <f t="shared" si="5"/>
        <v>5.5</v>
      </c>
      <c r="K15" s="27">
        <f t="shared" si="6"/>
        <v>1886.7924528301887</v>
      </c>
      <c r="L15" s="63">
        <f t="shared" si="2"/>
        <v>6.9182389937106903E-2</v>
      </c>
      <c r="M15" s="28">
        <f t="shared" si="9"/>
        <v>10377.358490566037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44447</v>
      </c>
      <c r="D16" s="25" t="s">
        <v>19</v>
      </c>
      <c r="E16" s="25" t="s">
        <v>1375</v>
      </c>
      <c r="F16" s="26">
        <v>354</v>
      </c>
      <c r="G16" s="26">
        <v>430</v>
      </c>
      <c r="H16" s="26">
        <v>320</v>
      </c>
      <c r="I16" s="26">
        <v>401</v>
      </c>
      <c r="J16" s="25">
        <f t="shared" si="5"/>
        <v>47</v>
      </c>
      <c r="K16" s="27">
        <f t="shared" si="6"/>
        <v>423.72881355932202</v>
      </c>
      <c r="L16" s="63">
        <f t="shared" si="2"/>
        <v>0.13276836158192085</v>
      </c>
      <c r="M16" s="28">
        <f t="shared" si="9"/>
        <v>19915.254237288136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44448</v>
      </c>
      <c r="D17" s="25" t="s">
        <v>19</v>
      </c>
      <c r="E17" s="25" t="s">
        <v>1376</v>
      </c>
      <c r="F17" s="26">
        <v>181</v>
      </c>
      <c r="G17" s="26">
        <v>205</v>
      </c>
      <c r="H17" s="26">
        <v>165</v>
      </c>
      <c r="I17" s="26">
        <v>250</v>
      </c>
      <c r="J17" s="25">
        <f t="shared" si="5"/>
        <v>69</v>
      </c>
      <c r="K17" s="27">
        <f t="shared" si="6"/>
        <v>828.72928176795585</v>
      </c>
      <c r="L17" s="63">
        <f t="shared" si="2"/>
        <v>0.38121546961325969</v>
      </c>
      <c r="M17" s="28">
        <f t="shared" si="9"/>
        <v>57182.320441988952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44453</v>
      </c>
      <c r="D18" s="25" t="s">
        <v>19</v>
      </c>
      <c r="E18" s="25" t="s">
        <v>1377</v>
      </c>
      <c r="F18" s="26">
        <v>2640</v>
      </c>
      <c r="G18" s="26">
        <v>3000</v>
      </c>
      <c r="H18" s="26">
        <v>2500</v>
      </c>
      <c r="I18" s="26">
        <v>2673</v>
      </c>
      <c r="J18" s="25">
        <f t="shared" si="5"/>
        <v>33</v>
      </c>
      <c r="K18" s="27">
        <f t="shared" si="6"/>
        <v>56.81818181818182</v>
      </c>
      <c r="L18" s="63">
        <f t="shared" si="2"/>
        <v>1.2499999999999956E-2</v>
      </c>
      <c r="M18" s="28">
        <f t="shared" si="9"/>
        <v>1875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44453</v>
      </c>
      <c r="D19" s="25" t="s">
        <v>19</v>
      </c>
      <c r="E19" s="25" t="s">
        <v>1378</v>
      </c>
      <c r="F19" s="26">
        <v>234</v>
      </c>
      <c r="G19" s="26">
        <v>240</v>
      </c>
      <c r="H19" s="26">
        <v>230</v>
      </c>
      <c r="I19" s="26">
        <v>240</v>
      </c>
      <c r="J19" s="25">
        <f t="shared" si="5"/>
        <v>6</v>
      </c>
      <c r="K19" s="27">
        <f t="shared" si="6"/>
        <v>641.02564102564099</v>
      </c>
      <c r="L19" s="63">
        <f t="shared" si="2"/>
        <v>2.564102564102555E-2</v>
      </c>
      <c r="M19" s="28">
        <f t="shared" si="9"/>
        <v>3846.1538461538457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44454</v>
      </c>
      <c r="D20" s="25" t="s">
        <v>19</v>
      </c>
      <c r="E20" s="25" t="s">
        <v>192</v>
      </c>
      <c r="F20" s="26">
        <v>205</v>
      </c>
      <c r="G20" s="26">
        <v>250</v>
      </c>
      <c r="H20" s="26">
        <v>190</v>
      </c>
      <c r="I20" s="26">
        <v>250</v>
      </c>
      <c r="J20" s="25">
        <f t="shared" si="5"/>
        <v>45</v>
      </c>
      <c r="K20" s="27">
        <f t="shared" si="6"/>
        <v>731.70731707317077</v>
      </c>
      <c r="L20" s="63">
        <f t="shared" si="2"/>
        <v>0.21951219512195119</v>
      </c>
      <c r="M20" s="28">
        <f t="shared" si="9"/>
        <v>32926.829268292684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44454</v>
      </c>
      <c r="D21" s="25" t="s">
        <v>19</v>
      </c>
      <c r="E21" s="25" t="s">
        <v>1379</v>
      </c>
      <c r="F21" s="26">
        <v>436</v>
      </c>
      <c r="G21" s="26">
        <v>650</v>
      </c>
      <c r="H21" s="26">
        <v>390</v>
      </c>
      <c r="I21" s="26">
        <v>480</v>
      </c>
      <c r="J21" s="25">
        <f t="shared" si="5"/>
        <v>44</v>
      </c>
      <c r="K21" s="27">
        <f t="shared" si="6"/>
        <v>344.0366972477064</v>
      </c>
      <c r="L21" s="63">
        <f t="shared" si="2"/>
        <v>0.10091743119266061</v>
      </c>
      <c r="M21" s="28">
        <f t="shared" si="9"/>
        <v>15137.614678899081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44454</v>
      </c>
      <c r="D22" s="25" t="s">
        <v>19</v>
      </c>
      <c r="E22" s="25" t="s">
        <v>1380</v>
      </c>
      <c r="F22" s="26">
        <v>436.5</v>
      </c>
      <c r="G22" s="26">
        <v>464</v>
      </c>
      <c r="H22" s="26">
        <v>427</v>
      </c>
      <c r="I22" s="26">
        <v>464</v>
      </c>
      <c r="J22" s="25">
        <f t="shared" si="5"/>
        <v>27.5</v>
      </c>
      <c r="K22" s="27">
        <f t="shared" si="6"/>
        <v>343.64261168384877</v>
      </c>
      <c r="L22" s="63">
        <f t="shared" si="2"/>
        <v>6.3001145475372278E-2</v>
      </c>
      <c r="M22" s="28">
        <f t="shared" si="9"/>
        <v>9450.1718213058411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44455</v>
      </c>
      <c r="D23" s="25" t="s">
        <v>19</v>
      </c>
      <c r="E23" s="25" t="s">
        <v>1381</v>
      </c>
      <c r="F23" s="26">
        <v>1220</v>
      </c>
      <c r="G23" s="26">
        <v>1300</v>
      </c>
      <c r="H23" s="26">
        <v>1180</v>
      </c>
      <c r="I23" s="26">
        <v>1235</v>
      </c>
      <c r="J23" s="25">
        <f t="shared" si="5"/>
        <v>15</v>
      </c>
      <c r="K23" s="27">
        <f t="shared" si="6"/>
        <v>122.95081967213115</v>
      </c>
      <c r="L23" s="63">
        <f t="shared" si="2"/>
        <v>1.2295081967213184E-2</v>
      </c>
      <c r="M23" s="28">
        <f t="shared" si="9"/>
        <v>1844.2622950819673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44455</v>
      </c>
      <c r="D24" s="25" t="s">
        <v>19</v>
      </c>
      <c r="E24" s="25" t="s">
        <v>1382</v>
      </c>
      <c r="F24" s="26">
        <v>407</v>
      </c>
      <c r="G24" s="26">
        <v>530</v>
      </c>
      <c r="H24" s="26">
        <v>370</v>
      </c>
      <c r="I24" s="26">
        <v>413</v>
      </c>
      <c r="J24" s="25">
        <f t="shared" si="5"/>
        <v>6</v>
      </c>
      <c r="K24" s="27">
        <f t="shared" si="6"/>
        <v>368.55036855036855</v>
      </c>
      <c r="L24" s="63">
        <f t="shared" si="2"/>
        <v>1.4742014742014753E-2</v>
      </c>
      <c r="M24" s="28">
        <f t="shared" si="9"/>
        <v>2211.3022113022112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44455</v>
      </c>
      <c r="D25" s="25" t="s">
        <v>19</v>
      </c>
      <c r="E25" s="25" t="s">
        <v>108</v>
      </c>
      <c r="F25" s="26">
        <v>35.700000000000003</v>
      </c>
      <c r="G25" s="26">
        <v>45</v>
      </c>
      <c r="H25" s="26">
        <v>34</v>
      </c>
      <c r="I25" s="26">
        <v>37.4</v>
      </c>
      <c r="J25" s="25">
        <f t="shared" si="5"/>
        <v>1.6999999999999957</v>
      </c>
      <c r="K25" s="27">
        <f t="shared" si="6"/>
        <v>4201.6806722689071</v>
      </c>
      <c r="L25" s="63">
        <f t="shared" si="2"/>
        <v>4.761904761904745E-2</v>
      </c>
      <c r="M25" s="28">
        <f t="shared" si="9"/>
        <v>7142.857142857124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44456</v>
      </c>
      <c r="D26" s="25" t="s">
        <v>19</v>
      </c>
      <c r="E26" s="25" t="s">
        <v>1291</v>
      </c>
      <c r="F26" s="26">
        <v>384</v>
      </c>
      <c r="G26" s="26">
        <v>450</v>
      </c>
      <c r="H26" s="26">
        <v>350</v>
      </c>
      <c r="I26" s="26"/>
      <c r="J26" s="25"/>
      <c r="K26" s="27"/>
      <c r="L26" s="63">
        <f t="shared" si="2"/>
        <v>-1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x14ac:dyDescent="0.3">
      <c r="A27" s="7"/>
      <c r="B27" s="23">
        <f t="shared" si="8"/>
        <v>22</v>
      </c>
      <c r="C27" s="24">
        <v>44456</v>
      </c>
      <c r="D27" s="25" t="s">
        <v>19</v>
      </c>
      <c r="E27" s="25" t="s">
        <v>218</v>
      </c>
      <c r="F27" s="26">
        <v>875</v>
      </c>
      <c r="G27" s="26">
        <v>920</v>
      </c>
      <c r="H27" s="26">
        <v>850</v>
      </c>
      <c r="I27" s="26">
        <v>925</v>
      </c>
      <c r="J27" s="25">
        <f t="shared" ref="J27" si="10">I27-F27</f>
        <v>50</v>
      </c>
      <c r="K27" s="27">
        <f t="shared" ref="K27" si="11">150000/F27</f>
        <v>171.42857142857142</v>
      </c>
      <c r="L27" s="63">
        <f t="shared" si="2"/>
        <v>5.7142857142857162E-2</v>
      </c>
      <c r="M27" s="28">
        <f t="shared" si="9"/>
        <v>8571.4285714285706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44456</v>
      </c>
      <c r="D28" s="25" t="s">
        <v>19</v>
      </c>
      <c r="E28" s="25" t="s">
        <v>1383</v>
      </c>
      <c r="F28" s="26">
        <v>162</v>
      </c>
      <c r="G28" s="26">
        <v>195</v>
      </c>
      <c r="H28" s="26">
        <v>150</v>
      </c>
      <c r="I28" s="26">
        <v>172</v>
      </c>
      <c r="J28" s="25">
        <f t="shared" ref="J28:J29" si="12">I28-F28</f>
        <v>10</v>
      </c>
      <c r="K28" s="27">
        <f t="shared" ref="K28:K29" si="13">150000/F28</f>
        <v>925.92592592592598</v>
      </c>
      <c r="L28" s="63">
        <f t="shared" si="2"/>
        <v>6.1728395061728447E-2</v>
      </c>
      <c r="M28" s="28">
        <f t="shared" si="9"/>
        <v>9259.2592592592591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44459</v>
      </c>
      <c r="D29" s="25" t="s">
        <v>19</v>
      </c>
      <c r="E29" s="25" t="s">
        <v>1384</v>
      </c>
      <c r="F29" s="26">
        <v>74</v>
      </c>
      <c r="G29" s="26">
        <v>105</v>
      </c>
      <c r="H29" s="26">
        <v>60</v>
      </c>
      <c r="I29" s="26">
        <v>83.4</v>
      </c>
      <c r="J29" s="25">
        <f t="shared" si="12"/>
        <v>9.4000000000000057</v>
      </c>
      <c r="K29" s="27">
        <f t="shared" si="13"/>
        <v>2027.0270270270271</v>
      </c>
      <c r="L29" s="63">
        <f t="shared" si="2"/>
        <v>0.12702702702702706</v>
      </c>
      <c r="M29" s="28">
        <f t="shared" si="9"/>
        <v>19054.054054054068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44459</v>
      </c>
      <c r="D30" s="25" t="s">
        <v>19</v>
      </c>
      <c r="E30" s="25" t="s">
        <v>1385</v>
      </c>
      <c r="F30" s="26">
        <v>74</v>
      </c>
      <c r="G30" s="26">
        <v>94</v>
      </c>
      <c r="H30" s="26">
        <v>67</v>
      </c>
      <c r="I30" s="26"/>
      <c r="J30" s="25"/>
      <c r="K30" s="27"/>
      <c r="L30" s="63">
        <f t="shared" si="2"/>
        <v>-1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1</v>
      </c>
    </row>
    <row r="31" spans="1:27" ht="15" customHeight="1" x14ac:dyDescent="0.3">
      <c r="A31" s="7"/>
      <c r="B31" s="23">
        <f t="shared" si="8"/>
        <v>26</v>
      </c>
      <c r="C31" s="24">
        <v>44460</v>
      </c>
      <c r="D31" s="25" t="s">
        <v>19</v>
      </c>
      <c r="E31" s="25" t="s">
        <v>1386</v>
      </c>
      <c r="F31" s="26">
        <v>455</v>
      </c>
      <c r="G31" s="26">
        <v>670</v>
      </c>
      <c r="H31" s="26">
        <v>370</v>
      </c>
      <c r="I31" s="26"/>
      <c r="J31" s="25"/>
      <c r="K31" s="27"/>
      <c r="L31" s="63">
        <f t="shared" si="2"/>
        <v>-1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1</v>
      </c>
    </row>
    <row r="32" spans="1:27" ht="15" customHeight="1" x14ac:dyDescent="0.3">
      <c r="A32" s="7"/>
      <c r="B32" s="23">
        <f t="shared" si="8"/>
        <v>27</v>
      </c>
      <c r="C32" s="24">
        <v>44461</v>
      </c>
      <c r="D32" s="25" t="s">
        <v>19</v>
      </c>
      <c r="E32" s="25" t="s">
        <v>1387</v>
      </c>
      <c r="F32" s="26">
        <v>334</v>
      </c>
      <c r="G32" s="26">
        <v>400</v>
      </c>
      <c r="H32" s="26">
        <v>305</v>
      </c>
      <c r="I32" s="26">
        <v>413</v>
      </c>
      <c r="J32" s="25">
        <f t="shared" ref="J32" si="14">I32-F32</f>
        <v>79</v>
      </c>
      <c r="K32" s="27">
        <f t="shared" ref="K32" si="15">150000/F32</f>
        <v>449.10179640718565</v>
      </c>
      <c r="L32" s="63">
        <f t="shared" si="2"/>
        <v>0.23652694610778435</v>
      </c>
      <c r="M32" s="28">
        <f t="shared" si="9"/>
        <v>35479.041916167669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44461</v>
      </c>
      <c r="D33" s="25" t="s">
        <v>19</v>
      </c>
      <c r="E33" s="25" t="s">
        <v>1388</v>
      </c>
      <c r="F33" s="26">
        <v>194</v>
      </c>
      <c r="G33" s="26">
        <v>220</v>
      </c>
      <c r="H33" s="26">
        <v>185</v>
      </c>
      <c r="I33" s="26">
        <v>223</v>
      </c>
      <c r="J33" s="25">
        <f t="shared" ref="J33:J38" si="16">I33-F33</f>
        <v>29</v>
      </c>
      <c r="K33" s="27">
        <f t="shared" ref="K33:K38" si="17">150000/F33</f>
        <v>773.19587628865975</v>
      </c>
      <c r="L33" s="63">
        <f t="shared" si="2"/>
        <v>0.14948453608247414</v>
      </c>
      <c r="M33" s="28">
        <f t="shared" si="9"/>
        <v>22422.680412371134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44462</v>
      </c>
      <c r="D34" s="43" t="s">
        <v>19</v>
      </c>
      <c r="E34" s="43" t="s">
        <v>1389</v>
      </c>
      <c r="F34" s="43">
        <v>43.5</v>
      </c>
      <c r="G34" s="43">
        <v>50</v>
      </c>
      <c r="H34" s="43">
        <v>40</v>
      </c>
      <c r="I34" s="26">
        <v>50</v>
      </c>
      <c r="J34" s="25">
        <f t="shared" si="16"/>
        <v>6.5</v>
      </c>
      <c r="K34" s="27">
        <f t="shared" si="17"/>
        <v>3448.2758620689656</v>
      </c>
      <c r="L34" s="63">
        <f t="shared" si="2"/>
        <v>0.14942528735632177</v>
      </c>
      <c r="M34" s="28">
        <f t="shared" si="9"/>
        <v>22413.793103448275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44463</v>
      </c>
      <c r="D35" s="25" t="s">
        <v>19</v>
      </c>
      <c r="E35" s="25" t="s">
        <v>1390</v>
      </c>
      <c r="F35" s="26">
        <v>600</v>
      </c>
      <c r="G35" s="26">
        <v>870</v>
      </c>
      <c r="H35" s="26">
        <v>540</v>
      </c>
      <c r="I35" s="26">
        <v>630</v>
      </c>
      <c r="J35" s="25">
        <f t="shared" si="16"/>
        <v>30</v>
      </c>
      <c r="K35" s="27">
        <f t="shared" si="17"/>
        <v>250</v>
      </c>
      <c r="L35" s="63">
        <f t="shared" si="2"/>
        <v>5.0000000000000044E-2</v>
      </c>
      <c r="M35" s="28">
        <f t="shared" si="9"/>
        <v>7500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44467</v>
      </c>
      <c r="D36" s="25" t="s">
        <v>19</v>
      </c>
      <c r="E36" s="25" t="s">
        <v>1391</v>
      </c>
      <c r="F36" s="26">
        <v>164</v>
      </c>
      <c r="G36" s="26">
        <v>180</v>
      </c>
      <c r="H36" s="26">
        <v>156</v>
      </c>
      <c r="I36" s="26">
        <v>169</v>
      </c>
      <c r="J36" s="25">
        <f t="shared" si="16"/>
        <v>5</v>
      </c>
      <c r="K36" s="27">
        <f t="shared" si="17"/>
        <v>914.63414634146341</v>
      </c>
      <c r="L36" s="63">
        <f t="shared" si="2"/>
        <v>3.0487804878048808E-2</v>
      </c>
      <c r="M36" s="28">
        <f t="shared" si="9"/>
        <v>4573.1707317073169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44468</v>
      </c>
      <c r="D37" s="25" t="s">
        <v>19</v>
      </c>
      <c r="E37" s="25" t="s">
        <v>1392</v>
      </c>
      <c r="F37" s="26">
        <v>181</v>
      </c>
      <c r="G37" s="26">
        <v>260</v>
      </c>
      <c r="H37" s="26">
        <v>150</v>
      </c>
      <c r="I37" s="26">
        <v>216</v>
      </c>
      <c r="J37" s="25">
        <f t="shared" si="16"/>
        <v>35</v>
      </c>
      <c r="K37" s="27">
        <f t="shared" si="17"/>
        <v>828.72928176795585</v>
      </c>
      <c r="L37" s="63">
        <f t="shared" si="2"/>
        <v>0.19337016574585641</v>
      </c>
      <c r="M37" s="28">
        <f t="shared" si="9"/>
        <v>29005.524861878454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44468</v>
      </c>
      <c r="D38" s="45" t="s">
        <v>19</v>
      </c>
      <c r="E38" s="45" t="s">
        <v>1393</v>
      </c>
      <c r="F38" s="46">
        <v>159</v>
      </c>
      <c r="G38" s="46">
        <v>171</v>
      </c>
      <c r="H38" s="46">
        <v>153</v>
      </c>
      <c r="I38" s="26">
        <v>164.4</v>
      </c>
      <c r="J38" s="25">
        <f t="shared" si="16"/>
        <v>5.4000000000000057</v>
      </c>
      <c r="K38" s="27">
        <f t="shared" si="17"/>
        <v>943.39622641509436</v>
      </c>
      <c r="L38" s="63">
        <f t="shared" si="2"/>
        <v>3.3962264150943389E-2</v>
      </c>
      <c r="M38" s="28">
        <f t="shared" si="9"/>
        <v>5094.3396226415152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" thickBot="1" x14ac:dyDescent="0.35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6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6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6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8">IF($M71&gt;0,1,0)</f>
        <v>0</v>
      </c>
      <c r="Z71" s="5">
        <f t="shared" ref="Z71:Z134" si="19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1">(I72*1/F72)-100%</f>
        <v>#VALUE!</v>
      </c>
      <c r="M72" s="28">
        <f t="shared" ref="M72:M135" si="22">J72*K72</f>
        <v>0</v>
      </c>
      <c r="N72" s="8"/>
      <c r="Y72" s="5">
        <f t="shared" si="18"/>
        <v>0</v>
      </c>
      <c r="Z72" s="5">
        <f t="shared" si="19"/>
        <v>0</v>
      </c>
      <c r="AA72" s="5">
        <f t="shared" si="7"/>
        <v>0</v>
      </c>
    </row>
    <row r="73" spans="1:27" hidden="1" x14ac:dyDescent="0.3">
      <c r="A73" s="7"/>
      <c r="B73" s="23">
        <f t="shared" si="2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1"/>
        <v>#VALUE!</v>
      </c>
      <c r="M73" s="28">
        <f t="shared" si="22"/>
        <v>0</v>
      </c>
      <c r="N73" s="8"/>
      <c r="Y73" s="5">
        <f t="shared" si="18"/>
        <v>0</v>
      </c>
      <c r="Z73" s="5">
        <f t="shared" si="19"/>
        <v>0</v>
      </c>
      <c r="AA73" s="5">
        <f t="shared" si="7"/>
        <v>0</v>
      </c>
    </row>
    <row r="74" spans="1:27" hidden="1" x14ac:dyDescent="0.3">
      <c r="A74" s="7"/>
      <c r="B74" s="23">
        <f t="shared" si="2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1"/>
        <v>#VALUE!</v>
      </c>
      <c r="M74" s="28">
        <f t="shared" si="22"/>
        <v>0</v>
      </c>
      <c r="N74" s="8"/>
      <c r="Y74" s="5">
        <f t="shared" si="18"/>
        <v>0</v>
      </c>
      <c r="Z74" s="5">
        <f t="shared" si="19"/>
        <v>0</v>
      </c>
      <c r="AA74" s="5">
        <f t="shared" si="7"/>
        <v>0</v>
      </c>
    </row>
    <row r="75" spans="1:27" hidden="1" x14ac:dyDescent="0.3">
      <c r="A75" s="7"/>
      <c r="B75" s="23">
        <f t="shared" si="2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1"/>
        <v>#VALUE!</v>
      </c>
      <c r="M75" s="28">
        <f t="shared" si="22"/>
        <v>0</v>
      </c>
      <c r="N75" s="8"/>
      <c r="Y75" s="5">
        <f t="shared" si="18"/>
        <v>0</v>
      </c>
      <c r="Z75" s="5">
        <f t="shared" si="19"/>
        <v>0</v>
      </c>
      <c r="AA75" s="5">
        <f t="shared" ref="AA75:AA138" si="23">IF($I75=0,1,0)</f>
        <v>0</v>
      </c>
    </row>
    <row r="76" spans="1:27" hidden="1" x14ac:dyDescent="0.3">
      <c r="A76" s="7"/>
      <c r="B76" s="23">
        <f t="shared" si="2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1"/>
        <v>#VALUE!</v>
      </c>
      <c r="M76" s="28">
        <f t="shared" si="22"/>
        <v>0</v>
      </c>
      <c r="N76" s="8"/>
      <c r="Y76" s="5">
        <f t="shared" si="18"/>
        <v>0</v>
      </c>
      <c r="Z76" s="5">
        <f t="shared" si="19"/>
        <v>0</v>
      </c>
      <c r="AA76" s="5">
        <f t="shared" si="23"/>
        <v>0</v>
      </c>
    </row>
    <row r="77" spans="1:27" hidden="1" x14ac:dyDescent="0.3">
      <c r="A77" s="7"/>
      <c r="B77" s="23">
        <f t="shared" si="2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1"/>
        <v>#VALUE!</v>
      </c>
      <c r="M77" s="28">
        <f t="shared" si="22"/>
        <v>0</v>
      </c>
      <c r="N77" s="8"/>
      <c r="Y77" s="5">
        <f t="shared" si="18"/>
        <v>0</v>
      </c>
      <c r="Z77" s="5">
        <f t="shared" si="19"/>
        <v>0</v>
      </c>
      <c r="AA77" s="5">
        <f t="shared" si="23"/>
        <v>0</v>
      </c>
    </row>
    <row r="78" spans="1:27" hidden="1" x14ac:dyDescent="0.3">
      <c r="A78" s="7"/>
      <c r="B78" s="23">
        <f t="shared" si="2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1"/>
        <v>#VALUE!</v>
      </c>
      <c r="M78" s="28">
        <f t="shared" si="22"/>
        <v>0</v>
      </c>
      <c r="N78" s="8"/>
      <c r="Y78" s="5">
        <f t="shared" si="18"/>
        <v>0</v>
      </c>
      <c r="Z78" s="5">
        <f t="shared" si="19"/>
        <v>0</v>
      </c>
      <c r="AA78" s="5">
        <f t="shared" si="23"/>
        <v>0</v>
      </c>
    </row>
    <row r="79" spans="1:27" hidden="1" x14ac:dyDescent="0.3">
      <c r="A79" s="7"/>
      <c r="B79" s="23">
        <f t="shared" si="2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1"/>
        <v>#VALUE!</v>
      </c>
      <c r="M79" s="28">
        <f t="shared" si="22"/>
        <v>0</v>
      </c>
      <c r="N79" s="8"/>
      <c r="Y79" s="5">
        <f t="shared" si="18"/>
        <v>0</v>
      </c>
      <c r="Z79" s="5">
        <f t="shared" si="19"/>
        <v>0</v>
      </c>
      <c r="AA79" s="5">
        <f t="shared" si="23"/>
        <v>0</v>
      </c>
    </row>
    <row r="80" spans="1:27" hidden="1" x14ac:dyDescent="0.3">
      <c r="A80" s="7"/>
      <c r="B80" s="23">
        <f t="shared" si="2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1"/>
        <v>#VALUE!</v>
      </c>
      <c r="M80" s="28">
        <f t="shared" si="22"/>
        <v>0</v>
      </c>
      <c r="N80" s="8"/>
      <c r="Q80" s="5" t="s">
        <v>20</v>
      </c>
      <c r="Y80" s="5">
        <f t="shared" si="18"/>
        <v>0</v>
      </c>
      <c r="Z80" s="5">
        <f t="shared" si="19"/>
        <v>0</v>
      </c>
      <c r="AA80" s="5">
        <f t="shared" si="23"/>
        <v>0</v>
      </c>
    </row>
    <row r="81" spans="1:27" hidden="1" x14ac:dyDescent="0.3">
      <c r="A81" s="7"/>
      <c r="B81" s="23">
        <f t="shared" si="2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1"/>
        <v>#VALUE!</v>
      </c>
      <c r="M81" s="28">
        <f t="shared" si="22"/>
        <v>0</v>
      </c>
      <c r="N81" s="8"/>
      <c r="P81" s="5" t="s">
        <v>20</v>
      </c>
      <c r="Y81" s="5">
        <f t="shared" si="18"/>
        <v>0</v>
      </c>
      <c r="Z81" s="5">
        <f t="shared" si="19"/>
        <v>0</v>
      </c>
      <c r="AA81" s="5">
        <f t="shared" si="23"/>
        <v>0</v>
      </c>
    </row>
    <row r="82" spans="1:27" hidden="1" x14ac:dyDescent="0.3">
      <c r="A82" s="7"/>
      <c r="B82" s="23">
        <f t="shared" si="2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1"/>
        <v>#VALUE!</v>
      </c>
      <c r="M82" s="28">
        <f t="shared" si="22"/>
        <v>0</v>
      </c>
      <c r="N82" s="8"/>
      <c r="Y82" s="5">
        <f t="shared" si="18"/>
        <v>0</v>
      </c>
      <c r="Z82" s="5">
        <f t="shared" si="19"/>
        <v>0</v>
      </c>
      <c r="AA82" s="5">
        <f t="shared" si="23"/>
        <v>0</v>
      </c>
    </row>
    <row r="83" spans="1:27" hidden="1" x14ac:dyDescent="0.3">
      <c r="A83" s="7"/>
      <c r="B83" s="23">
        <f t="shared" si="2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1"/>
        <v>#VALUE!</v>
      </c>
      <c r="M83" s="28">
        <f t="shared" si="22"/>
        <v>0</v>
      </c>
      <c r="N83" s="8"/>
      <c r="R83" s="5" t="s">
        <v>20</v>
      </c>
      <c r="Y83" s="5">
        <f t="shared" si="18"/>
        <v>0</v>
      </c>
      <c r="Z83" s="5">
        <f t="shared" si="19"/>
        <v>0</v>
      </c>
      <c r="AA83" s="5">
        <f t="shared" si="23"/>
        <v>0</v>
      </c>
    </row>
    <row r="84" spans="1:27" hidden="1" x14ac:dyDescent="0.3">
      <c r="A84" s="7"/>
      <c r="B84" s="23">
        <f t="shared" si="2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1"/>
        <v>#VALUE!</v>
      </c>
      <c r="M84" s="28">
        <f t="shared" si="22"/>
        <v>0</v>
      </c>
      <c r="N84" s="8"/>
      <c r="Y84" s="5">
        <f t="shared" si="18"/>
        <v>0</v>
      </c>
      <c r="Z84" s="5">
        <f t="shared" si="19"/>
        <v>0</v>
      </c>
      <c r="AA84" s="5">
        <f t="shared" si="23"/>
        <v>0</v>
      </c>
    </row>
    <row r="85" spans="1:27" hidden="1" x14ac:dyDescent="0.3">
      <c r="A85" s="7"/>
      <c r="B85" s="23">
        <f t="shared" si="2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1"/>
        <v>#VALUE!</v>
      </c>
      <c r="M85" s="28">
        <f t="shared" si="22"/>
        <v>0</v>
      </c>
      <c r="N85" s="8"/>
      <c r="Y85" s="5">
        <f t="shared" si="18"/>
        <v>0</v>
      </c>
      <c r="Z85" s="5">
        <f t="shared" si="19"/>
        <v>0</v>
      </c>
      <c r="AA85" s="5">
        <f t="shared" si="23"/>
        <v>0</v>
      </c>
    </row>
    <row r="86" spans="1:27" hidden="1" x14ac:dyDescent="0.3">
      <c r="A86" s="7"/>
      <c r="B86" s="23">
        <f t="shared" si="2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1"/>
        <v>#VALUE!</v>
      </c>
      <c r="M86" s="28">
        <f t="shared" si="22"/>
        <v>0</v>
      </c>
      <c r="N86" s="8"/>
      <c r="Y86" s="5">
        <f t="shared" si="18"/>
        <v>0</v>
      </c>
      <c r="Z86" s="5">
        <f t="shared" si="19"/>
        <v>0</v>
      </c>
      <c r="AA86" s="5">
        <f t="shared" si="23"/>
        <v>0</v>
      </c>
    </row>
    <row r="87" spans="1:27" hidden="1" x14ac:dyDescent="0.3">
      <c r="A87" s="7"/>
      <c r="B87" s="23">
        <f t="shared" si="2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1"/>
        <v>#VALUE!</v>
      </c>
      <c r="M87" s="28">
        <f t="shared" si="22"/>
        <v>0</v>
      </c>
      <c r="N87" s="8"/>
      <c r="Y87" s="5">
        <f t="shared" si="18"/>
        <v>0</v>
      </c>
      <c r="Z87" s="5">
        <f t="shared" si="19"/>
        <v>0</v>
      </c>
      <c r="AA87" s="5">
        <f t="shared" si="23"/>
        <v>0</v>
      </c>
    </row>
    <row r="88" spans="1:27" hidden="1" x14ac:dyDescent="0.3">
      <c r="A88" s="7"/>
      <c r="B88" s="23">
        <f t="shared" si="2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1"/>
        <v>#VALUE!</v>
      </c>
      <c r="M88" s="28">
        <f t="shared" si="22"/>
        <v>0</v>
      </c>
      <c r="N88" s="8"/>
      <c r="Y88" s="5">
        <f t="shared" si="18"/>
        <v>0</v>
      </c>
      <c r="Z88" s="5">
        <f t="shared" si="19"/>
        <v>0</v>
      </c>
      <c r="AA88" s="5">
        <f t="shared" si="23"/>
        <v>0</v>
      </c>
    </row>
    <row r="89" spans="1:27" hidden="1" x14ac:dyDescent="0.3">
      <c r="A89" s="7"/>
      <c r="B89" s="23">
        <f t="shared" si="2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1"/>
        <v>#VALUE!</v>
      </c>
      <c r="M89" s="28">
        <f t="shared" si="22"/>
        <v>0</v>
      </c>
      <c r="N89" s="8"/>
      <c r="Y89" s="5">
        <f t="shared" si="18"/>
        <v>0</v>
      </c>
      <c r="Z89" s="5">
        <f t="shared" si="19"/>
        <v>0</v>
      </c>
      <c r="AA89" s="5">
        <f t="shared" si="23"/>
        <v>0</v>
      </c>
    </row>
    <row r="90" spans="1:27" hidden="1" x14ac:dyDescent="0.3">
      <c r="A90" s="7"/>
      <c r="B90" s="23">
        <f t="shared" si="2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1"/>
        <v>#VALUE!</v>
      </c>
      <c r="M90" s="28">
        <f t="shared" si="22"/>
        <v>0</v>
      </c>
      <c r="N90" s="8"/>
      <c r="Y90" s="5">
        <f t="shared" si="18"/>
        <v>0</v>
      </c>
      <c r="Z90" s="5">
        <f t="shared" si="19"/>
        <v>0</v>
      </c>
      <c r="AA90" s="5">
        <f t="shared" si="23"/>
        <v>0</v>
      </c>
    </row>
    <row r="91" spans="1:27" hidden="1" x14ac:dyDescent="0.3">
      <c r="A91" s="7"/>
      <c r="B91" s="23">
        <f t="shared" si="2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1"/>
        <v>#VALUE!</v>
      </c>
      <c r="M91" s="28">
        <f t="shared" si="22"/>
        <v>0</v>
      </c>
      <c r="N91" s="8"/>
      <c r="Y91" s="5">
        <f t="shared" si="18"/>
        <v>0</v>
      </c>
      <c r="Z91" s="5">
        <f t="shared" si="19"/>
        <v>0</v>
      </c>
      <c r="AA91" s="5">
        <f t="shared" si="23"/>
        <v>0</v>
      </c>
    </row>
    <row r="92" spans="1:27" hidden="1" x14ac:dyDescent="0.3">
      <c r="A92" s="7"/>
      <c r="B92" s="23">
        <f t="shared" si="2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1"/>
        <v>#VALUE!</v>
      </c>
      <c r="M92" s="28">
        <f t="shared" si="22"/>
        <v>0</v>
      </c>
      <c r="N92" s="8"/>
      <c r="Y92" s="5">
        <f t="shared" si="18"/>
        <v>0</v>
      </c>
      <c r="Z92" s="5">
        <f t="shared" si="19"/>
        <v>0</v>
      </c>
      <c r="AA92" s="5">
        <f t="shared" si="23"/>
        <v>0</v>
      </c>
    </row>
    <row r="93" spans="1:27" hidden="1" x14ac:dyDescent="0.3">
      <c r="A93" s="7"/>
      <c r="B93" s="23">
        <f t="shared" si="20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1"/>
        <v>#VALUE!</v>
      </c>
      <c r="M93" s="28">
        <f t="shared" si="22"/>
        <v>0</v>
      </c>
      <c r="N93" s="8"/>
      <c r="Y93" s="5">
        <f t="shared" si="18"/>
        <v>0</v>
      </c>
      <c r="Z93" s="5">
        <f t="shared" si="19"/>
        <v>0</v>
      </c>
      <c r="AA93" s="5">
        <f t="shared" si="23"/>
        <v>0</v>
      </c>
    </row>
    <row r="94" spans="1:27" hidden="1" x14ac:dyDescent="0.3">
      <c r="A94" s="7"/>
      <c r="B94" s="23">
        <f t="shared" si="20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1"/>
        <v>#VALUE!</v>
      </c>
      <c r="M94" s="28">
        <f t="shared" si="22"/>
        <v>0</v>
      </c>
      <c r="N94" s="8"/>
      <c r="Y94" s="5">
        <f t="shared" si="18"/>
        <v>0</v>
      </c>
      <c r="Z94" s="5">
        <f t="shared" si="19"/>
        <v>0</v>
      </c>
      <c r="AA94" s="5">
        <f t="shared" si="23"/>
        <v>0</v>
      </c>
    </row>
    <row r="95" spans="1:27" hidden="1" x14ac:dyDescent="0.3">
      <c r="A95" s="7"/>
      <c r="B95" s="23">
        <f t="shared" si="20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1"/>
        <v>#VALUE!</v>
      </c>
      <c r="M95" s="28">
        <f t="shared" si="22"/>
        <v>0</v>
      </c>
      <c r="N95" s="8"/>
      <c r="Y95" s="5">
        <f t="shared" si="18"/>
        <v>0</v>
      </c>
      <c r="Z95" s="5">
        <f t="shared" si="19"/>
        <v>0</v>
      </c>
      <c r="AA95" s="5">
        <f t="shared" si="23"/>
        <v>0</v>
      </c>
    </row>
    <row r="96" spans="1:27" hidden="1" x14ac:dyDescent="0.3">
      <c r="A96" s="7"/>
      <c r="B96" s="23">
        <f t="shared" si="20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1"/>
        <v>#VALUE!</v>
      </c>
      <c r="M96" s="28">
        <f t="shared" si="22"/>
        <v>0</v>
      </c>
      <c r="N96" s="8"/>
      <c r="Y96" s="5">
        <f t="shared" si="18"/>
        <v>0</v>
      </c>
      <c r="Z96" s="5">
        <f t="shared" si="19"/>
        <v>0</v>
      </c>
      <c r="AA96" s="5">
        <f t="shared" si="23"/>
        <v>0</v>
      </c>
    </row>
    <row r="97" spans="1:27" hidden="1" x14ac:dyDescent="0.3">
      <c r="A97" s="7"/>
      <c r="B97" s="23">
        <f t="shared" si="20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1"/>
        <v>#VALUE!</v>
      </c>
      <c r="M97" s="28">
        <f t="shared" si="22"/>
        <v>0</v>
      </c>
      <c r="N97" s="8"/>
      <c r="Y97" s="5">
        <f t="shared" si="18"/>
        <v>0</v>
      </c>
      <c r="Z97" s="5">
        <f t="shared" si="19"/>
        <v>0</v>
      </c>
      <c r="AA97" s="5">
        <f t="shared" si="23"/>
        <v>0</v>
      </c>
    </row>
    <row r="98" spans="1:27" hidden="1" x14ac:dyDescent="0.3">
      <c r="A98" s="7"/>
      <c r="B98" s="23">
        <f t="shared" si="20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1"/>
        <v>#VALUE!</v>
      </c>
      <c r="M98" s="28">
        <f t="shared" si="22"/>
        <v>0</v>
      </c>
      <c r="N98" s="8"/>
      <c r="Y98" s="5">
        <f t="shared" si="18"/>
        <v>0</v>
      </c>
      <c r="Z98" s="5">
        <f t="shared" si="19"/>
        <v>0</v>
      </c>
      <c r="AA98" s="5">
        <f t="shared" si="23"/>
        <v>0</v>
      </c>
    </row>
    <row r="99" spans="1:27" hidden="1" x14ac:dyDescent="0.3">
      <c r="A99" s="7"/>
      <c r="B99" s="23">
        <f t="shared" si="20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1"/>
        <v>#VALUE!</v>
      </c>
      <c r="M99" s="28">
        <f t="shared" si="22"/>
        <v>0</v>
      </c>
      <c r="N99" s="8"/>
      <c r="P99" s="5" t="s">
        <v>20</v>
      </c>
      <c r="Y99" s="5">
        <f t="shared" si="18"/>
        <v>0</v>
      </c>
      <c r="Z99" s="5">
        <f t="shared" si="19"/>
        <v>0</v>
      </c>
      <c r="AA99" s="5">
        <f t="shared" si="23"/>
        <v>0</v>
      </c>
    </row>
    <row r="100" spans="1:27" hidden="1" x14ac:dyDescent="0.3">
      <c r="A100" s="7"/>
      <c r="B100" s="23">
        <f t="shared" si="20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1"/>
        <v>#VALUE!</v>
      </c>
      <c r="M100" s="28">
        <f t="shared" si="22"/>
        <v>0</v>
      </c>
      <c r="N100" s="8"/>
      <c r="Q100" s="5" t="s">
        <v>20</v>
      </c>
      <c r="Y100" s="5">
        <f t="shared" si="18"/>
        <v>0</v>
      </c>
      <c r="Z100" s="5">
        <f t="shared" si="19"/>
        <v>0</v>
      </c>
      <c r="AA100" s="5">
        <f t="shared" si="23"/>
        <v>0</v>
      </c>
    </row>
    <row r="101" spans="1:27" hidden="1" x14ac:dyDescent="0.3">
      <c r="A101" s="7"/>
      <c r="B101" s="23">
        <f t="shared" si="20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1"/>
        <v>#VALUE!</v>
      </c>
      <c r="M101" s="28">
        <f t="shared" si="22"/>
        <v>0</v>
      </c>
      <c r="N101" s="8"/>
      <c r="Q101" s="5" t="s">
        <v>20</v>
      </c>
      <c r="Y101" s="5">
        <f t="shared" si="18"/>
        <v>0</v>
      </c>
      <c r="Z101" s="5">
        <f t="shared" si="19"/>
        <v>0</v>
      </c>
      <c r="AA101" s="5">
        <f t="shared" si="23"/>
        <v>0</v>
      </c>
    </row>
    <row r="102" spans="1:27" hidden="1" x14ac:dyDescent="0.3">
      <c r="A102" s="7"/>
      <c r="B102" s="23">
        <f t="shared" si="20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1"/>
        <v>#VALUE!</v>
      </c>
      <c r="M102" s="28">
        <f t="shared" si="22"/>
        <v>0</v>
      </c>
      <c r="N102" s="8"/>
      <c r="Y102" s="5">
        <f t="shared" si="18"/>
        <v>0</v>
      </c>
      <c r="Z102" s="5">
        <f t="shared" si="19"/>
        <v>0</v>
      </c>
      <c r="AA102" s="5">
        <f t="shared" si="23"/>
        <v>0</v>
      </c>
    </row>
    <row r="103" spans="1:27" hidden="1" x14ac:dyDescent="0.3">
      <c r="A103" s="7"/>
      <c r="B103" s="23">
        <f t="shared" si="20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1"/>
        <v>#VALUE!</v>
      </c>
      <c r="M103" s="28">
        <f t="shared" si="22"/>
        <v>0</v>
      </c>
      <c r="N103" s="8"/>
      <c r="Y103" s="5">
        <f t="shared" si="18"/>
        <v>0</v>
      </c>
      <c r="Z103" s="5">
        <f t="shared" si="19"/>
        <v>0</v>
      </c>
      <c r="AA103" s="5">
        <f t="shared" si="23"/>
        <v>0</v>
      </c>
    </row>
    <row r="104" spans="1:27" hidden="1" x14ac:dyDescent="0.3">
      <c r="A104" s="7"/>
      <c r="B104" s="23">
        <f t="shared" si="20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1"/>
        <v>#VALUE!</v>
      </c>
      <c r="M104" s="25">
        <f t="shared" si="22"/>
        <v>0</v>
      </c>
      <c r="N104" s="8"/>
      <c r="Y104" s="5">
        <f t="shared" si="18"/>
        <v>0</v>
      </c>
      <c r="Z104" s="5">
        <f t="shared" si="19"/>
        <v>0</v>
      </c>
      <c r="AA104" s="5">
        <f t="shared" si="23"/>
        <v>0</v>
      </c>
    </row>
    <row r="105" spans="1:27" hidden="1" x14ac:dyDescent="0.3">
      <c r="A105" s="7"/>
      <c r="B105" s="23">
        <f t="shared" si="20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1"/>
        <v>#VALUE!</v>
      </c>
      <c r="M105" s="25">
        <f t="shared" si="22"/>
        <v>0</v>
      </c>
      <c r="N105" s="8"/>
      <c r="Y105" s="5">
        <f t="shared" si="18"/>
        <v>0</v>
      </c>
      <c r="Z105" s="5">
        <f t="shared" si="19"/>
        <v>0</v>
      </c>
      <c r="AA105" s="5">
        <f t="shared" si="23"/>
        <v>0</v>
      </c>
    </row>
    <row r="106" spans="1:27" hidden="1" x14ac:dyDescent="0.3">
      <c r="A106" s="7"/>
      <c r="B106" s="23">
        <f t="shared" si="20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1"/>
        <v>#VALUE!</v>
      </c>
      <c r="M106" s="25">
        <f t="shared" si="22"/>
        <v>0</v>
      </c>
      <c r="N106" s="8"/>
      <c r="Y106" s="5">
        <f t="shared" si="18"/>
        <v>0</v>
      </c>
      <c r="Z106" s="5">
        <f t="shared" si="19"/>
        <v>0</v>
      </c>
      <c r="AA106" s="5">
        <f t="shared" si="23"/>
        <v>0</v>
      </c>
    </row>
    <row r="107" spans="1:27" hidden="1" x14ac:dyDescent="0.3">
      <c r="A107" s="7"/>
      <c r="B107" s="23">
        <f t="shared" si="20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1"/>
        <v>#VALUE!</v>
      </c>
      <c r="M107" s="25">
        <f t="shared" si="22"/>
        <v>0</v>
      </c>
      <c r="N107" s="8"/>
      <c r="Y107" s="5">
        <f t="shared" si="18"/>
        <v>0</v>
      </c>
      <c r="Z107" s="5">
        <f t="shared" si="19"/>
        <v>0</v>
      </c>
      <c r="AA107" s="5">
        <f t="shared" si="23"/>
        <v>0</v>
      </c>
    </row>
    <row r="108" spans="1:27" hidden="1" x14ac:dyDescent="0.3">
      <c r="A108" s="7"/>
      <c r="B108" s="23">
        <f t="shared" si="20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1"/>
        <v>#VALUE!</v>
      </c>
      <c r="M108" s="25">
        <f t="shared" si="22"/>
        <v>0</v>
      </c>
      <c r="N108" s="8"/>
      <c r="Y108" s="5">
        <f t="shared" si="18"/>
        <v>0</v>
      </c>
      <c r="Z108" s="5">
        <f t="shared" si="19"/>
        <v>0</v>
      </c>
      <c r="AA108" s="5">
        <f t="shared" si="23"/>
        <v>0</v>
      </c>
    </row>
    <row r="109" spans="1:27" hidden="1" x14ac:dyDescent="0.3">
      <c r="A109" s="7"/>
      <c r="B109" s="23">
        <f t="shared" si="20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1"/>
        <v>#VALUE!</v>
      </c>
      <c r="M109" s="25">
        <f t="shared" si="22"/>
        <v>0</v>
      </c>
      <c r="N109" s="8"/>
      <c r="Y109" s="5">
        <f t="shared" si="18"/>
        <v>0</v>
      </c>
      <c r="Z109" s="5">
        <f t="shared" si="19"/>
        <v>0</v>
      </c>
      <c r="AA109" s="5">
        <f t="shared" si="23"/>
        <v>0</v>
      </c>
    </row>
    <row r="110" spans="1:27" hidden="1" x14ac:dyDescent="0.3">
      <c r="A110" s="7"/>
      <c r="B110" s="23">
        <f t="shared" si="20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1"/>
        <v>#VALUE!</v>
      </c>
      <c r="M110" s="25">
        <f t="shared" si="22"/>
        <v>0</v>
      </c>
      <c r="N110" s="8"/>
      <c r="Y110" s="5">
        <f t="shared" si="18"/>
        <v>0</v>
      </c>
      <c r="Z110" s="5">
        <f t="shared" si="19"/>
        <v>0</v>
      </c>
      <c r="AA110" s="5">
        <f t="shared" si="23"/>
        <v>0</v>
      </c>
    </row>
    <row r="111" spans="1:27" hidden="1" x14ac:dyDescent="0.3">
      <c r="A111" s="7"/>
      <c r="B111" s="23">
        <f t="shared" si="20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1"/>
        <v>#VALUE!</v>
      </c>
      <c r="M111" s="25">
        <f t="shared" si="22"/>
        <v>0</v>
      </c>
      <c r="N111" s="8"/>
      <c r="Y111" s="5">
        <f t="shared" si="18"/>
        <v>0</v>
      </c>
      <c r="Z111" s="5">
        <f t="shared" si="19"/>
        <v>0</v>
      </c>
      <c r="AA111" s="5">
        <f t="shared" si="23"/>
        <v>0</v>
      </c>
    </row>
    <row r="112" spans="1:27" hidden="1" x14ac:dyDescent="0.3">
      <c r="A112" s="7"/>
      <c r="B112" s="23">
        <f t="shared" si="20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1"/>
        <v>#VALUE!</v>
      </c>
      <c r="M112" s="25">
        <f t="shared" si="22"/>
        <v>0</v>
      </c>
      <c r="N112" s="8"/>
      <c r="Y112" s="5">
        <f t="shared" si="18"/>
        <v>0</v>
      </c>
      <c r="Z112" s="5">
        <f t="shared" si="19"/>
        <v>0</v>
      </c>
      <c r="AA112" s="5">
        <f t="shared" si="23"/>
        <v>0</v>
      </c>
    </row>
    <row r="113" spans="1:27" hidden="1" x14ac:dyDescent="0.3">
      <c r="A113" s="7"/>
      <c r="B113" s="23">
        <f t="shared" si="20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1"/>
        <v>#VALUE!</v>
      </c>
      <c r="M113" s="25">
        <f t="shared" si="22"/>
        <v>0</v>
      </c>
      <c r="N113" s="8"/>
      <c r="Y113" s="5">
        <f t="shared" si="18"/>
        <v>0</v>
      </c>
      <c r="Z113" s="5">
        <f t="shared" si="19"/>
        <v>0</v>
      </c>
      <c r="AA113" s="5">
        <f t="shared" si="23"/>
        <v>0</v>
      </c>
    </row>
    <row r="114" spans="1:27" hidden="1" x14ac:dyDescent="0.3">
      <c r="A114" s="7"/>
      <c r="B114" s="23">
        <f t="shared" si="20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1"/>
        <v>#VALUE!</v>
      </c>
      <c r="M114" s="25">
        <f t="shared" si="22"/>
        <v>0</v>
      </c>
      <c r="N114" s="8"/>
      <c r="Y114" s="5">
        <f t="shared" si="18"/>
        <v>0</v>
      </c>
      <c r="Z114" s="5">
        <f t="shared" si="19"/>
        <v>0</v>
      </c>
      <c r="AA114" s="5">
        <f t="shared" si="23"/>
        <v>0</v>
      </c>
    </row>
    <row r="115" spans="1:27" hidden="1" x14ac:dyDescent="0.3">
      <c r="A115" s="7"/>
      <c r="B115" s="23">
        <f t="shared" si="20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1"/>
        <v>#VALUE!</v>
      </c>
      <c r="M115" s="25">
        <f t="shared" si="22"/>
        <v>0</v>
      </c>
      <c r="N115" s="8"/>
      <c r="Y115" s="5">
        <f t="shared" si="18"/>
        <v>0</v>
      </c>
      <c r="Z115" s="5">
        <f t="shared" si="19"/>
        <v>0</v>
      </c>
      <c r="AA115" s="5">
        <f t="shared" si="23"/>
        <v>0</v>
      </c>
    </row>
    <row r="116" spans="1:27" hidden="1" x14ac:dyDescent="0.3">
      <c r="A116" s="7"/>
      <c r="B116" s="23">
        <f t="shared" si="20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1"/>
        <v>#VALUE!</v>
      </c>
      <c r="M116" s="25">
        <f t="shared" si="22"/>
        <v>0</v>
      </c>
      <c r="N116" s="8"/>
      <c r="Y116" s="5">
        <f t="shared" si="18"/>
        <v>0</v>
      </c>
      <c r="Z116" s="5">
        <f t="shared" si="19"/>
        <v>0</v>
      </c>
      <c r="AA116" s="5">
        <f t="shared" si="23"/>
        <v>0</v>
      </c>
    </row>
    <row r="117" spans="1:27" hidden="1" x14ac:dyDescent="0.3">
      <c r="A117" s="7"/>
      <c r="B117" s="23">
        <f t="shared" si="20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1"/>
        <v>#VALUE!</v>
      </c>
      <c r="M117" s="25">
        <f t="shared" si="22"/>
        <v>0</v>
      </c>
      <c r="N117" s="8"/>
      <c r="Y117" s="5">
        <f t="shared" si="18"/>
        <v>0</v>
      </c>
      <c r="Z117" s="5">
        <f t="shared" si="19"/>
        <v>0</v>
      </c>
      <c r="AA117" s="5">
        <f t="shared" si="23"/>
        <v>0</v>
      </c>
    </row>
    <row r="118" spans="1:27" hidden="1" x14ac:dyDescent="0.3">
      <c r="A118" s="7"/>
      <c r="B118" s="23">
        <f t="shared" si="20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1"/>
        <v>#VALUE!</v>
      </c>
      <c r="M118" s="25">
        <f t="shared" si="22"/>
        <v>0</v>
      </c>
      <c r="N118" s="8"/>
      <c r="Y118" s="5">
        <f t="shared" si="18"/>
        <v>0</v>
      </c>
      <c r="Z118" s="5">
        <f t="shared" si="19"/>
        <v>0</v>
      </c>
      <c r="AA118" s="5">
        <f t="shared" si="23"/>
        <v>0</v>
      </c>
    </row>
    <row r="119" spans="1:27" hidden="1" x14ac:dyDescent="0.3">
      <c r="A119" s="7"/>
      <c r="B119" s="23">
        <f t="shared" si="20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1"/>
        <v>#VALUE!</v>
      </c>
      <c r="M119" s="25">
        <f t="shared" si="22"/>
        <v>0</v>
      </c>
      <c r="N119" s="8"/>
      <c r="Y119" s="5">
        <f t="shared" si="18"/>
        <v>0</v>
      </c>
      <c r="Z119" s="5">
        <f t="shared" si="19"/>
        <v>0</v>
      </c>
      <c r="AA119" s="5">
        <f t="shared" si="23"/>
        <v>0</v>
      </c>
    </row>
    <row r="120" spans="1:27" hidden="1" x14ac:dyDescent="0.3">
      <c r="A120" s="7"/>
      <c r="B120" s="23">
        <f t="shared" si="20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1"/>
        <v>#VALUE!</v>
      </c>
      <c r="M120" s="25">
        <f t="shared" si="22"/>
        <v>0</v>
      </c>
      <c r="N120" s="8"/>
      <c r="Y120" s="5">
        <f t="shared" si="18"/>
        <v>0</v>
      </c>
      <c r="Z120" s="5">
        <f t="shared" si="19"/>
        <v>0</v>
      </c>
      <c r="AA120" s="5">
        <f t="shared" si="23"/>
        <v>0</v>
      </c>
    </row>
    <row r="121" spans="1:27" hidden="1" x14ac:dyDescent="0.3">
      <c r="A121" s="7"/>
      <c r="B121" s="23">
        <f t="shared" si="20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1"/>
        <v>#VALUE!</v>
      </c>
      <c r="M121" s="25">
        <f t="shared" si="22"/>
        <v>0</v>
      </c>
      <c r="N121" s="8"/>
      <c r="Y121" s="5">
        <f t="shared" si="18"/>
        <v>0</v>
      </c>
      <c r="Z121" s="5">
        <f t="shared" si="19"/>
        <v>0</v>
      </c>
      <c r="AA121" s="5">
        <f t="shared" si="23"/>
        <v>0</v>
      </c>
    </row>
    <row r="122" spans="1:27" hidden="1" x14ac:dyDescent="0.3">
      <c r="A122" s="7"/>
      <c r="B122" s="23">
        <f t="shared" si="20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1"/>
        <v>#VALUE!</v>
      </c>
      <c r="M122" s="25">
        <f t="shared" si="22"/>
        <v>0</v>
      </c>
      <c r="N122" s="8"/>
      <c r="Y122" s="5">
        <f t="shared" si="18"/>
        <v>0</v>
      </c>
      <c r="Z122" s="5">
        <f t="shared" si="19"/>
        <v>0</v>
      </c>
      <c r="AA122" s="5">
        <f t="shared" si="23"/>
        <v>0</v>
      </c>
    </row>
    <row r="123" spans="1:27" hidden="1" x14ac:dyDescent="0.3">
      <c r="A123" s="7"/>
      <c r="B123" s="23">
        <f t="shared" si="20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1"/>
        <v>#VALUE!</v>
      </c>
      <c r="M123" s="25">
        <f t="shared" si="22"/>
        <v>0</v>
      </c>
      <c r="N123" s="8"/>
      <c r="Y123" s="5">
        <f t="shared" si="18"/>
        <v>0</v>
      </c>
      <c r="Z123" s="5">
        <f t="shared" si="19"/>
        <v>0</v>
      </c>
      <c r="AA123" s="5">
        <f t="shared" si="23"/>
        <v>0</v>
      </c>
    </row>
    <row r="124" spans="1:27" hidden="1" x14ac:dyDescent="0.3">
      <c r="A124" s="7"/>
      <c r="B124" s="23">
        <f t="shared" si="20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1"/>
        <v>#VALUE!</v>
      </c>
      <c r="M124" s="25">
        <f t="shared" si="22"/>
        <v>0</v>
      </c>
      <c r="N124" s="8"/>
      <c r="Y124" s="5">
        <f t="shared" si="18"/>
        <v>0</v>
      </c>
      <c r="Z124" s="5">
        <f t="shared" si="19"/>
        <v>0</v>
      </c>
      <c r="AA124" s="5">
        <f t="shared" si="23"/>
        <v>0</v>
      </c>
    </row>
    <row r="125" spans="1:27" hidden="1" x14ac:dyDescent="0.3">
      <c r="A125" s="7"/>
      <c r="B125" s="23">
        <f t="shared" si="20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1"/>
        <v>#VALUE!</v>
      </c>
      <c r="M125" s="25">
        <f t="shared" si="22"/>
        <v>0</v>
      </c>
      <c r="N125" s="8"/>
      <c r="Y125" s="5">
        <f t="shared" si="18"/>
        <v>0</v>
      </c>
      <c r="Z125" s="5">
        <f t="shared" si="19"/>
        <v>0</v>
      </c>
      <c r="AA125" s="5">
        <f t="shared" si="23"/>
        <v>0</v>
      </c>
    </row>
    <row r="126" spans="1:27" hidden="1" x14ac:dyDescent="0.3">
      <c r="A126" s="7"/>
      <c r="B126" s="23">
        <f t="shared" si="20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1"/>
        <v>#VALUE!</v>
      </c>
      <c r="M126" s="25">
        <f t="shared" si="22"/>
        <v>0</v>
      </c>
      <c r="N126" s="8"/>
      <c r="Y126" s="5">
        <f t="shared" si="18"/>
        <v>0</v>
      </c>
      <c r="Z126" s="5">
        <f t="shared" si="19"/>
        <v>0</v>
      </c>
      <c r="AA126" s="5">
        <f t="shared" si="23"/>
        <v>0</v>
      </c>
    </row>
    <row r="127" spans="1:27" hidden="1" x14ac:dyDescent="0.3">
      <c r="A127" s="7"/>
      <c r="B127" s="23">
        <f t="shared" si="20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1"/>
        <v>#VALUE!</v>
      </c>
      <c r="M127" s="25">
        <f t="shared" si="22"/>
        <v>0</v>
      </c>
      <c r="N127" s="8"/>
      <c r="Y127" s="5">
        <f t="shared" si="18"/>
        <v>0</v>
      </c>
      <c r="Z127" s="5">
        <f t="shared" si="19"/>
        <v>0</v>
      </c>
      <c r="AA127" s="5">
        <f t="shared" si="23"/>
        <v>0</v>
      </c>
    </row>
    <row r="128" spans="1:27" hidden="1" x14ac:dyDescent="0.3">
      <c r="A128" s="7"/>
      <c r="B128" s="23">
        <f t="shared" si="20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1"/>
        <v>#VALUE!</v>
      </c>
      <c r="M128" s="25">
        <f t="shared" si="22"/>
        <v>0</v>
      </c>
      <c r="N128" s="8"/>
      <c r="Y128" s="5">
        <f t="shared" si="18"/>
        <v>0</v>
      </c>
      <c r="Z128" s="5">
        <f t="shared" si="19"/>
        <v>0</v>
      </c>
      <c r="AA128" s="5">
        <f t="shared" si="23"/>
        <v>0</v>
      </c>
    </row>
    <row r="129" spans="1:27" hidden="1" x14ac:dyDescent="0.3">
      <c r="A129" s="7"/>
      <c r="B129" s="23">
        <f t="shared" si="20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1"/>
        <v>#VALUE!</v>
      </c>
      <c r="M129" s="25">
        <f t="shared" si="22"/>
        <v>0</v>
      </c>
      <c r="N129" s="8"/>
      <c r="Y129" s="5">
        <f t="shared" si="18"/>
        <v>0</v>
      </c>
      <c r="Z129" s="5">
        <f t="shared" si="19"/>
        <v>0</v>
      </c>
      <c r="AA129" s="5">
        <f t="shared" si="23"/>
        <v>0</v>
      </c>
    </row>
    <row r="130" spans="1:27" hidden="1" x14ac:dyDescent="0.3">
      <c r="A130" s="7"/>
      <c r="B130" s="23">
        <f t="shared" si="20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1"/>
        <v>#VALUE!</v>
      </c>
      <c r="M130" s="25">
        <f t="shared" si="22"/>
        <v>0</v>
      </c>
      <c r="N130" s="8"/>
      <c r="Y130" s="5">
        <f t="shared" si="18"/>
        <v>0</v>
      </c>
      <c r="Z130" s="5">
        <f t="shared" si="19"/>
        <v>0</v>
      </c>
      <c r="AA130" s="5">
        <f t="shared" si="23"/>
        <v>0</v>
      </c>
    </row>
    <row r="131" spans="1:27" hidden="1" x14ac:dyDescent="0.3">
      <c r="A131" s="7"/>
      <c r="B131" s="23">
        <f t="shared" si="20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1"/>
        <v>#VALUE!</v>
      </c>
      <c r="M131" s="25">
        <f t="shared" si="22"/>
        <v>0</v>
      </c>
      <c r="N131" s="8"/>
      <c r="Y131" s="5">
        <f t="shared" si="18"/>
        <v>0</v>
      </c>
      <c r="Z131" s="5">
        <f t="shared" si="19"/>
        <v>0</v>
      </c>
      <c r="AA131" s="5">
        <f t="shared" si="23"/>
        <v>0</v>
      </c>
    </row>
    <row r="132" spans="1:27" hidden="1" x14ac:dyDescent="0.3">
      <c r="A132" s="7"/>
      <c r="B132" s="23">
        <f t="shared" si="20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1"/>
        <v>#VALUE!</v>
      </c>
      <c r="M132" s="25">
        <f t="shared" si="22"/>
        <v>0</v>
      </c>
      <c r="N132" s="8"/>
      <c r="Y132" s="5">
        <f t="shared" si="18"/>
        <v>0</v>
      </c>
      <c r="Z132" s="5">
        <f t="shared" si="19"/>
        <v>0</v>
      </c>
      <c r="AA132" s="5">
        <f t="shared" si="23"/>
        <v>0</v>
      </c>
    </row>
    <row r="133" spans="1:27" hidden="1" x14ac:dyDescent="0.3">
      <c r="A133" s="7"/>
      <c r="B133" s="23">
        <f t="shared" si="20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1"/>
        <v>#VALUE!</v>
      </c>
      <c r="M133" s="25">
        <f t="shared" si="22"/>
        <v>0</v>
      </c>
      <c r="N133" s="8"/>
      <c r="Y133" s="5">
        <f t="shared" si="18"/>
        <v>0</v>
      </c>
      <c r="Z133" s="5">
        <f t="shared" si="19"/>
        <v>0</v>
      </c>
      <c r="AA133" s="5">
        <f t="shared" si="23"/>
        <v>0</v>
      </c>
    </row>
    <row r="134" spans="1:27" hidden="1" x14ac:dyDescent="0.3">
      <c r="A134" s="7"/>
      <c r="B134" s="23">
        <f t="shared" si="20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1"/>
        <v>#VALUE!</v>
      </c>
      <c r="M134" s="25">
        <f t="shared" si="22"/>
        <v>0</v>
      </c>
      <c r="N134" s="8"/>
      <c r="Y134" s="5">
        <f t="shared" si="18"/>
        <v>0</v>
      </c>
      <c r="Z134" s="5">
        <f t="shared" si="19"/>
        <v>0</v>
      </c>
      <c r="AA134" s="5">
        <f t="shared" si="23"/>
        <v>0</v>
      </c>
    </row>
    <row r="135" spans="1:27" hidden="1" x14ac:dyDescent="0.3">
      <c r="A135" s="7"/>
      <c r="B135" s="23">
        <f t="shared" si="20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1"/>
        <v>#VALUE!</v>
      </c>
      <c r="M135" s="25">
        <f t="shared" si="22"/>
        <v>0</v>
      </c>
      <c r="N135" s="8"/>
      <c r="Y135" s="5">
        <f t="shared" ref="Y135:Y191" si="24">IF($M135&gt;0,1,0)</f>
        <v>0</v>
      </c>
      <c r="Z135" s="5">
        <f t="shared" ref="Z135:Z191" si="25">IF($M135&lt;0,1,0)</f>
        <v>0</v>
      </c>
      <c r="AA135" s="5">
        <f t="shared" si="23"/>
        <v>0</v>
      </c>
    </row>
    <row r="136" spans="1:27" hidden="1" x14ac:dyDescent="0.3">
      <c r="A136" s="7"/>
      <c r="B136" s="23">
        <f t="shared" ref="B136:B191" si="26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7">(I136*1/F136)-100%</f>
        <v>#VALUE!</v>
      </c>
      <c r="M136" s="25">
        <f t="shared" ref="M136:M191" si="28">J136*K136</f>
        <v>0</v>
      </c>
      <c r="N136" s="8"/>
      <c r="Y136" s="5">
        <f t="shared" si="24"/>
        <v>0</v>
      </c>
      <c r="Z136" s="5">
        <f t="shared" si="25"/>
        <v>0</v>
      </c>
      <c r="AA136" s="5">
        <f t="shared" si="23"/>
        <v>0</v>
      </c>
    </row>
    <row r="137" spans="1:27" hidden="1" x14ac:dyDescent="0.3">
      <c r="A137" s="7"/>
      <c r="B137" s="23">
        <f t="shared" si="26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7"/>
        <v>#VALUE!</v>
      </c>
      <c r="M137" s="25">
        <f t="shared" si="28"/>
        <v>0</v>
      </c>
      <c r="N137" s="8"/>
      <c r="Y137" s="5">
        <f t="shared" si="24"/>
        <v>0</v>
      </c>
      <c r="Z137" s="5">
        <f t="shared" si="25"/>
        <v>0</v>
      </c>
      <c r="AA137" s="5">
        <f t="shared" si="23"/>
        <v>0</v>
      </c>
    </row>
    <row r="138" spans="1:27" hidden="1" x14ac:dyDescent="0.3">
      <c r="A138" s="7"/>
      <c r="B138" s="23">
        <f t="shared" si="26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7"/>
        <v>#VALUE!</v>
      </c>
      <c r="M138" s="25">
        <f t="shared" si="28"/>
        <v>0</v>
      </c>
      <c r="N138" s="8"/>
      <c r="Y138" s="5">
        <f t="shared" si="24"/>
        <v>0</v>
      </c>
      <c r="Z138" s="5">
        <f t="shared" si="25"/>
        <v>0</v>
      </c>
      <c r="AA138" s="5">
        <f t="shared" si="23"/>
        <v>0</v>
      </c>
    </row>
    <row r="139" spans="1:27" hidden="1" x14ac:dyDescent="0.3">
      <c r="A139" s="7"/>
      <c r="B139" s="23">
        <f t="shared" si="26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7"/>
        <v>#VALUE!</v>
      </c>
      <c r="M139" s="25">
        <f t="shared" si="28"/>
        <v>0</v>
      </c>
      <c r="N139" s="8"/>
      <c r="Y139" s="5">
        <f t="shared" si="24"/>
        <v>0</v>
      </c>
      <c r="Z139" s="5">
        <f t="shared" si="25"/>
        <v>0</v>
      </c>
      <c r="AA139" s="5">
        <f t="shared" ref="AA139:AA191" si="29">IF($I139=0,1,0)</f>
        <v>0</v>
      </c>
    </row>
    <row r="140" spans="1:27" hidden="1" x14ac:dyDescent="0.3">
      <c r="A140" s="7"/>
      <c r="B140" s="23">
        <f t="shared" si="26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7"/>
        <v>#VALUE!</v>
      </c>
      <c r="M140" s="25">
        <f t="shared" si="28"/>
        <v>0</v>
      </c>
      <c r="N140" s="8"/>
      <c r="Y140" s="5">
        <f t="shared" si="24"/>
        <v>0</v>
      </c>
      <c r="Z140" s="5">
        <f t="shared" si="25"/>
        <v>0</v>
      </c>
      <c r="AA140" s="5">
        <f t="shared" si="29"/>
        <v>0</v>
      </c>
    </row>
    <row r="141" spans="1:27" hidden="1" x14ac:dyDescent="0.3">
      <c r="A141" s="7"/>
      <c r="B141" s="23">
        <f t="shared" si="26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7"/>
        <v>#VALUE!</v>
      </c>
      <c r="M141" s="25">
        <f t="shared" si="28"/>
        <v>0</v>
      </c>
      <c r="N141" s="8"/>
      <c r="Y141" s="5">
        <f t="shared" si="24"/>
        <v>0</v>
      </c>
      <c r="Z141" s="5">
        <f t="shared" si="25"/>
        <v>0</v>
      </c>
      <c r="AA141" s="5">
        <f t="shared" si="29"/>
        <v>0</v>
      </c>
    </row>
    <row r="142" spans="1:27" hidden="1" x14ac:dyDescent="0.3">
      <c r="A142" s="7"/>
      <c r="B142" s="23">
        <f t="shared" si="26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7"/>
        <v>#VALUE!</v>
      </c>
      <c r="M142" s="25">
        <f t="shared" si="28"/>
        <v>0</v>
      </c>
      <c r="N142" s="8"/>
      <c r="Y142" s="5">
        <f t="shared" si="24"/>
        <v>0</v>
      </c>
      <c r="Z142" s="5">
        <f t="shared" si="25"/>
        <v>0</v>
      </c>
      <c r="AA142" s="5">
        <f t="shared" si="29"/>
        <v>0</v>
      </c>
    </row>
    <row r="143" spans="1:27" hidden="1" x14ac:dyDescent="0.3">
      <c r="A143" s="7"/>
      <c r="B143" s="23">
        <f t="shared" si="26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7"/>
        <v>#VALUE!</v>
      </c>
      <c r="M143" s="25">
        <f t="shared" si="28"/>
        <v>0</v>
      </c>
      <c r="N143" s="8"/>
      <c r="Y143" s="5">
        <f t="shared" si="24"/>
        <v>0</v>
      </c>
      <c r="Z143" s="5">
        <f t="shared" si="25"/>
        <v>0</v>
      </c>
      <c r="AA143" s="5">
        <f t="shared" si="29"/>
        <v>0</v>
      </c>
    </row>
    <row r="144" spans="1:27" hidden="1" x14ac:dyDescent="0.3">
      <c r="A144" s="7"/>
      <c r="B144" s="23">
        <f t="shared" si="26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7"/>
        <v>#VALUE!</v>
      </c>
      <c r="M144" s="25">
        <f t="shared" si="28"/>
        <v>0</v>
      </c>
      <c r="N144" s="8"/>
      <c r="Y144" s="5">
        <f t="shared" si="24"/>
        <v>0</v>
      </c>
      <c r="Z144" s="5">
        <f t="shared" si="25"/>
        <v>0</v>
      </c>
      <c r="AA144" s="5">
        <f t="shared" si="29"/>
        <v>0</v>
      </c>
    </row>
    <row r="145" spans="1:27" hidden="1" x14ac:dyDescent="0.3">
      <c r="A145" s="7"/>
      <c r="B145" s="23">
        <f t="shared" si="26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7"/>
        <v>#VALUE!</v>
      </c>
      <c r="M145" s="25">
        <f t="shared" si="28"/>
        <v>0</v>
      </c>
      <c r="N145" s="8"/>
      <c r="Y145" s="5">
        <f t="shared" si="24"/>
        <v>0</v>
      </c>
      <c r="Z145" s="5">
        <f t="shared" si="25"/>
        <v>0</v>
      </c>
      <c r="AA145" s="5">
        <f t="shared" si="29"/>
        <v>0</v>
      </c>
    </row>
    <row r="146" spans="1:27" hidden="1" x14ac:dyDescent="0.3">
      <c r="A146" s="7"/>
      <c r="B146" s="23">
        <f t="shared" si="26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7"/>
        <v>#VALUE!</v>
      </c>
      <c r="M146" s="25">
        <f t="shared" si="28"/>
        <v>0</v>
      </c>
      <c r="N146" s="8"/>
      <c r="Y146" s="5">
        <f t="shared" si="24"/>
        <v>0</v>
      </c>
      <c r="Z146" s="5">
        <f t="shared" si="25"/>
        <v>0</v>
      </c>
      <c r="AA146" s="5">
        <f t="shared" si="29"/>
        <v>0</v>
      </c>
    </row>
    <row r="147" spans="1:27" hidden="1" x14ac:dyDescent="0.3">
      <c r="A147" s="7"/>
      <c r="B147" s="23">
        <f t="shared" si="26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7"/>
        <v>#VALUE!</v>
      </c>
      <c r="M147" s="25">
        <f t="shared" si="28"/>
        <v>0</v>
      </c>
      <c r="N147" s="8"/>
      <c r="Y147" s="5">
        <f t="shared" si="24"/>
        <v>0</v>
      </c>
      <c r="Z147" s="5">
        <f t="shared" si="25"/>
        <v>0</v>
      </c>
      <c r="AA147" s="5">
        <f t="shared" si="29"/>
        <v>0</v>
      </c>
    </row>
    <row r="148" spans="1:27" hidden="1" x14ac:dyDescent="0.3">
      <c r="A148" s="7"/>
      <c r="B148" s="23">
        <f t="shared" si="26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7"/>
        <v>#VALUE!</v>
      </c>
      <c r="M148" s="25">
        <f t="shared" si="28"/>
        <v>0</v>
      </c>
      <c r="N148" s="8"/>
      <c r="Y148" s="5">
        <f t="shared" si="24"/>
        <v>0</v>
      </c>
      <c r="Z148" s="5">
        <f t="shared" si="25"/>
        <v>0</v>
      </c>
      <c r="AA148" s="5">
        <f t="shared" si="29"/>
        <v>0</v>
      </c>
    </row>
    <row r="149" spans="1:27" hidden="1" x14ac:dyDescent="0.3">
      <c r="A149" s="7"/>
      <c r="B149" s="23">
        <f t="shared" si="26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7"/>
        <v>#VALUE!</v>
      </c>
      <c r="M149" s="25">
        <f t="shared" si="28"/>
        <v>0</v>
      </c>
      <c r="N149" s="8"/>
      <c r="Y149" s="5">
        <f t="shared" si="24"/>
        <v>0</v>
      </c>
      <c r="Z149" s="5">
        <f t="shared" si="25"/>
        <v>0</v>
      </c>
      <c r="AA149" s="5">
        <f t="shared" si="29"/>
        <v>0</v>
      </c>
    </row>
    <row r="150" spans="1:27" hidden="1" x14ac:dyDescent="0.3">
      <c r="A150" s="7"/>
      <c r="B150" s="23">
        <f t="shared" si="26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7"/>
        <v>#VALUE!</v>
      </c>
      <c r="M150" s="25">
        <f t="shared" si="28"/>
        <v>0</v>
      </c>
      <c r="N150" s="8"/>
      <c r="Y150" s="5">
        <f t="shared" si="24"/>
        <v>0</v>
      </c>
      <c r="Z150" s="5">
        <f t="shared" si="25"/>
        <v>0</v>
      </c>
      <c r="AA150" s="5">
        <f t="shared" si="29"/>
        <v>0</v>
      </c>
    </row>
    <row r="151" spans="1:27" hidden="1" x14ac:dyDescent="0.3">
      <c r="A151" s="7"/>
      <c r="B151" s="23">
        <f t="shared" si="26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7"/>
        <v>#VALUE!</v>
      </c>
      <c r="M151" s="25">
        <f t="shared" si="28"/>
        <v>0</v>
      </c>
      <c r="N151" s="8"/>
      <c r="Y151" s="5">
        <f t="shared" si="24"/>
        <v>0</v>
      </c>
      <c r="Z151" s="5">
        <f t="shared" si="25"/>
        <v>0</v>
      </c>
      <c r="AA151" s="5">
        <f t="shared" si="29"/>
        <v>0</v>
      </c>
    </row>
    <row r="152" spans="1:27" hidden="1" x14ac:dyDescent="0.3">
      <c r="A152" s="7"/>
      <c r="B152" s="23">
        <f t="shared" si="26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7"/>
        <v>#VALUE!</v>
      </c>
      <c r="M152" s="25">
        <f t="shared" si="28"/>
        <v>0</v>
      </c>
      <c r="N152" s="8"/>
      <c r="Y152" s="5">
        <f t="shared" si="24"/>
        <v>0</v>
      </c>
      <c r="Z152" s="5">
        <f t="shared" si="25"/>
        <v>0</v>
      </c>
      <c r="AA152" s="5">
        <f t="shared" si="29"/>
        <v>0</v>
      </c>
    </row>
    <row r="153" spans="1:27" hidden="1" x14ac:dyDescent="0.3">
      <c r="A153" s="7"/>
      <c r="B153" s="23">
        <f t="shared" si="26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7"/>
        <v>#VALUE!</v>
      </c>
      <c r="M153" s="25">
        <f t="shared" si="28"/>
        <v>0</v>
      </c>
      <c r="N153" s="8"/>
      <c r="Y153" s="5">
        <f t="shared" si="24"/>
        <v>0</v>
      </c>
      <c r="Z153" s="5">
        <f t="shared" si="25"/>
        <v>0</v>
      </c>
      <c r="AA153" s="5">
        <f t="shared" si="29"/>
        <v>0</v>
      </c>
    </row>
    <row r="154" spans="1:27" hidden="1" x14ac:dyDescent="0.3">
      <c r="A154" s="7"/>
      <c r="B154" s="23">
        <f t="shared" si="26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7"/>
        <v>#VALUE!</v>
      </c>
      <c r="M154" s="25">
        <f t="shared" si="28"/>
        <v>0</v>
      </c>
      <c r="N154" s="8"/>
      <c r="Y154" s="5">
        <f t="shared" si="24"/>
        <v>0</v>
      </c>
      <c r="Z154" s="5">
        <f t="shared" si="25"/>
        <v>0</v>
      </c>
      <c r="AA154" s="5">
        <f t="shared" si="29"/>
        <v>0</v>
      </c>
    </row>
    <row r="155" spans="1:27" hidden="1" x14ac:dyDescent="0.3">
      <c r="A155" s="7"/>
      <c r="B155" s="23">
        <f t="shared" si="26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7"/>
        <v>#VALUE!</v>
      </c>
      <c r="M155" s="25">
        <f t="shared" si="28"/>
        <v>0</v>
      </c>
      <c r="N155" s="8"/>
      <c r="Y155" s="5">
        <f t="shared" si="24"/>
        <v>0</v>
      </c>
      <c r="Z155" s="5">
        <f t="shared" si="25"/>
        <v>0</v>
      </c>
      <c r="AA155" s="5">
        <f t="shared" si="29"/>
        <v>0</v>
      </c>
    </row>
    <row r="156" spans="1:27" hidden="1" x14ac:dyDescent="0.3">
      <c r="A156" s="7"/>
      <c r="B156" s="23">
        <f t="shared" si="26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7"/>
        <v>#VALUE!</v>
      </c>
      <c r="M156" s="25">
        <f t="shared" si="28"/>
        <v>0</v>
      </c>
      <c r="N156" s="8"/>
      <c r="Y156" s="5">
        <f t="shared" si="24"/>
        <v>0</v>
      </c>
      <c r="Z156" s="5">
        <f t="shared" si="25"/>
        <v>0</v>
      </c>
      <c r="AA156" s="5">
        <f t="shared" si="29"/>
        <v>0</v>
      </c>
    </row>
    <row r="157" spans="1:27" hidden="1" x14ac:dyDescent="0.3">
      <c r="A157" s="7"/>
      <c r="B157" s="23">
        <f t="shared" si="26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7"/>
        <v>#VALUE!</v>
      </c>
      <c r="M157" s="25">
        <f t="shared" si="28"/>
        <v>0</v>
      </c>
      <c r="N157" s="8"/>
      <c r="Y157" s="5">
        <f t="shared" si="24"/>
        <v>0</v>
      </c>
      <c r="Z157" s="5">
        <f t="shared" si="25"/>
        <v>0</v>
      </c>
      <c r="AA157" s="5">
        <f t="shared" si="29"/>
        <v>0</v>
      </c>
    </row>
    <row r="158" spans="1:27" hidden="1" x14ac:dyDescent="0.3">
      <c r="A158" s="7"/>
      <c r="B158" s="23">
        <f t="shared" si="26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7"/>
        <v>#VALUE!</v>
      </c>
      <c r="M158" s="25">
        <f t="shared" si="28"/>
        <v>0</v>
      </c>
      <c r="N158" s="8"/>
      <c r="Y158" s="5">
        <f t="shared" si="24"/>
        <v>0</v>
      </c>
      <c r="Z158" s="5">
        <f t="shared" si="25"/>
        <v>0</v>
      </c>
      <c r="AA158" s="5">
        <f t="shared" si="29"/>
        <v>0</v>
      </c>
    </row>
    <row r="159" spans="1:27" hidden="1" x14ac:dyDescent="0.3">
      <c r="A159" s="7"/>
      <c r="B159" s="23">
        <f t="shared" si="26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7"/>
        <v>#VALUE!</v>
      </c>
      <c r="M159" s="25">
        <f t="shared" si="28"/>
        <v>0</v>
      </c>
      <c r="N159" s="8"/>
      <c r="Y159" s="5">
        <f t="shared" si="24"/>
        <v>0</v>
      </c>
      <c r="Z159" s="5">
        <f t="shared" si="25"/>
        <v>0</v>
      </c>
      <c r="AA159" s="5">
        <f t="shared" si="29"/>
        <v>0</v>
      </c>
    </row>
    <row r="160" spans="1:27" hidden="1" x14ac:dyDescent="0.3">
      <c r="A160" s="7"/>
      <c r="B160" s="23">
        <f t="shared" si="26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7"/>
        <v>#VALUE!</v>
      </c>
      <c r="M160" s="25">
        <f t="shared" si="28"/>
        <v>0</v>
      </c>
      <c r="N160" s="8"/>
      <c r="Y160" s="5">
        <f t="shared" si="24"/>
        <v>0</v>
      </c>
      <c r="Z160" s="5">
        <f t="shared" si="25"/>
        <v>0</v>
      </c>
      <c r="AA160" s="5">
        <f t="shared" si="29"/>
        <v>0</v>
      </c>
    </row>
    <row r="161" spans="1:27" hidden="1" x14ac:dyDescent="0.3">
      <c r="A161" s="7"/>
      <c r="B161" s="23">
        <f t="shared" si="26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7"/>
        <v>#VALUE!</v>
      </c>
      <c r="M161" s="25">
        <f t="shared" si="28"/>
        <v>0</v>
      </c>
      <c r="N161" s="8"/>
      <c r="Y161" s="5">
        <f t="shared" si="24"/>
        <v>0</v>
      </c>
      <c r="Z161" s="5">
        <f t="shared" si="25"/>
        <v>0</v>
      </c>
      <c r="AA161" s="5">
        <f t="shared" si="29"/>
        <v>0</v>
      </c>
    </row>
    <row r="162" spans="1:27" hidden="1" x14ac:dyDescent="0.3">
      <c r="A162" s="7"/>
      <c r="B162" s="23">
        <f t="shared" si="26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7"/>
        <v>#VALUE!</v>
      </c>
      <c r="M162" s="25">
        <f t="shared" si="28"/>
        <v>0</v>
      </c>
      <c r="N162" s="8"/>
      <c r="Y162" s="5">
        <f t="shared" si="24"/>
        <v>0</v>
      </c>
      <c r="Z162" s="5">
        <f t="shared" si="25"/>
        <v>0</v>
      </c>
      <c r="AA162" s="5">
        <f t="shared" si="29"/>
        <v>0</v>
      </c>
    </row>
    <row r="163" spans="1:27" hidden="1" x14ac:dyDescent="0.3">
      <c r="A163" s="7"/>
      <c r="B163" s="23">
        <f t="shared" si="26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7"/>
        <v>#VALUE!</v>
      </c>
      <c r="M163" s="25">
        <f t="shared" si="28"/>
        <v>0</v>
      </c>
      <c r="N163" s="8"/>
      <c r="Y163" s="5">
        <f t="shared" si="24"/>
        <v>0</v>
      </c>
      <c r="Z163" s="5">
        <f t="shared" si="25"/>
        <v>0</v>
      </c>
      <c r="AA163" s="5">
        <f t="shared" si="29"/>
        <v>0</v>
      </c>
    </row>
    <row r="164" spans="1:27" hidden="1" x14ac:dyDescent="0.3">
      <c r="A164" s="7"/>
      <c r="B164" s="23">
        <f t="shared" si="26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7"/>
        <v>#VALUE!</v>
      </c>
      <c r="M164" s="25">
        <f t="shared" si="28"/>
        <v>0</v>
      </c>
      <c r="N164" s="8"/>
      <c r="Y164" s="5">
        <f t="shared" si="24"/>
        <v>0</v>
      </c>
      <c r="Z164" s="5">
        <f t="shared" si="25"/>
        <v>0</v>
      </c>
      <c r="AA164" s="5">
        <f t="shared" si="29"/>
        <v>0</v>
      </c>
    </row>
    <row r="165" spans="1:27" hidden="1" x14ac:dyDescent="0.3">
      <c r="A165" s="7"/>
      <c r="B165" s="23">
        <f t="shared" si="26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7"/>
        <v>#VALUE!</v>
      </c>
      <c r="M165" s="25">
        <f t="shared" si="28"/>
        <v>0</v>
      </c>
      <c r="N165" s="8"/>
      <c r="Y165" s="5">
        <f t="shared" si="24"/>
        <v>0</v>
      </c>
      <c r="Z165" s="5">
        <f t="shared" si="25"/>
        <v>0</v>
      </c>
      <c r="AA165" s="5">
        <f t="shared" si="29"/>
        <v>0</v>
      </c>
    </row>
    <row r="166" spans="1:27" hidden="1" x14ac:dyDescent="0.3">
      <c r="A166" s="7"/>
      <c r="B166" s="23">
        <f t="shared" si="26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7"/>
        <v>#VALUE!</v>
      </c>
      <c r="M166" s="25">
        <f t="shared" si="28"/>
        <v>0</v>
      </c>
      <c r="N166" s="8"/>
      <c r="Y166" s="5">
        <f t="shared" si="24"/>
        <v>0</v>
      </c>
      <c r="Z166" s="5">
        <f t="shared" si="25"/>
        <v>0</v>
      </c>
      <c r="AA166" s="5">
        <f t="shared" si="29"/>
        <v>0</v>
      </c>
    </row>
    <row r="167" spans="1:27" hidden="1" x14ac:dyDescent="0.3">
      <c r="A167" s="7"/>
      <c r="B167" s="23">
        <f t="shared" si="26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7"/>
        <v>#VALUE!</v>
      </c>
      <c r="M167" s="25">
        <f t="shared" si="28"/>
        <v>0</v>
      </c>
      <c r="N167" s="8"/>
      <c r="Y167" s="5">
        <f t="shared" si="24"/>
        <v>0</v>
      </c>
      <c r="Z167" s="5">
        <f t="shared" si="25"/>
        <v>0</v>
      </c>
      <c r="AA167" s="5">
        <f t="shared" si="29"/>
        <v>0</v>
      </c>
    </row>
    <row r="168" spans="1:27" hidden="1" x14ac:dyDescent="0.3">
      <c r="A168" s="7"/>
      <c r="B168" s="23">
        <f t="shared" si="26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7"/>
        <v>#VALUE!</v>
      </c>
      <c r="M168" s="25">
        <f t="shared" si="28"/>
        <v>0</v>
      </c>
      <c r="N168" s="8"/>
      <c r="Y168" s="5">
        <f t="shared" si="24"/>
        <v>0</v>
      </c>
      <c r="Z168" s="5">
        <f t="shared" si="25"/>
        <v>0</v>
      </c>
      <c r="AA168" s="5">
        <f t="shared" si="29"/>
        <v>0</v>
      </c>
    </row>
    <row r="169" spans="1:27" hidden="1" x14ac:dyDescent="0.3">
      <c r="A169" s="7"/>
      <c r="B169" s="23">
        <f t="shared" si="26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7"/>
        <v>#VALUE!</v>
      </c>
      <c r="M169" s="25">
        <f t="shared" si="28"/>
        <v>0</v>
      </c>
      <c r="N169" s="8"/>
      <c r="Y169" s="5">
        <f t="shared" si="24"/>
        <v>0</v>
      </c>
      <c r="Z169" s="5">
        <f t="shared" si="25"/>
        <v>0</v>
      </c>
      <c r="AA169" s="5">
        <f t="shared" si="29"/>
        <v>0</v>
      </c>
    </row>
    <row r="170" spans="1:27" hidden="1" x14ac:dyDescent="0.3">
      <c r="A170" s="7"/>
      <c r="B170" s="23">
        <f t="shared" si="26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7"/>
        <v>#VALUE!</v>
      </c>
      <c r="M170" s="25">
        <f t="shared" si="28"/>
        <v>0</v>
      </c>
      <c r="N170" s="8"/>
      <c r="Y170" s="5">
        <f t="shared" si="24"/>
        <v>0</v>
      </c>
      <c r="Z170" s="5">
        <f t="shared" si="25"/>
        <v>0</v>
      </c>
      <c r="AA170" s="5">
        <f t="shared" si="29"/>
        <v>0</v>
      </c>
    </row>
    <row r="171" spans="1:27" hidden="1" x14ac:dyDescent="0.3">
      <c r="A171" s="7"/>
      <c r="B171" s="23">
        <f t="shared" si="26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7"/>
        <v>#VALUE!</v>
      </c>
      <c r="M171" s="25">
        <f t="shared" si="28"/>
        <v>0</v>
      </c>
      <c r="N171" s="8"/>
      <c r="Y171" s="5">
        <f t="shared" si="24"/>
        <v>0</v>
      </c>
      <c r="Z171" s="5">
        <f t="shared" si="25"/>
        <v>0</v>
      </c>
      <c r="AA171" s="5">
        <f t="shared" si="29"/>
        <v>0</v>
      </c>
    </row>
    <row r="172" spans="1:27" hidden="1" x14ac:dyDescent="0.3">
      <c r="A172" s="7"/>
      <c r="B172" s="23">
        <f t="shared" si="26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7"/>
        <v>#VALUE!</v>
      </c>
      <c r="M172" s="25">
        <f t="shared" si="28"/>
        <v>0</v>
      </c>
      <c r="N172" s="8"/>
      <c r="Y172" s="5">
        <f t="shared" si="24"/>
        <v>0</v>
      </c>
      <c r="Z172" s="5">
        <f t="shared" si="25"/>
        <v>0</v>
      </c>
      <c r="AA172" s="5">
        <f t="shared" si="29"/>
        <v>0</v>
      </c>
    </row>
    <row r="173" spans="1:27" hidden="1" x14ac:dyDescent="0.3">
      <c r="A173" s="7"/>
      <c r="B173" s="23">
        <f t="shared" si="26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7"/>
        <v>#VALUE!</v>
      </c>
      <c r="M173" s="25">
        <f t="shared" si="28"/>
        <v>0</v>
      </c>
      <c r="N173" s="8"/>
      <c r="Y173" s="5">
        <f t="shared" si="24"/>
        <v>0</v>
      </c>
      <c r="Z173" s="5">
        <f t="shared" si="25"/>
        <v>0</v>
      </c>
      <c r="AA173" s="5">
        <f t="shared" si="29"/>
        <v>0</v>
      </c>
    </row>
    <row r="174" spans="1:27" hidden="1" x14ac:dyDescent="0.3">
      <c r="A174" s="7"/>
      <c r="B174" s="23">
        <f t="shared" si="26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7"/>
        <v>#VALUE!</v>
      </c>
      <c r="M174" s="25">
        <f t="shared" si="28"/>
        <v>0</v>
      </c>
      <c r="N174" s="8"/>
      <c r="Y174" s="5">
        <f t="shared" si="24"/>
        <v>0</v>
      </c>
      <c r="Z174" s="5">
        <f t="shared" si="25"/>
        <v>0</v>
      </c>
      <c r="AA174" s="5">
        <f t="shared" si="29"/>
        <v>0</v>
      </c>
    </row>
    <row r="175" spans="1:27" hidden="1" x14ac:dyDescent="0.3">
      <c r="A175" s="7"/>
      <c r="B175" s="23">
        <f t="shared" si="26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7"/>
        <v>#VALUE!</v>
      </c>
      <c r="M175" s="25">
        <f t="shared" si="28"/>
        <v>0</v>
      </c>
      <c r="N175" s="8"/>
      <c r="Y175" s="5">
        <f t="shared" si="24"/>
        <v>0</v>
      </c>
      <c r="Z175" s="5">
        <f t="shared" si="25"/>
        <v>0</v>
      </c>
      <c r="AA175" s="5">
        <f t="shared" si="29"/>
        <v>0</v>
      </c>
    </row>
    <row r="176" spans="1:27" hidden="1" x14ac:dyDescent="0.3">
      <c r="A176" s="7"/>
      <c r="B176" s="23">
        <f t="shared" si="26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7"/>
        <v>#VALUE!</v>
      </c>
      <c r="M176" s="25">
        <f t="shared" si="28"/>
        <v>0</v>
      </c>
      <c r="N176" s="8"/>
      <c r="Y176" s="5">
        <f t="shared" si="24"/>
        <v>0</v>
      </c>
      <c r="Z176" s="5">
        <f t="shared" si="25"/>
        <v>0</v>
      </c>
      <c r="AA176" s="5">
        <f t="shared" si="29"/>
        <v>0</v>
      </c>
    </row>
    <row r="177" spans="1:27" hidden="1" x14ac:dyDescent="0.3">
      <c r="A177" s="7"/>
      <c r="B177" s="23">
        <f t="shared" si="26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7"/>
        <v>#VALUE!</v>
      </c>
      <c r="M177" s="25">
        <f t="shared" si="28"/>
        <v>0</v>
      </c>
      <c r="N177" s="8"/>
      <c r="Y177" s="5">
        <f t="shared" si="24"/>
        <v>0</v>
      </c>
      <c r="Z177" s="5">
        <f t="shared" si="25"/>
        <v>0</v>
      </c>
      <c r="AA177" s="5">
        <f t="shared" si="29"/>
        <v>0</v>
      </c>
    </row>
    <row r="178" spans="1:27" hidden="1" x14ac:dyDescent="0.3">
      <c r="A178" s="7"/>
      <c r="B178" s="23">
        <f t="shared" si="26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7"/>
        <v>#VALUE!</v>
      </c>
      <c r="M178" s="25">
        <f t="shared" si="28"/>
        <v>0</v>
      </c>
      <c r="N178" s="8"/>
      <c r="Y178" s="5">
        <f t="shared" si="24"/>
        <v>0</v>
      </c>
      <c r="Z178" s="5">
        <f t="shared" si="25"/>
        <v>0</v>
      </c>
      <c r="AA178" s="5">
        <f t="shared" si="29"/>
        <v>0</v>
      </c>
    </row>
    <row r="179" spans="1:27" hidden="1" x14ac:dyDescent="0.3">
      <c r="A179" s="7"/>
      <c r="B179" s="23">
        <f t="shared" si="26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7"/>
        <v>#VALUE!</v>
      </c>
      <c r="M179" s="25">
        <f t="shared" si="28"/>
        <v>0</v>
      </c>
      <c r="N179" s="8"/>
      <c r="Y179" s="5">
        <f t="shared" si="24"/>
        <v>0</v>
      </c>
      <c r="Z179" s="5">
        <f t="shared" si="25"/>
        <v>0</v>
      </c>
      <c r="AA179" s="5">
        <f t="shared" si="29"/>
        <v>0</v>
      </c>
    </row>
    <row r="180" spans="1:27" hidden="1" x14ac:dyDescent="0.3">
      <c r="A180" s="7"/>
      <c r="B180" s="23">
        <f t="shared" si="26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7"/>
        <v>#VALUE!</v>
      </c>
      <c r="M180" s="25">
        <f t="shared" si="28"/>
        <v>0</v>
      </c>
      <c r="N180" s="8"/>
      <c r="Y180" s="5">
        <f t="shared" si="24"/>
        <v>0</v>
      </c>
      <c r="Z180" s="5">
        <f t="shared" si="25"/>
        <v>0</v>
      </c>
      <c r="AA180" s="5">
        <f t="shared" si="29"/>
        <v>0</v>
      </c>
    </row>
    <row r="181" spans="1:27" hidden="1" x14ac:dyDescent="0.3">
      <c r="A181" s="7"/>
      <c r="B181" s="23">
        <f t="shared" si="26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7"/>
        <v>#VALUE!</v>
      </c>
      <c r="M181" s="25">
        <f t="shared" si="28"/>
        <v>0</v>
      </c>
      <c r="N181" s="8"/>
      <c r="Y181" s="5">
        <f t="shared" si="24"/>
        <v>0</v>
      </c>
      <c r="Z181" s="5">
        <f t="shared" si="25"/>
        <v>0</v>
      </c>
      <c r="AA181" s="5">
        <f t="shared" si="29"/>
        <v>0</v>
      </c>
    </row>
    <row r="182" spans="1:27" hidden="1" x14ac:dyDescent="0.3">
      <c r="A182" s="7"/>
      <c r="B182" s="23">
        <f t="shared" si="26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7"/>
        <v>#VALUE!</v>
      </c>
      <c r="M182" s="25">
        <f t="shared" si="28"/>
        <v>0</v>
      </c>
      <c r="N182" s="8"/>
      <c r="Y182" s="5">
        <f t="shared" si="24"/>
        <v>0</v>
      </c>
      <c r="Z182" s="5">
        <f t="shared" si="25"/>
        <v>0</v>
      </c>
      <c r="AA182" s="5">
        <f t="shared" si="29"/>
        <v>0</v>
      </c>
    </row>
    <row r="183" spans="1:27" hidden="1" x14ac:dyDescent="0.3">
      <c r="A183" s="7"/>
      <c r="B183" s="23">
        <f t="shared" si="26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7"/>
        <v>#VALUE!</v>
      </c>
      <c r="M183" s="25">
        <f t="shared" si="28"/>
        <v>0</v>
      </c>
      <c r="N183" s="8"/>
      <c r="Y183" s="5">
        <f t="shared" si="24"/>
        <v>0</v>
      </c>
      <c r="Z183" s="5">
        <f t="shared" si="25"/>
        <v>0</v>
      </c>
      <c r="AA183" s="5">
        <f t="shared" si="29"/>
        <v>0</v>
      </c>
    </row>
    <row r="184" spans="1:27" hidden="1" x14ac:dyDescent="0.3">
      <c r="A184" s="7"/>
      <c r="B184" s="23">
        <f t="shared" si="26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7"/>
        <v>#VALUE!</v>
      </c>
      <c r="M184" s="25">
        <f t="shared" si="28"/>
        <v>0</v>
      </c>
      <c r="N184" s="8"/>
      <c r="Y184" s="5">
        <f t="shared" si="24"/>
        <v>0</v>
      </c>
      <c r="Z184" s="5">
        <f t="shared" si="25"/>
        <v>0</v>
      </c>
      <c r="AA184" s="5">
        <f t="shared" si="29"/>
        <v>0</v>
      </c>
    </row>
    <row r="185" spans="1:27" hidden="1" x14ac:dyDescent="0.3">
      <c r="A185" s="7"/>
      <c r="B185" s="23">
        <f t="shared" si="26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7"/>
        <v>#VALUE!</v>
      </c>
      <c r="M185" s="25">
        <f t="shared" si="28"/>
        <v>0</v>
      </c>
      <c r="N185" s="8"/>
      <c r="Y185" s="5">
        <f t="shared" si="24"/>
        <v>0</v>
      </c>
      <c r="Z185" s="5">
        <f t="shared" si="25"/>
        <v>0</v>
      </c>
      <c r="AA185" s="5">
        <f t="shared" si="29"/>
        <v>0</v>
      </c>
    </row>
    <row r="186" spans="1:27" hidden="1" x14ac:dyDescent="0.3">
      <c r="A186" s="7"/>
      <c r="B186" s="23">
        <f t="shared" si="26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7"/>
        <v>#VALUE!</v>
      </c>
      <c r="M186" s="25">
        <f t="shared" si="28"/>
        <v>0</v>
      </c>
      <c r="N186" s="8"/>
      <c r="Y186" s="5">
        <f t="shared" si="24"/>
        <v>0</v>
      </c>
      <c r="Z186" s="5">
        <f t="shared" si="25"/>
        <v>0</v>
      </c>
      <c r="AA186" s="5">
        <f t="shared" si="29"/>
        <v>0</v>
      </c>
    </row>
    <row r="187" spans="1:27" hidden="1" x14ac:dyDescent="0.3">
      <c r="A187" s="7"/>
      <c r="B187" s="23">
        <f t="shared" si="26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7"/>
        <v>#VALUE!</v>
      </c>
      <c r="M187" s="25">
        <f t="shared" si="28"/>
        <v>0</v>
      </c>
      <c r="N187" s="8"/>
      <c r="Y187" s="5">
        <f t="shared" si="24"/>
        <v>0</v>
      </c>
      <c r="Z187" s="5">
        <f t="shared" si="25"/>
        <v>0</v>
      </c>
      <c r="AA187" s="5">
        <f t="shared" si="29"/>
        <v>0</v>
      </c>
    </row>
    <row r="188" spans="1:27" hidden="1" x14ac:dyDescent="0.3">
      <c r="A188" s="7"/>
      <c r="B188" s="23">
        <f t="shared" si="26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7"/>
        <v>#VALUE!</v>
      </c>
      <c r="M188" s="25">
        <f t="shared" si="28"/>
        <v>0</v>
      </c>
      <c r="N188" s="8"/>
      <c r="Y188" s="5">
        <f t="shared" si="24"/>
        <v>0</v>
      </c>
      <c r="Z188" s="5">
        <f t="shared" si="25"/>
        <v>0</v>
      </c>
      <c r="AA188" s="5">
        <f t="shared" si="29"/>
        <v>0</v>
      </c>
    </row>
    <row r="189" spans="1:27" hidden="1" x14ac:dyDescent="0.3">
      <c r="A189" s="7"/>
      <c r="B189" s="23">
        <f t="shared" si="26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7"/>
        <v>#VALUE!</v>
      </c>
      <c r="M189" s="25">
        <f t="shared" si="28"/>
        <v>0</v>
      </c>
      <c r="N189" s="8"/>
      <c r="Y189" s="5">
        <f t="shared" si="24"/>
        <v>0</v>
      </c>
      <c r="Z189" s="5">
        <f t="shared" si="25"/>
        <v>0</v>
      </c>
      <c r="AA189" s="5">
        <f t="shared" si="29"/>
        <v>0</v>
      </c>
    </row>
    <row r="190" spans="1:27" hidden="1" x14ac:dyDescent="0.3">
      <c r="A190" s="7"/>
      <c r="B190" s="23">
        <f t="shared" si="26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7"/>
        <v>#VALUE!</v>
      </c>
      <c r="M190" s="25">
        <f t="shared" si="28"/>
        <v>0</v>
      </c>
      <c r="N190" s="8"/>
      <c r="Y190" s="5">
        <f t="shared" si="24"/>
        <v>0</v>
      </c>
      <c r="Z190" s="5">
        <f t="shared" si="25"/>
        <v>0</v>
      </c>
      <c r="AA190" s="5">
        <f t="shared" si="29"/>
        <v>0</v>
      </c>
    </row>
    <row r="191" spans="1:27" ht="15" hidden="1" thickBot="1" x14ac:dyDescent="0.35">
      <c r="A191" s="7"/>
      <c r="B191" s="23">
        <f t="shared" si="26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7"/>
        <v>#VALUE!</v>
      </c>
      <c r="M191" s="25">
        <f t="shared" si="28"/>
        <v>0</v>
      </c>
      <c r="N191" s="8"/>
      <c r="Y191" s="5">
        <f t="shared" si="24"/>
        <v>0</v>
      </c>
      <c r="Z191" s="5">
        <f t="shared" si="25"/>
        <v>0</v>
      </c>
      <c r="AA191" s="5">
        <f t="shared" si="29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601975.11478079681</v>
      </c>
      <c r="N192" s="8"/>
      <c r="Y192" s="5">
        <f>SUM(Y6:Y191)</f>
        <v>30</v>
      </c>
      <c r="Z192" s="5">
        <f>SUM(Z6:Z191)</f>
        <v>0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30" priority="1">
      <formula>LEN(TRIM(I6))=0</formula>
    </cfRule>
  </conditionalFormatting>
  <hyperlinks>
    <hyperlink ref="B192" r:id="rId1" display="www.winnerscapitalline.com" xr:uid="{00000000-0004-0000-2900-000000000000}"/>
    <hyperlink ref="P1" location="'MASTER '!A1" display="Back" xr:uid="{00000000-0004-0000-2900-000001000000}"/>
  </hyperlinks>
  <pageMargins left="0.7" right="0.7" top="0.75" bottom="0.75" header="0.3" footer="0.3"/>
  <pageSetup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A195"/>
  <sheetViews>
    <sheetView topLeftCell="A8" zoomScaleNormal="100" workbookViewId="0">
      <selection activeCell="I26" sqref="I26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1394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44473</v>
      </c>
      <c r="D6" s="19" t="s">
        <v>19</v>
      </c>
      <c r="E6" s="19" t="s">
        <v>1395</v>
      </c>
      <c r="F6" s="21">
        <v>44</v>
      </c>
      <c r="G6" s="79">
        <v>52</v>
      </c>
      <c r="H6" s="79">
        <v>40</v>
      </c>
      <c r="I6" s="26">
        <v>44.8</v>
      </c>
      <c r="J6" s="25">
        <f t="shared" ref="J6" si="0">I6-F6</f>
        <v>0.79999999999999716</v>
      </c>
      <c r="K6" s="27">
        <f t="shared" ref="K6" si="1">150000/F6</f>
        <v>3409.090909090909</v>
      </c>
      <c r="L6" s="63">
        <f t="shared" ref="L6:L71" si="2">(I6*1/F6)-100%</f>
        <v>1.8181818181818077E-2</v>
      </c>
      <c r="M6" s="25">
        <f>J6*K6</f>
        <v>2727.2727272727175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44473</v>
      </c>
      <c r="D7" s="25" t="s">
        <v>19</v>
      </c>
      <c r="E7" s="25" t="s">
        <v>1396</v>
      </c>
      <c r="F7" s="26">
        <v>144</v>
      </c>
      <c r="G7" s="26">
        <v>155</v>
      </c>
      <c r="H7" s="26">
        <v>139</v>
      </c>
      <c r="I7" s="26">
        <v>149.35</v>
      </c>
      <c r="J7" s="25">
        <f t="shared" ref="J7" si="5">I7-F7</f>
        <v>5.3499999999999943</v>
      </c>
      <c r="K7" s="27">
        <f t="shared" ref="K7" si="6">150000/F7</f>
        <v>1041.6666666666667</v>
      </c>
      <c r="L7" s="63">
        <f t="shared" si="2"/>
        <v>3.7152777777777812E-2</v>
      </c>
      <c r="M7" s="83">
        <f>J7*K7</f>
        <v>5572.9166666666615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44473</v>
      </c>
      <c r="D8" s="25" t="s">
        <v>19</v>
      </c>
      <c r="E8" s="25" t="s">
        <v>1397</v>
      </c>
      <c r="F8" s="26">
        <v>1318</v>
      </c>
      <c r="G8" s="26">
        <v>1380</v>
      </c>
      <c r="H8" s="26">
        <v>1280</v>
      </c>
      <c r="I8" s="26" t="s">
        <v>20</v>
      </c>
      <c r="J8" s="25"/>
      <c r="K8" s="27"/>
      <c r="L8" s="63" t="e">
        <f t="shared" si="2"/>
        <v>#VALUE!</v>
      </c>
      <c r="M8" s="83">
        <f t="shared" ref="M8:M71" si="9">J8*K8</f>
        <v>0</v>
      </c>
      <c r="N8" s="8"/>
      <c r="Y8" s="5">
        <f t="shared" si="3"/>
        <v>0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44473</v>
      </c>
      <c r="D9" s="25" t="s">
        <v>19</v>
      </c>
      <c r="E9" s="25" t="s">
        <v>1172</v>
      </c>
      <c r="F9" s="26">
        <v>708</v>
      </c>
      <c r="G9" s="26">
        <v>900</v>
      </c>
      <c r="H9" s="26">
        <v>635</v>
      </c>
      <c r="I9" s="26">
        <v>740</v>
      </c>
      <c r="J9" s="25">
        <f t="shared" ref="J9" si="10">I9-F9</f>
        <v>32</v>
      </c>
      <c r="K9" s="27">
        <f t="shared" ref="K9" si="11">150000/F9</f>
        <v>211.86440677966101</v>
      </c>
      <c r="L9" s="63">
        <f t="shared" si="2"/>
        <v>4.5197740112994378E-2</v>
      </c>
      <c r="M9" s="83">
        <f t="shared" si="9"/>
        <v>6779.6610169491523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44473</v>
      </c>
      <c r="D10" s="25" t="s">
        <v>19</v>
      </c>
      <c r="E10" s="25" t="s">
        <v>1184</v>
      </c>
      <c r="F10" s="26">
        <v>3920</v>
      </c>
      <c r="G10" s="26">
        <v>4500</v>
      </c>
      <c r="H10" s="26">
        <v>3700</v>
      </c>
      <c r="I10" s="26">
        <v>4500</v>
      </c>
      <c r="J10" s="25">
        <f t="shared" ref="J10:J15" si="12">I10-F10</f>
        <v>580</v>
      </c>
      <c r="K10" s="27">
        <f t="shared" ref="K10:K15" si="13">150000/F10</f>
        <v>38.265306122448976</v>
      </c>
      <c r="L10" s="63">
        <f t="shared" si="2"/>
        <v>0.1479591836734695</v>
      </c>
      <c r="M10" s="83">
        <f t="shared" si="9"/>
        <v>22193.877551020407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44473</v>
      </c>
      <c r="D11" s="25" t="s">
        <v>19</v>
      </c>
      <c r="E11" s="25" t="s">
        <v>1398</v>
      </c>
      <c r="F11" s="26">
        <v>2420</v>
      </c>
      <c r="G11" s="26">
        <v>2600</v>
      </c>
      <c r="H11" s="26">
        <v>2250</v>
      </c>
      <c r="I11" s="26">
        <v>2479</v>
      </c>
      <c r="J11" s="25">
        <f t="shared" si="12"/>
        <v>59</v>
      </c>
      <c r="K11" s="27">
        <f t="shared" si="13"/>
        <v>61.983471074380162</v>
      </c>
      <c r="L11" s="63">
        <f t="shared" si="2"/>
        <v>2.4380165289256128E-2</v>
      </c>
      <c r="M11" s="83">
        <f t="shared" si="9"/>
        <v>3657.0247933884298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44473</v>
      </c>
      <c r="D12" s="25" t="s">
        <v>19</v>
      </c>
      <c r="E12" s="25" t="s">
        <v>1399</v>
      </c>
      <c r="F12" s="26">
        <v>133</v>
      </c>
      <c r="G12" s="26">
        <v>170</v>
      </c>
      <c r="H12" s="26">
        <v>118</v>
      </c>
      <c r="I12" s="26">
        <v>146</v>
      </c>
      <c r="J12" s="25">
        <f t="shared" si="12"/>
        <v>13</v>
      </c>
      <c r="K12" s="27">
        <f t="shared" si="13"/>
        <v>1127.8195488721803</v>
      </c>
      <c r="L12" s="63">
        <f t="shared" si="2"/>
        <v>9.7744360902255689E-2</v>
      </c>
      <c r="M12" s="83">
        <f t="shared" si="9"/>
        <v>14661.654135338344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44475</v>
      </c>
      <c r="D13" s="25" t="s">
        <v>19</v>
      </c>
      <c r="E13" s="25" t="s">
        <v>1400</v>
      </c>
      <c r="F13" s="26">
        <v>615</v>
      </c>
      <c r="G13" s="26">
        <v>640</v>
      </c>
      <c r="H13" s="26">
        <v>590</v>
      </c>
      <c r="I13" s="26">
        <v>670</v>
      </c>
      <c r="J13" s="25">
        <f t="shared" si="12"/>
        <v>55</v>
      </c>
      <c r="K13" s="27">
        <f t="shared" si="13"/>
        <v>243.90243902439025</v>
      </c>
      <c r="L13" s="63">
        <f t="shared" si="2"/>
        <v>8.9430894308943021E-2</v>
      </c>
      <c r="M13" s="28">
        <f t="shared" si="9"/>
        <v>13414.634146341463</v>
      </c>
      <c r="N13" s="8"/>
      <c r="P13" s="148" t="s">
        <v>10</v>
      </c>
      <c r="Q13" s="150">
        <v>50</v>
      </c>
      <c r="R13" s="152">
        <v>48</v>
      </c>
      <c r="S13" s="152">
        <f>Z192</f>
        <v>0</v>
      </c>
      <c r="T13" s="152">
        <v>2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44475</v>
      </c>
      <c r="D14" s="25" t="s">
        <v>19</v>
      </c>
      <c r="E14" s="25" t="s">
        <v>1401</v>
      </c>
      <c r="F14" s="26">
        <v>245</v>
      </c>
      <c r="G14" s="26">
        <v>270</v>
      </c>
      <c r="H14" s="26">
        <v>235</v>
      </c>
      <c r="I14" s="26">
        <v>259</v>
      </c>
      <c r="J14" s="25">
        <f t="shared" si="12"/>
        <v>14</v>
      </c>
      <c r="K14" s="27">
        <f t="shared" si="13"/>
        <v>612.24489795918362</v>
      </c>
      <c r="L14" s="63">
        <f t="shared" si="2"/>
        <v>5.7142857142857162E-2</v>
      </c>
      <c r="M14" s="28">
        <f t="shared" si="9"/>
        <v>8571.4285714285706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44475</v>
      </c>
      <c r="D15" s="25" t="s">
        <v>19</v>
      </c>
      <c r="E15" s="25" t="s">
        <v>1402</v>
      </c>
      <c r="F15" s="26">
        <v>1275</v>
      </c>
      <c r="G15" s="26">
        <v>1500</v>
      </c>
      <c r="H15" s="26">
        <v>1200</v>
      </c>
      <c r="I15" s="26">
        <v>1333</v>
      </c>
      <c r="J15" s="25">
        <f t="shared" si="12"/>
        <v>58</v>
      </c>
      <c r="K15" s="27">
        <f t="shared" si="13"/>
        <v>117.64705882352941</v>
      </c>
      <c r="L15" s="63">
        <f t="shared" si="2"/>
        <v>4.54901960784313E-2</v>
      </c>
      <c r="M15" s="28">
        <f t="shared" si="9"/>
        <v>6823.5294117647054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44475</v>
      </c>
      <c r="D16" s="25" t="s">
        <v>19</v>
      </c>
      <c r="E16" s="25" t="s">
        <v>1403</v>
      </c>
      <c r="F16" s="26">
        <v>250</v>
      </c>
      <c r="G16" s="26">
        <v>330</v>
      </c>
      <c r="H16" s="26">
        <v>220</v>
      </c>
      <c r="I16" s="26" t="s">
        <v>20</v>
      </c>
      <c r="J16" s="25"/>
      <c r="K16" s="27"/>
      <c r="L16" s="63" t="e">
        <f t="shared" si="2"/>
        <v>#VALUE!</v>
      </c>
      <c r="M16" s="28">
        <f t="shared" si="9"/>
        <v>0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44476</v>
      </c>
      <c r="D17" s="25" t="s">
        <v>19</v>
      </c>
      <c r="E17" s="25" t="s">
        <v>1404</v>
      </c>
      <c r="F17" s="26">
        <v>315</v>
      </c>
      <c r="G17" s="26">
        <v>350</v>
      </c>
      <c r="H17" s="26">
        <v>300</v>
      </c>
      <c r="I17" s="26">
        <v>348</v>
      </c>
      <c r="J17" s="25">
        <f t="shared" ref="J17" si="14">I17-F17</f>
        <v>33</v>
      </c>
      <c r="K17" s="27">
        <f t="shared" ref="K17" si="15">150000/F17</f>
        <v>476.1904761904762</v>
      </c>
      <c r="L17" s="63">
        <f t="shared" si="2"/>
        <v>0.10476190476190483</v>
      </c>
      <c r="M17" s="28">
        <f t="shared" si="9"/>
        <v>15714.285714285716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44476</v>
      </c>
      <c r="D18" s="25" t="s">
        <v>19</v>
      </c>
      <c r="E18" s="25" t="s">
        <v>1405</v>
      </c>
      <c r="F18" s="26">
        <v>470</v>
      </c>
      <c r="G18" s="26">
        <v>530</v>
      </c>
      <c r="H18" s="26">
        <v>450</v>
      </c>
      <c r="I18" s="26">
        <v>496</v>
      </c>
      <c r="J18" s="25">
        <f t="shared" ref="J18:J28" si="16">I18-F18</f>
        <v>26</v>
      </c>
      <c r="K18" s="27">
        <f t="shared" ref="K18:K28" si="17">150000/F18</f>
        <v>319.14893617021278</v>
      </c>
      <c r="L18" s="63">
        <f t="shared" si="2"/>
        <v>5.5319148936170182E-2</v>
      </c>
      <c r="M18" s="28">
        <f t="shared" si="9"/>
        <v>8297.8723404255325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44476</v>
      </c>
      <c r="D19" s="25" t="s">
        <v>19</v>
      </c>
      <c r="E19" s="25" t="s">
        <v>1406</v>
      </c>
      <c r="F19" s="26">
        <v>107</v>
      </c>
      <c r="G19" s="26">
        <v>140</v>
      </c>
      <c r="H19" s="26">
        <v>98</v>
      </c>
      <c r="I19" s="26">
        <v>114</v>
      </c>
      <c r="J19" s="25">
        <f t="shared" si="16"/>
        <v>7</v>
      </c>
      <c r="K19" s="27">
        <f t="shared" si="17"/>
        <v>1401.8691588785048</v>
      </c>
      <c r="L19" s="63">
        <f t="shared" si="2"/>
        <v>6.5420560747663448E-2</v>
      </c>
      <c r="M19" s="28">
        <f t="shared" si="9"/>
        <v>9813.0841121495341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44477</v>
      </c>
      <c r="D20" s="25" t="s">
        <v>19</v>
      </c>
      <c r="E20" s="25" t="s">
        <v>1407</v>
      </c>
      <c r="F20" s="26">
        <v>69</v>
      </c>
      <c r="G20" s="26">
        <v>85</v>
      </c>
      <c r="H20" s="26">
        <v>58</v>
      </c>
      <c r="I20" s="26">
        <v>72.7</v>
      </c>
      <c r="J20" s="25">
        <f t="shared" si="16"/>
        <v>3.7000000000000028</v>
      </c>
      <c r="K20" s="27">
        <f t="shared" si="17"/>
        <v>2173.913043478261</v>
      </c>
      <c r="L20" s="63">
        <f t="shared" si="2"/>
        <v>5.3623188405797162E-2</v>
      </c>
      <c r="M20" s="28">
        <f t="shared" si="9"/>
        <v>8043.4782608695714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44477</v>
      </c>
      <c r="D21" s="25" t="s">
        <v>19</v>
      </c>
      <c r="E21" s="25" t="s">
        <v>1408</v>
      </c>
      <c r="F21" s="26">
        <v>108</v>
      </c>
      <c r="G21" s="26">
        <v>120</v>
      </c>
      <c r="H21" s="26">
        <v>102</v>
      </c>
      <c r="I21" s="26">
        <v>120</v>
      </c>
      <c r="J21" s="25">
        <f t="shared" si="16"/>
        <v>12</v>
      </c>
      <c r="K21" s="27">
        <f t="shared" si="17"/>
        <v>1388.8888888888889</v>
      </c>
      <c r="L21" s="63">
        <f t="shared" si="2"/>
        <v>0.11111111111111116</v>
      </c>
      <c r="M21" s="28">
        <f t="shared" si="9"/>
        <v>16666.666666666668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44480</v>
      </c>
      <c r="D22" s="25" t="s">
        <v>19</v>
      </c>
      <c r="E22" s="25" t="s">
        <v>1409</v>
      </c>
      <c r="F22" s="26">
        <v>468</v>
      </c>
      <c r="G22" s="26">
        <v>530</v>
      </c>
      <c r="H22" s="26">
        <v>430</v>
      </c>
      <c r="I22" s="26">
        <v>507</v>
      </c>
      <c r="J22" s="25">
        <f t="shared" si="16"/>
        <v>39</v>
      </c>
      <c r="K22" s="27">
        <f t="shared" si="17"/>
        <v>320.5128205128205</v>
      </c>
      <c r="L22" s="63">
        <f t="shared" si="2"/>
        <v>8.3333333333333259E-2</v>
      </c>
      <c r="M22" s="28">
        <f t="shared" si="9"/>
        <v>12500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44480</v>
      </c>
      <c r="D23" s="25" t="s">
        <v>19</v>
      </c>
      <c r="E23" s="25" t="s">
        <v>1410</v>
      </c>
      <c r="F23" s="26">
        <v>137</v>
      </c>
      <c r="G23" s="26">
        <v>150</v>
      </c>
      <c r="H23" s="26">
        <v>130</v>
      </c>
      <c r="I23" s="26">
        <v>139.9</v>
      </c>
      <c r="J23" s="25">
        <f t="shared" si="16"/>
        <v>2.9000000000000057</v>
      </c>
      <c r="K23" s="27">
        <f t="shared" si="17"/>
        <v>1094.8905109489051</v>
      </c>
      <c r="L23" s="63">
        <f t="shared" si="2"/>
        <v>2.116788321167884E-2</v>
      </c>
      <c r="M23" s="28">
        <f t="shared" si="9"/>
        <v>3175.1824817518309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44480</v>
      </c>
      <c r="D24" s="25" t="s">
        <v>19</v>
      </c>
      <c r="E24" s="25" t="s">
        <v>1411</v>
      </c>
      <c r="F24" s="26">
        <v>57.5</v>
      </c>
      <c r="G24" s="26">
        <v>70</v>
      </c>
      <c r="H24" s="26">
        <v>53</v>
      </c>
      <c r="I24" s="26">
        <v>59.4</v>
      </c>
      <c r="J24" s="25">
        <f t="shared" si="16"/>
        <v>1.8999999999999986</v>
      </c>
      <c r="K24" s="27">
        <f t="shared" si="17"/>
        <v>2608.695652173913</v>
      </c>
      <c r="L24" s="63">
        <f t="shared" si="2"/>
        <v>3.3043478260869508E-2</v>
      </c>
      <c r="M24" s="28">
        <f t="shared" si="9"/>
        <v>4956.5217391304313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44481</v>
      </c>
      <c r="D25" s="25" t="s">
        <v>19</v>
      </c>
      <c r="E25" s="25" t="s">
        <v>1399</v>
      </c>
      <c r="F25" s="26">
        <v>130</v>
      </c>
      <c r="G25" s="26">
        <v>170</v>
      </c>
      <c r="H25" s="26">
        <v>115</v>
      </c>
      <c r="I25" s="26">
        <v>165</v>
      </c>
      <c r="J25" s="25">
        <f t="shared" si="16"/>
        <v>35</v>
      </c>
      <c r="K25" s="27">
        <f t="shared" si="17"/>
        <v>1153.8461538461538</v>
      </c>
      <c r="L25" s="63">
        <f t="shared" si="2"/>
        <v>0.26923076923076916</v>
      </c>
      <c r="M25" s="28">
        <f t="shared" si="9"/>
        <v>40384.615384615383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44481</v>
      </c>
      <c r="D26" s="25" t="s">
        <v>19</v>
      </c>
      <c r="E26" s="25" t="s">
        <v>1412</v>
      </c>
      <c r="F26" s="26">
        <v>52</v>
      </c>
      <c r="G26" s="26">
        <v>60</v>
      </c>
      <c r="H26" s="26">
        <v>48</v>
      </c>
      <c r="I26" s="26">
        <v>60</v>
      </c>
      <c r="J26" s="25">
        <f t="shared" si="16"/>
        <v>8</v>
      </c>
      <c r="K26" s="27">
        <f t="shared" si="17"/>
        <v>2884.6153846153848</v>
      </c>
      <c r="L26" s="63">
        <f t="shared" si="2"/>
        <v>0.15384615384615374</v>
      </c>
      <c r="M26" s="28">
        <f t="shared" si="9"/>
        <v>23076.923076923078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44481</v>
      </c>
      <c r="D27" s="25" t="s">
        <v>19</v>
      </c>
      <c r="E27" s="25" t="s">
        <v>1413</v>
      </c>
      <c r="F27" s="26">
        <v>227</v>
      </c>
      <c r="G27" s="26">
        <v>260</v>
      </c>
      <c r="H27" s="26">
        <v>210</v>
      </c>
      <c r="I27" s="26">
        <v>233.7</v>
      </c>
      <c r="J27" s="25">
        <f t="shared" si="16"/>
        <v>6.6999999999999886</v>
      </c>
      <c r="K27" s="27">
        <f t="shared" si="17"/>
        <v>660.79295154185024</v>
      </c>
      <c r="L27" s="63">
        <f t="shared" si="2"/>
        <v>2.9515418502202628E-2</v>
      </c>
      <c r="M27" s="28">
        <f t="shared" si="9"/>
        <v>4427.3127753303888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44482</v>
      </c>
      <c r="D28" s="25" t="s">
        <v>19</v>
      </c>
      <c r="E28" s="25" t="s">
        <v>1414</v>
      </c>
      <c r="F28" s="26">
        <v>465</v>
      </c>
      <c r="G28" s="26">
        <v>520</v>
      </c>
      <c r="H28" s="26">
        <v>420</v>
      </c>
      <c r="I28" s="26">
        <v>536</v>
      </c>
      <c r="J28" s="25">
        <f t="shared" si="16"/>
        <v>71</v>
      </c>
      <c r="K28" s="27">
        <f t="shared" si="17"/>
        <v>322.58064516129031</v>
      </c>
      <c r="L28" s="63">
        <f t="shared" si="2"/>
        <v>0.15268817204301066</v>
      </c>
      <c r="M28" s="28">
        <f t="shared" si="9"/>
        <v>22903.22580645161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44482</v>
      </c>
      <c r="D29" s="25" t="s">
        <v>19</v>
      </c>
      <c r="E29" s="25" t="s">
        <v>1059</v>
      </c>
      <c r="F29" s="26">
        <v>121</v>
      </c>
      <c r="G29" s="26">
        <v>180</v>
      </c>
      <c r="H29" s="26">
        <v>100</v>
      </c>
      <c r="I29" s="26">
        <v>150</v>
      </c>
      <c r="J29" s="25">
        <f t="shared" ref="J29:J34" si="18">I29-F29</f>
        <v>29</v>
      </c>
      <c r="K29" s="27">
        <f t="shared" ref="K29:K34" si="19">150000/F29</f>
        <v>1239.6694214876034</v>
      </c>
      <c r="L29" s="63">
        <f t="shared" si="2"/>
        <v>0.2396694214876034</v>
      </c>
      <c r="M29" s="28">
        <f t="shared" si="9"/>
        <v>35950.413223140495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44482</v>
      </c>
      <c r="D30" s="25" t="s">
        <v>19</v>
      </c>
      <c r="E30" s="25" t="s">
        <v>1415</v>
      </c>
      <c r="F30" s="26">
        <v>875</v>
      </c>
      <c r="G30" s="26">
        <v>1000</v>
      </c>
      <c r="H30" s="26">
        <v>830</v>
      </c>
      <c r="I30" s="26">
        <v>885</v>
      </c>
      <c r="J30" s="25">
        <f t="shared" si="18"/>
        <v>10</v>
      </c>
      <c r="K30" s="27">
        <f t="shared" si="19"/>
        <v>171.42857142857142</v>
      </c>
      <c r="L30" s="63">
        <f t="shared" si="2"/>
        <v>1.1428571428571344E-2</v>
      </c>
      <c r="M30" s="28">
        <f t="shared" si="9"/>
        <v>1714.2857142857142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44483</v>
      </c>
      <c r="D31" s="25" t="s">
        <v>19</v>
      </c>
      <c r="E31" s="25" t="s">
        <v>1416</v>
      </c>
      <c r="F31" s="26">
        <v>350</v>
      </c>
      <c r="G31" s="26">
        <v>380</v>
      </c>
      <c r="H31" s="26">
        <v>330</v>
      </c>
      <c r="I31" s="26">
        <v>408</v>
      </c>
      <c r="J31" s="25">
        <f t="shared" si="18"/>
        <v>58</v>
      </c>
      <c r="K31" s="27">
        <f t="shared" si="19"/>
        <v>428.57142857142856</v>
      </c>
      <c r="L31" s="63">
        <f t="shared" si="2"/>
        <v>0.1657142857142857</v>
      </c>
      <c r="M31" s="28">
        <f t="shared" si="9"/>
        <v>24857.142857142855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44483</v>
      </c>
      <c r="D32" s="25" t="s">
        <v>19</v>
      </c>
      <c r="E32" s="25" t="s">
        <v>1417</v>
      </c>
      <c r="F32" s="26">
        <v>95</v>
      </c>
      <c r="G32" s="26">
        <v>105</v>
      </c>
      <c r="H32" s="26">
        <v>90</v>
      </c>
      <c r="I32" s="26">
        <v>105</v>
      </c>
      <c r="J32" s="25">
        <f t="shared" si="18"/>
        <v>10</v>
      </c>
      <c r="K32" s="27">
        <f t="shared" si="19"/>
        <v>1578.9473684210527</v>
      </c>
      <c r="L32" s="63">
        <f t="shared" si="2"/>
        <v>0.10526315789473695</v>
      </c>
      <c r="M32" s="28">
        <f t="shared" si="9"/>
        <v>15789.473684210527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44487</v>
      </c>
      <c r="D33" s="25" t="s">
        <v>19</v>
      </c>
      <c r="E33" s="25" t="s">
        <v>1418</v>
      </c>
      <c r="F33" s="26">
        <v>29</v>
      </c>
      <c r="G33" s="26">
        <v>35</v>
      </c>
      <c r="H33" s="26">
        <v>26</v>
      </c>
      <c r="I33" s="26">
        <v>33.75</v>
      </c>
      <c r="J33" s="25">
        <f t="shared" si="18"/>
        <v>4.75</v>
      </c>
      <c r="K33" s="27">
        <f t="shared" si="19"/>
        <v>5172.4137931034484</v>
      </c>
      <c r="L33" s="63">
        <f t="shared" si="2"/>
        <v>0.1637931034482758</v>
      </c>
      <c r="M33" s="28">
        <f t="shared" si="9"/>
        <v>24568.96551724138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44488</v>
      </c>
      <c r="D34" s="43" t="s">
        <v>19</v>
      </c>
      <c r="E34" s="43" t="s">
        <v>1419</v>
      </c>
      <c r="F34" s="43">
        <v>38.299999999999997</v>
      </c>
      <c r="G34" s="43">
        <v>45</v>
      </c>
      <c r="H34" s="43">
        <v>36</v>
      </c>
      <c r="I34" s="26">
        <v>41.25</v>
      </c>
      <c r="J34" s="25">
        <f t="shared" si="18"/>
        <v>2.9500000000000028</v>
      </c>
      <c r="K34" s="27">
        <f t="shared" si="19"/>
        <v>3916.4490861618801</v>
      </c>
      <c r="L34" s="63">
        <f t="shared" si="2"/>
        <v>7.7023498694517079E-2</v>
      </c>
      <c r="M34" s="28">
        <f t="shared" si="9"/>
        <v>11553.524804177558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44488</v>
      </c>
      <c r="D35" s="25" t="s">
        <v>19</v>
      </c>
      <c r="E35" s="25" t="s">
        <v>1420</v>
      </c>
      <c r="F35" s="26">
        <v>101</v>
      </c>
      <c r="G35" s="26">
        <v>120</v>
      </c>
      <c r="H35" s="26">
        <v>94</v>
      </c>
      <c r="I35" s="26">
        <v>120</v>
      </c>
      <c r="J35" s="25">
        <f t="shared" ref="J35" si="20">I35-F35</f>
        <v>19</v>
      </c>
      <c r="K35" s="27">
        <f t="shared" ref="K35" si="21">150000/F35</f>
        <v>1485.1485148514851</v>
      </c>
      <c r="L35" s="63">
        <f t="shared" si="2"/>
        <v>0.18811881188118806</v>
      </c>
      <c r="M35" s="28">
        <f t="shared" si="9"/>
        <v>28217.821782178216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44488</v>
      </c>
      <c r="D36" s="25" t="s">
        <v>19</v>
      </c>
      <c r="E36" s="25" t="s">
        <v>1421</v>
      </c>
      <c r="F36" s="26">
        <v>168</v>
      </c>
      <c r="G36" s="26">
        <v>200</v>
      </c>
      <c r="H36" s="26">
        <v>158</v>
      </c>
      <c r="I36" s="26">
        <v>171</v>
      </c>
      <c r="J36" s="25">
        <f t="shared" ref="J36" si="22">I36-F36</f>
        <v>3</v>
      </c>
      <c r="K36" s="27">
        <f t="shared" ref="K36" si="23">150000/F36</f>
        <v>892.85714285714289</v>
      </c>
      <c r="L36" s="63">
        <f t="shared" si="2"/>
        <v>1.7857142857142794E-2</v>
      </c>
      <c r="M36" s="28">
        <f t="shared" si="9"/>
        <v>2678.5714285714284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44488</v>
      </c>
      <c r="D37" s="25" t="s">
        <v>19</v>
      </c>
      <c r="E37" s="25" t="s">
        <v>1422</v>
      </c>
      <c r="F37" s="26">
        <v>42.5</v>
      </c>
      <c r="G37" s="26">
        <v>48</v>
      </c>
      <c r="H37" s="26">
        <v>40</v>
      </c>
      <c r="I37" s="26">
        <v>48</v>
      </c>
      <c r="J37" s="25">
        <f t="shared" ref="J37" si="24">I37-F37</f>
        <v>5.5</v>
      </c>
      <c r="K37" s="27">
        <f t="shared" ref="K37" si="25">150000/F37</f>
        <v>3529.4117647058824</v>
      </c>
      <c r="L37" s="63">
        <f t="shared" si="2"/>
        <v>0.12941176470588234</v>
      </c>
      <c r="M37" s="28">
        <f t="shared" si="9"/>
        <v>19411.764705882353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44489</v>
      </c>
      <c r="D38" s="45" t="s">
        <v>19</v>
      </c>
      <c r="E38" s="45" t="s">
        <v>1423</v>
      </c>
      <c r="F38" s="46">
        <v>750</v>
      </c>
      <c r="G38" s="46">
        <v>800</v>
      </c>
      <c r="H38" s="46">
        <v>720</v>
      </c>
      <c r="I38" s="26">
        <v>758</v>
      </c>
      <c r="J38" s="25">
        <f t="shared" ref="J38" si="26">I38-F38</f>
        <v>8</v>
      </c>
      <c r="K38" s="27">
        <f t="shared" ref="K38" si="27">150000/F38</f>
        <v>200</v>
      </c>
      <c r="L38" s="63">
        <f t="shared" si="2"/>
        <v>1.0666666666666602E-2</v>
      </c>
      <c r="M38" s="28">
        <f t="shared" si="9"/>
        <v>1600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44489</v>
      </c>
      <c r="D39" s="43" t="s">
        <v>19</v>
      </c>
      <c r="E39" s="43" t="s">
        <v>1424</v>
      </c>
      <c r="F39" s="43">
        <v>147</v>
      </c>
      <c r="G39" s="43">
        <v>220</v>
      </c>
      <c r="H39" s="43">
        <v>130</v>
      </c>
      <c r="I39" s="26">
        <v>156</v>
      </c>
      <c r="J39" s="25">
        <f t="shared" ref="J39" si="28">I39-F39</f>
        <v>9</v>
      </c>
      <c r="K39" s="27">
        <f t="shared" ref="K39" si="29">150000/F39</f>
        <v>1020.4081632653061</v>
      </c>
      <c r="L39" s="63">
        <f t="shared" si="2"/>
        <v>6.1224489795918435E-2</v>
      </c>
      <c r="M39" s="28">
        <f t="shared" si="9"/>
        <v>9183.6734693877552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44490</v>
      </c>
      <c r="D40" s="43" t="s">
        <v>19</v>
      </c>
      <c r="E40" s="61" t="s">
        <v>1425</v>
      </c>
      <c r="F40" s="43">
        <v>250</v>
      </c>
      <c r="G40" s="43">
        <v>270</v>
      </c>
      <c r="H40" s="43">
        <v>240</v>
      </c>
      <c r="I40" s="26">
        <v>270</v>
      </c>
      <c r="J40" s="25">
        <f t="shared" ref="J40" si="30">I40-F40</f>
        <v>20</v>
      </c>
      <c r="K40" s="27">
        <f t="shared" ref="K40" si="31">150000/F40</f>
        <v>600</v>
      </c>
      <c r="L40" s="63">
        <f t="shared" si="2"/>
        <v>8.0000000000000071E-2</v>
      </c>
      <c r="M40" s="28">
        <f t="shared" si="9"/>
        <v>12000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44490</v>
      </c>
      <c r="D41" s="43" t="s">
        <v>19</v>
      </c>
      <c r="E41" s="43" t="s">
        <v>1426</v>
      </c>
      <c r="F41" s="43">
        <v>310</v>
      </c>
      <c r="G41" s="43">
        <v>350</v>
      </c>
      <c r="H41" s="43">
        <v>290</v>
      </c>
      <c r="I41" s="26">
        <v>330</v>
      </c>
      <c r="J41" s="25">
        <f t="shared" ref="J41:J55" si="32">I41-F41</f>
        <v>20</v>
      </c>
      <c r="K41" s="27">
        <f t="shared" ref="K41:K55" si="33">150000/F41</f>
        <v>483.87096774193549</v>
      </c>
      <c r="L41" s="63">
        <f t="shared" si="2"/>
        <v>6.4516129032258007E-2</v>
      </c>
      <c r="M41" s="28">
        <f t="shared" si="9"/>
        <v>9677.4193548387102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44490</v>
      </c>
      <c r="D42" s="43" t="s">
        <v>19</v>
      </c>
      <c r="E42" s="43" t="s">
        <v>1427</v>
      </c>
      <c r="F42" s="43">
        <v>1040</v>
      </c>
      <c r="G42" s="43">
        <v>1100</v>
      </c>
      <c r="H42" s="43">
        <v>1010</v>
      </c>
      <c r="I42" s="26">
        <v>1116</v>
      </c>
      <c r="J42" s="25">
        <f t="shared" si="32"/>
        <v>76</v>
      </c>
      <c r="K42" s="27">
        <f t="shared" si="33"/>
        <v>144.23076923076923</v>
      </c>
      <c r="L42" s="63">
        <f t="shared" si="2"/>
        <v>7.3076923076923039E-2</v>
      </c>
      <c r="M42" s="28">
        <f t="shared" si="9"/>
        <v>10961.538461538461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44490</v>
      </c>
      <c r="D43" s="45" t="s">
        <v>19</v>
      </c>
      <c r="E43" s="45" t="s">
        <v>1428</v>
      </c>
      <c r="F43" s="46">
        <v>50</v>
      </c>
      <c r="G43" s="46">
        <v>57</v>
      </c>
      <c r="H43" s="46">
        <v>47</v>
      </c>
      <c r="I43" s="26">
        <v>51.7</v>
      </c>
      <c r="J43" s="25">
        <f t="shared" si="32"/>
        <v>1.7000000000000028</v>
      </c>
      <c r="K43" s="27">
        <f t="shared" si="33"/>
        <v>3000</v>
      </c>
      <c r="L43" s="63">
        <f t="shared" si="2"/>
        <v>3.400000000000003E-2</v>
      </c>
      <c r="M43" s="28">
        <f t="shared" si="9"/>
        <v>5100.0000000000082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44491</v>
      </c>
      <c r="D44" s="25" t="s">
        <v>19</v>
      </c>
      <c r="E44" s="25" t="s">
        <v>1429</v>
      </c>
      <c r="F44" s="26">
        <v>57</v>
      </c>
      <c r="G44" s="26">
        <v>65</v>
      </c>
      <c r="H44" s="26">
        <v>54</v>
      </c>
      <c r="I44" s="26">
        <v>58.5</v>
      </c>
      <c r="J44" s="25">
        <f t="shared" si="32"/>
        <v>1.5</v>
      </c>
      <c r="K44" s="27">
        <f t="shared" si="33"/>
        <v>2631.5789473684213</v>
      </c>
      <c r="L44" s="63">
        <f t="shared" si="2"/>
        <v>2.6315789473684292E-2</v>
      </c>
      <c r="M44" s="28">
        <f t="shared" si="9"/>
        <v>3947.3684210526317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44491</v>
      </c>
      <c r="D45" s="25" t="s">
        <v>19</v>
      </c>
      <c r="E45" s="25" t="s">
        <v>1430</v>
      </c>
      <c r="F45" s="26">
        <v>48</v>
      </c>
      <c r="G45" s="26">
        <v>55</v>
      </c>
      <c r="H45" s="26">
        <v>45</v>
      </c>
      <c r="I45" s="26">
        <v>53.4</v>
      </c>
      <c r="J45" s="25">
        <f t="shared" si="32"/>
        <v>5.3999999999999986</v>
      </c>
      <c r="K45" s="27">
        <f t="shared" si="33"/>
        <v>3125</v>
      </c>
      <c r="L45" s="63">
        <f t="shared" si="2"/>
        <v>0.11250000000000004</v>
      </c>
      <c r="M45" s="28">
        <f t="shared" si="9"/>
        <v>16874.999999999996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44491</v>
      </c>
      <c r="D46" s="25" t="s">
        <v>19</v>
      </c>
      <c r="E46" s="25" t="s">
        <v>1194</v>
      </c>
      <c r="F46" s="26">
        <v>1590</v>
      </c>
      <c r="G46" s="26">
        <v>1900</v>
      </c>
      <c r="H46" s="26">
        <v>1500</v>
      </c>
      <c r="I46" s="26">
        <v>1602</v>
      </c>
      <c r="J46" s="25">
        <f t="shared" si="32"/>
        <v>12</v>
      </c>
      <c r="K46" s="27">
        <f t="shared" si="33"/>
        <v>94.339622641509436</v>
      </c>
      <c r="L46" s="63">
        <f t="shared" si="2"/>
        <v>7.547169811320753E-3</v>
      </c>
      <c r="M46" s="28">
        <f t="shared" si="9"/>
        <v>1132.0754716981132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44491</v>
      </c>
      <c r="D47" s="25" t="s">
        <v>19</v>
      </c>
      <c r="E47" s="25" t="s">
        <v>1431</v>
      </c>
      <c r="F47" s="26">
        <v>295</v>
      </c>
      <c r="G47" s="26">
        <v>330</v>
      </c>
      <c r="H47" s="26">
        <v>270</v>
      </c>
      <c r="I47" s="26">
        <v>308</v>
      </c>
      <c r="J47" s="25">
        <f t="shared" si="32"/>
        <v>13</v>
      </c>
      <c r="K47" s="27">
        <f t="shared" si="33"/>
        <v>508.47457627118644</v>
      </c>
      <c r="L47" s="63">
        <f t="shared" si="2"/>
        <v>4.4067796610169463E-2</v>
      </c>
      <c r="M47" s="28">
        <f t="shared" si="9"/>
        <v>6610.1694915254238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44494</v>
      </c>
      <c r="D48" s="25" t="s">
        <v>19</v>
      </c>
      <c r="E48" s="25" t="s">
        <v>1432</v>
      </c>
      <c r="F48" s="26">
        <v>528</v>
      </c>
      <c r="G48" s="26">
        <v>560</v>
      </c>
      <c r="H48" s="26">
        <v>505</v>
      </c>
      <c r="I48" s="26">
        <v>546</v>
      </c>
      <c r="J48" s="25">
        <f t="shared" si="32"/>
        <v>18</v>
      </c>
      <c r="K48" s="27">
        <f t="shared" si="33"/>
        <v>284.09090909090907</v>
      </c>
      <c r="L48" s="63">
        <f t="shared" si="2"/>
        <v>3.4090909090909172E-2</v>
      </c>
      <c r="M48" s="28">
        <f t="shared" si="9"/>
        <v>5113.6363636363631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44494</v>
      </c>
      <c r="D49" s="25" t="s">
        <v>19</v>
      </c>
      <c r="E49" s="25" t="s">
        <v>1433</v>
      </c>
      <c r="F49" s="26">
        <v>155</v>
      </c>
      <c r="G49" s="26">
        <v>200</v>
      </c>
      <c r="H49" s="26">
        <v>140</v>
      </c>
      <c r="I49" s="26">
        <v>162.6</v>
      </c>
      <c r="J49" s="25">
        <f t="shared" si="32"/>
        <v>7.5999999999999943</v>
      </c>
      <c r="K49" s="27">
        <f t="shared" si="33"/>
        <v>967.74193548387098</v>
      </c>
      <c r="L49" s="63">
        <f t="shared" si="2"/>
        <v>4.9032258064516165E-2</v>
      </c>
      <c r="M49" s="28">
        <f t="shared" si="9"/>
        <v>7354.838709677414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44495</v>
      </c>
      <c r="D50" s="25" t="s">
        <v>19</v>
      </c>
      <c r="E50" s="25" t="s">
        <v>1106</v>
      </c>
      <c r="F50" s="26">
        <v>102</v>
      </c>
      <c r="G50" s="26">
        <v>115</v>
      </c>
      <c r="H50" s="26">
        <v>96</v>
      </c>
      <c r="I50" s="26">
        <v>103.4</v>
      </c>
      <c r="J50" s="25">
        <f t="shared" si="32"/>
        <v>1.4000000000000057</v>
      </c>
      <c r="K50" s="27">
        <f t="shared" si="33"/>
        <v>1470.5882352941176</v>
      </c>
      <c r="L50" s="63">
        <f t="shared" si="2"/>
        <v>1.3725490196078383E-2</v>
      </c>
      <c r="M50" s="28">
        <f t="shared" si="9"/>
        <v>2058.8235294117731</v>
      </c>
      <c r="N50" s="8"/>
      <c r="Y50" s="5">
        <f t="shared" si="3"/>
        <v>1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44495</v>
      </c>
      <c r="D51" s="25" t="s">
        <v>19</v>
      </c>
      <c r="E51" s="25" t="s">
        <v>1434</v>
      </c>
      <c r="F51" s="26">
        <v>154</v>
      </c>
      <c r="G51" s="26">
        <v>160</v>
      </c>
      <c r="H51" s="26">
        <v>152</v>
      </c>
      <c r="I51" s="26">
        <v>158</v>
      </c>
      <c r="J51" s="25">
        <f t="shared" si="32"/>
        <v>4</v>
      </c>
      <c r="K51" s="27">
        <f t="shared" si="33"/>
        <v>974.02597402597405</v>
      </c>
      <c r="L51" s="63">
        <f t="shared" si="2"/>
        <v>2.5974025974025983E-2</v>
      </c>
      <c r="M51" s="28">
        <f t="shared" si="9"/>
        <v>3896.1038961038962</v>
      </c>
      <c r="N51" s="8"/>
      <c r="Y51" s="5">
        <f t="shared" si="3"/>
        <v>1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44496</v>
      </c>
      <c r="D52" s="25" t="s">
        <v>19</v>
      </c>
      <c r="E52" s="25" t="s">
        <v>1435</v>
      </c>
      <c r="F52" s="26">
        <v>197</v>
      </c>
      <c r="G52" s="26">
        <v>210</v>
      </c>
      <c r="H52" s="26">
        <v>192</v>
      </c>
      <c r="I52" s="26">
        <v>207.9</v>
      </c>
      <c r="J52" s="25">
        <f t="shared" si="32"/>
        <v>10.900000000000006</v>
      </c>
      <c r="K52" s="27">
        <f t="shared" si="33"/>
        <v>761.42131979695432</v>
      </c>
      <c r="L52" s="63">
        <f t="shared" si="2"/>
        <v>5.5329949238578813E-2</v>
      </c>
      <c r="M52" s="28">
        <f t="shared" si="9"/>
        <v>8299.4923857868071</v>
      </c>
      <c r="N52" s="8"/>
      <c r="Y52" s="5">
        <f t="shared" si="3"/>
        <v>1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44496</v>
      </c>
      <c r="D53" s="25" t="s">
        <v>19</v>
      </c>
      <c r="E53" s="25" t="s">
        <v>1436</v>
      </c>
      <c r="F53" s="26">
        <v>1920</v>
      </c>
      <c r="G53" s="26">
        <v>2000</v>
      </c>
      <c r="H53" s="26">
        <v>1890</v>
      </c>
      <c r="I53" s="26">
        <v>1950</v>
      </c>
      <c r="J53" s="25">
        <f t="shared" si="32"/>
        <v>30</v>
      </c>
      <c r="K53" s="27">
        <f t="shared" si="33"/>
        <v>78.125</v>
      </c>
      <c r="L53" s="63">
        <f t="shared" si="2"/>
        <v>1.5625E-2</v>
      </c>
      <c r="M53" s="28">
        <f t="shared" si="9"/>
        <v>2343.75</v>
      </c>
      <c r="N53" s="8"/>
      <c r="Y53" s="5">
        <f t="shared" si="3"/>
        <v>1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>
        <v>44497</v>
      </c>
      <c r="D54" s="25" t="s">
        <v>19</v>
      </c>
      <c r="E54" s="25" t="s">
        <v>373</v>
      </c>
      <c r="F54" s="26">
        <v>1970</v>
      </c>
      <c r="G54" s="26">
        <v>2050</v>
      </c>
      <c r="H54" s="26">
        <v>1940</v>
      </c>
      <c r="I54" s="26">
        <v>2050</v>
      </c>
      <c r="J54" s="25">
        <f t="shared" si="32"/>
        <v>80</v>
      </c>
      <c r="K54" s="27">
        <f t="shared" si="33"/>
        <v>76.142131979695435</v>
      </c>
      <c r="L54" s="63">
        <f t="shared" si="2"/>
        <v>4.0609137055837463E-2</v>
      </c>
      <c r="M54" s="28">
        <f t="shared" si="9"/>
        <v>6091.3705583756346</v>
      </c>
      <c r="N54" s="8"/>
      <c r="Y54" s="5">
        <f t="shared" si="3"/>
        <v>1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>
        <v>44498</v>
      </c>
      <c r="D55" s="43" t="s">
        <v>19</v>
      </c>
      <c r="E55" s="43" t="s">
        <v>1437</v>
      </c>
      <c r="F55" s="43">
        <v>150</v>
      </c>
      <c r="G55" s="43">
        <v>170</v>
      </c>
      <c r="H55" s="43">
        <v>140</v>
      </c>
      <c r="I55" s="26">
        <v>170</v>
      </c>
      <c r="J55" s="25">
        <f t="shared" si="32"/>
        <v>20</v>
      </c>
      <c r="K55" s="27">
        <f t="shared" si="33"/>
        <v>1000</v>
      </c>
      <c r="L55" s="63">
        <f t="shared" si="2"/>
        <v>0.1333333333333333</v>
      </c>
      <c r="M55" s="28">
        <f t="shared" si="9"/>
        <v>20000</v>
      </c>
      <c r="N55" s="8"/>
      <c r="Y55" s="5">
        <f t="shared" si="3"/>
        <v>1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4">IF($M71&gt;0,1,0)</f>
        <v>0</v>
      </c>
      <c r="Z71" s="5">
        <f t="shared" ref="Z71:Z134" si="3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7">(I72*1/F72)-100%</f>
        <v>#VALUE!</v>
      </c>
      <c r="M72" s="28">
        <f t="shared" ref="M72:M135" si="38">J72*K72</f>
        <v>0</v>
      </c>
      <c r="N72" s="8"/>
      <c r="Y72" s="5">
        <f t="shared" si="34"/>
        <v>0</v>
      </c>
      <c r="Z72" s="5">
        <f t="shared" si="35"/>
        <v>0</v>
      </c>
      <c r="AA72" s="5">
        <f t="shared" si="7"/>
        <v>0</v>
      </c>
    </row>
    <row r="73" spans="1:27" hidden="1" x14ac:dyDescent="0.3">
      <c r="A73" s="7"/>
      <c r="B73" s="23">
        <f t="shared" si="3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7"/>
        <v>#VALUE!</v>
      </c>
      <c r="M73" s="28">
        <f t="shared" si="38"/>
        <v>0</v>
      </c>
      <c r="N73" s="8"/>
      <c r="Y73" s="5">
        <f t="shared" si="34"/>
        <v>0</v>
      </c>
      <c r="Z73" s="5">
        <f t="shared" si="35"/>
        <v>0</v>
      </c>
      <c r="AA73" s="5">
        <f t="shared" si="7"/>
        <v>0</v>
      </c>
    </row>
    <row r="74" spans="1:27" hidden="1" x14ac:dyDescent="0.3">
      <c r="A74" s="7"/>
      <c r="B74" s="23">
        <f t="shared" si="3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7"/>
        <v>#VALUE!</v>
      </c>
      <c r="M74" s="28">
        <f t="shared" si="38"/>
        <v>0</v>
      </c>
      <c r="N74" s="8"/>
      <c r="Y74" s="5">
        <f t="shared" si="34"/>
        <v>0</v>
      </c>
      <c r="Z74" s="5">
        <f t="shared" si="35"/>
        <v>0</v>
      </c>
      <c r="AA74" s="5">
        <f t="shared" si="7"/>
        <v>0</v>
      </c>
    </row>
    <row r="75" spans="1:27" hidden="1" x14ac:dyDescent="0.3">
      <c r="A75" s="7"/>
      <c r="B75" s="23">
        <f t="shared" si="3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7"/>
        <v>#VALUE!</v>
      </c>
      <c r="M75" s="28">
        <f t="shared" si="38"/>
        <v>0</v>
      </c>
      <c r="N75" s="8"/>
      <c r="Y75" s="5">
        <f t="shared" si="34"/>
        <v>0</v>
      </c>
      <c r="Z75" s="5">
        <f t="shared" si="35"/>
        <v>0</v>
      </c>
      <c r="AA75" s="5">
        <f t="shared" ref="AA75:AA138" si="39">IF($I75=0,1,0)</f>
        <v>0</v>
      </c>
    </row>
    <row r="76" spans="1:27" hidden="1" x14ac:dyDescent="0.3">
      <c r="A76" s="7"/>
      <c r="B76" s="23">
        <f t="shared" si="3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7"/>
        <v>#VALUE!</v>
      </c>
      <c r="M76" s="28">
        <f t="shared" si="38"/>
        <v>0</v>
      </c>
      <c r="N76" s="8"/>
      <c r="Y76" s="5">
        <f t="shared" si="34"/>
        <v>0</v>
      </c>
      <c r="Z76" s="5">
        <f t="shared" si="35"/>
        <v>0</v>
      </c>
      <c r="AA76" s="5">
        <f t="shared" si="39"/>
        <v>0</v>
      </c>
    </row>
    <row r="77" spans="1:27" hidden="1" x14ac:dyDescent="0.3">
      <c r="A77" s="7"/>
      <c r="B77" s="23">
        <f t="shared" si="3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7"/>
        <v>#VALUE!</v>
      </c>
      <c r="M77" s="28">
        <f t="shared" si="38"/>
        <v>0</v>
      </c>
      <c r="N77" s="8"/>
      <c r="Y77" s="5">
        <f t="shared" si="34"/>
        <v>0</v>
      </c>
      <c r="Z77" s="5">
        <f t="shared" si="35"/>
        <v>0</v>
      </c>
      <c r="AA77" s="5">
        <f t="shared" si="39"/>
        <v>0</v>
      </c>
    </row>
    <row r="78" spans="1:27" hidden="1" x14ac:dyDescent="0.3">
      <c r="A78" s="7"/>
      <c r="B78" s="23">
        <f t="shared" si="3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7"/>
        <v>#VALUE!</v>
      </c>
      <c r="M78" s="28">
        <f t="shared" si="38"/>
        <v>0</v>
      </c>
      <c r="N78" s="8"/>
      <c r="Y78" s="5">
        <f t="shared" si="34"/>
        <v>0</v>
      </c>
      <c r="Z78" s="5">
        <f t="shared" si="35"/>
        <v>0</v>
      </c>
      <c r="AA78" s="5">
        <f t="shared" si="39"/>
        <v>0</v>
      </c>
    </row>
    <row r="79" spans="1:27" hidden="1" x14ac:dyDescent="0.3">
      <c r="A79" s="7"/>
      <c r="B79" s="23">
        <f t="shared" si="3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7"/>
        <v>#VALUE!</v>
      </c>
      <c r="M79" s="28">
        <f t="shared" si="38"/>
        <v>0</v>
      </c>
      <c r="N79" s="8"/>
      <c r="Y79" s="5">
        <f t="shared" si="34"/>
        <v>0</v>
      </c>
      <c r="Z79" s="5">
        <f t="shared" si="35"/>
        <v>0</v>
      </c>
      <c r="AA79" s="5">
        <f t="shared" si="39"/>
        <v>0</v>
      </c>
    </row>
    <row r="80" spans="1:27" hidden="1" x14ac:dyDescent="0.3">
      <c r="A80" s="7"/>
      <c r="B80" s="23">
        <f t="shared" si="3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7"/>
        <v>#VALUE!</v>
      </c>
      <c r="M80" s="28">
        <f t="shared" si="38"/>
        <v>0</v>
      </c>
      <c r="N80" s="8"/>
      <c r="Q80" s="5" t="s">
        <v>20</v>
      </c>
      <c r="Y80" s="5">
        <f t="shared" si="34"/>
        <v>0</v>
      </c>
      <c r="Z80" s="5">
        <f t="shared" si="35"/>
        <v>0</v>
      </c>
      <c r="AA80" s="5">
        <f t="shared" si="39"/>
        <v>0</v>
      </c>
    </row>
    <row r="81" spans="1:27" hidden="1" x14ac:dyDescent="0.3">
      <c r="A81" s="7"/>
      <c r="B81" s="23">
        <f t="shared" si="3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7"/>
        <v>#VALUE!</v>
      </c>
      <c r="M81" s="28">
        <f t="shared" si="38"/>
        <v>0</v>
      </c>
      <c r="N81" s="8"/>
      <c r="P81" s="5" t="s">
        <v>20</v>
      </c>
      <c r="Y81" s="5">
        <f t="shared" si="34"/>
        <v>0</v>
      </c>
      <c r="Z81" s="5">
        <f t="shared" si="35"/>
        <v>0</v>
      </c>
      <c r="AA81" s="5">
        <f t="shared" si="39"/>
        <v>0</v>
      </c>
    </row>
    <row r="82" spans="1:27" hidden="1" x14ac:dyDescent="0.3">
      <c r="A82" s="7"/>
      <c r="B82" s="23">
        <f t="shared" si="3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7"/>
        <v>#VALUE!</v>
      </c>
      <c r="M82" s="28">
        <f t="shared" si="38"/>
        <v>0</v>
      </c>
      <c r="N82" s="8"/>
      <c r="Y82" s="5">
        <f t="shared" si="34"/>
        <v>0</v>
      </c>
      <c r="Z82" s="5">
        <f t="shared" si="35"/>
        <v>0</v>
      </c>
      <c r="AA82" s="5">
        <f t="shared" si="39"/>
        <v>0</v>
      </c>
    </row>
    <row r="83" spans="1:27" hidden="1" x14ac:dyDescent="0.3">
      <c r="A83" s="7"/>
      <c r="B83" s="23">
        <f t="shared" si="3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7"/>
        <v>#VALUE!</v>
      </c>
      <c r="M83" s="28">
        <f t="shared" si="38"/>
        <v>0</v>
      </c>
      <c r="N83" s="8"/>
      <c r="R83" s="5" t="s">
        <v>20</v>
      </c>
      <c r="Y83" s="5">
        <f t="shared" si="34"/>
        <v>0</v>
      </c>
      <c r="Z83" s="5">
        <f t="shared" si="35"/>
        <v>0</v>
      </c>
      <c r="AA83" s="5">
        <f t="shared" si="39"/>
        <v>0</v>
      </c>
    </row>
    <row r="84" spans="1:27" hidden="1" x14ac:dyDescent="0.3">
      <c r="A84" s="7"/>
      <c r="B84" s="23">
        <f t="shared" si="3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7"/>
        <v>#VALUE!</v>
      </c>
      <c r="M84" s="28">
        <f t="shared" si="38"/>
        <v>0</v>
      </c>
      <c r="N84" s="8"/>
      <c r="Y84" s="5">
        <f t="shared" si="34"/>
        <v>0</v>
      </c>
      <c r="Z84" s="5">
        <f t="shared" si="35"/>
        <v>0</v>
      </c>
      <c r="AA84" s="5">
        <f t="shared" si="39"/>
        <v>0</v>
      </c>
    </row>
    <row r="85" spans="1:27" hidden="1" x14ac:dyDescent="0.3">
      <c r="A85" s="7"/>
      <c r="B85" s="23">
        <f t="shared" si="3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7"/>
        <v>#VALUE!</v>
      </c>
      <c r="M85" s="28">
        <f t="shared" si="38"/>
        <v>0</v>
      </c>
      <c r="N85" s="8"/>
      <c r="Y85" s="5">
        <f t="shared" si="34"/>
        <v>0</v>
      </c>
      <c r="Z85" s="5">
        <f t="shared" si="35"/>
        <v>0</v>
      </c>
      <c r="AA85" s="5">
        <f t="shared" si="39"/>
        <v>0</v>
      </c>
    </row>
    <row r="86" spans="1:27" hidden="1" x14ac:dyDescent="0.3">
      <c r="A86" s="7"/>
      <c r="B86" s="23">
        <f t="shared" si="3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7"/>
        <v>#VALUE!</v>
      </c>
      <c r="M86" s="28">
        <f t="shared" si="38"/>
        <v>0</v>
      </c>
      <c r="N86" s="8"/>
      <c r="Y86" s="5">
        <f t="shared" si="34"/>
        <v>0</v>
      </c>
      <c r="Z86" s="5">
        <f t="shared" si="35"/>
        <v>0</v>
      </c>
      <c r="AA86" s="5">
        <f t="shared" si="39"/>
        <v>0</v>
      </c>
    </row>
    <row r="87" spans="1:27" hidden="1" x14ac:dyDescent="0.3">
      <c r="A87" s="7"/>
      <c r="B87" s="23">
        <f t="shared" si="3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7"/>
        <v>#VALUE!</v>
      </c>
      <c r="M87" s="28">
        <f t="shared" si="38"/>
        <v>0</v>
      </c>
      <c r="N87" s="8"/>
      <c r="Y87" s="5">
        <f t="shared" si="34"/>
        <v>0</v>
      </c>
      <c r="Z87" s="5">
        <f t="shared" si="35"/>
        <v>0</v>
      </c>
      <c r="AA87" s="5">
        <f t="shared" si="39"/>
        <v>0</v>
      </c>
    </row>
    <row r="88" spans="1:27" hidden="1" x14ac:dyDescent="0.3">
      <c r="A88" s="7"/>
      <c r="B88" s="23">
        <f t="shared" si="3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7"/>
        <v>#VALUE!</v>
      </c>
      <c r="M88" s="28">
        <f t="shared" si="38"/>
        <v>0</v>
      </c>
      <c r="N88" s="8"/>
      <c r="Y88" s="5">
        <f t="shared" si="34"/>
        <v>0</v>
      </c>
      <c r="Z88" s="5">
        <f t="shared" si="35"/>
        <v>0</v>
      </c>
      <c r="AA88" s="5">
        <f t="shared" si="39"/>
        <v>0</v>
      </c>
    </row>
    <row r="89" spans="1:27" hidden="1" x14ac:dyDescent="0.3">
      <c r="A89" s="7"/>
      <c r="B89" s="23">
        <f t="shared" si="3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7"/>
        <v>#VALUE!</v>
      </c>
      <c r="M89" s="28">
        <f t="shared" si="38"/>
        <v>0</v>
      </c>
      <c r="N89" s="8"/>
      <c r="Y89" s="5">
        <f t="shared" si="34"/>
        <v>0</v>
      </c>
      <c r="Z89" s="5">
        <f t="shared" si="35"/>
        <v>0</v>
      </c>
      <c r="AA89" s="5">
        <f t="shared" si="39"/>
        <v>0</v>
      </c>
    </row>
    <row r="90" spans="1:27" hidden="1" x14ac:dyDescent="0.3">
      <c r="A90" s="7"/>
      <c r="B90" s="23">
        <f t="shared" si="3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7"/>
        <v>#VALUE!</v>
      </c>
      <c r="M90" s="28">
        <f t="shared" si="38"/>
        <v>0</v>
      </c>
      <c r="N90" s="8"/>
      <c r="Y90" s="5">
        <f t="shared" si="34"/>
        <v>0</v>
      </c>
      <c r="Z90" s="5">
        <f t="shared" si="35"/>
        <v>0</v>
      </c>
      <c r="AA90" s="5">
        <f t="shared" si="39"/>
        <v>0</v>
      </c>
    </row>
    <row r="91" spans="1:27" hidden="1" x14ac:dyDescent="0.3">
      <c r="A91" s="7"/>
      <c r="B91" s="23">
        <f t="shared" si="3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7"/>
        <v>#VALUE!</v>
      </c>
      <c r="M91" s="28">
        <f t="shared" si="38"/>
        <v>0</v>
      </c>
      <c r="N91" s="8"/>
      <c r="Y91" s="5">
        <f t="shared" si="34"/>
        <v>0</v>
      </c>
      <c r="Z91" s="5">
        <f t="shared" si="35"/>
        <v>0</v>
      </c>
      <c r="AA91" s="5">
        <f t="shared" si="39"/>
        <v>0</v>
      </c>
    </row>
    <row r="92" spans="1:27" hidden="1" x14ac:dyDescent="0.3">
      <c r="A92" s="7"/>
      <c r="B92" s="23">
        <f t="shared" si="3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7"/>
        <v>#VALUE!</v>
      </c>
      <c r="M92" s="28">
        <f t="shared" si="38"/>
        <v>0</v>
      </c>
      <c r="N92" s="8"/>
      <c r="Y92" s="5">
        <f t="shared" si="34"/>
        <v>0</v>
      </c>
      <c r="Z92" s="5">
        <f t="shared" si="35"/>
        <v>0</v>
      </c>
      <c r="AA92" s="5">
        <f t="shared" si="39"/>
        <v>0</v>
      </c>
    </row>
    <row r="93" spans="1:27" hidden="1" x14ac:dyDescent="0.3">
      <c r="A93" s="7"/>
      <c r="B93" s="23">
        <f t="shared" si="3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7"/>
        <v>#VALUE!</v>
      </c>
      <c r="M93" s="28">
        <f t="shared" si="38"/>
        <v>0</v>
      </c>
      <c r="N93" s="8"/>
      <c r="Y93" s="5">
        <f t="shared" si="34"/>
        <v>0</v>
      </c>
      <c r="Z93" s="5">
        <f t="shared" si="35"/>
        <v>0</v>
      </c>
      <c r="AA93" s="5">
        <f t="shared" si="39"/>
        <v>0</v>
      </c>
    </row>
    <row r="94" spans="1:27" hidden="1" x14ac:dyDescent="0.3">
      <c r="A94" s="7"/>
      <c r="B94" s="23">
        <f t="shared" si="3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7"/>
        <v>#VALUE!</v>
      </c>
      <c r="M94" s="28">
        <f t="shared" si="38"/>
        <v>0</v>
      </c>
      <c r="N94" s="8"/>
      <c r="Y94" s="5">
        <f t="shared" si="34"/>
        <v>0</v>
      </c>
      <c r="Z94" s="5">
        <f t="shared" si="35"/>
        <v>0</v>
      </c>
      <c r="AA94" s="5">
        <f t="shared" si="39"/>
        <v>0</v>
      </c>
    </row>
    <row r="95" spans="1:27" hidden="1" x14ac:dyDescent="0.3">
      <c r="A95" s="7"/>
      <c r="B95" s="23">
        <f t="shared" si="3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7"/>
        <v>#VALUE!</v>
      </c>
      <c r="M95" s="28">
        <f t="shared" si="38"/>
        <v>0</v>
      </c>
      <c r="N95" s="8"/>
      <c r="Y95" s="5">
        <f t="shared" si="34"/>
        <v>0</v>
      </c>
      <c r="Z95" s="5">
        <f t="shared" si="35"/>
        <v>0</v>
      </c>
      <c r="AA95" s="5">
        <f t="shared" si="39"/>
        <v>0</v>
      </c>
    </row>
    <row r="96" spans="1:27" hidden="1" x14ac:dyDescent="0.3">
      <c r="A96" s="7"/>
      <c r="B96" s="23">
        <f t="shared" si="3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7"/>
        <v>#VALUE!</v>
      </c>
      <c r="M96" s="28">
        <f t="shared" si="38"/>
        <v>0</v>
      </c>
      <c r="N96" s="8"/>
      <c r="Y96" s="5">
        <f t="shared" si="34"/>
        <v>0</v>
      </c>
      <c r="Z96" s="5">
        <f t="shared" si="35"/>
        <v>0</v>
      </c>
      <c r="AA96" s="5">
        <f t="shared" si="39"/>
        <v>0</v>
      </c>
    </row>
    <row r="97" spans="1:27" hidden="1" x14ac:dyDescent="0.3">
      <c r="A97" s="7"/>
      <c r="B97" s="23">
        <f t="shared" si="3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7"/>
        <v>#VALUE!</v>
      </c>
      <c r="M97" s="28">
        <f t="shared" si="38"/>
        <v>0</v>
      </c>
      <c r="N97" s="8"/>
      <c r="Y97" s="5">
        <f t="shared" si="34"/>
        <v>0</v>
      </c>
      <c r="Z97" s="5">
        <f t="shared" si="35"/>
        <v>0</v>
      </c>
      <c r="AA97" s="5">
        <f t="shared" si="39"/>
        <v>0</v>
      </c>
    </row>
    <row r="98" spans="1:27" hidden="1" x14ac:dyDescent="0.3">
      <c r="A98" s="7"/>
      <c r="B98" s="23">
        <f t="shared" si="3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7"/>
        <v>#VALUE!</v>
      </c>
      <c r="M98" s="28">
        <f t="shared" si="38"/>
        <v>0</v>
      </c>
      <c r="N98" s="8"/>
      <c r="Y98" s="5">
        <f t="shared" si="34"/>
        <v>0</v>
      </c>
      <c r="Z98" s="5">
        <f t="shared" si="35"/>
        <v>0</v>
      </c>
      <c r="AA98" s="5">
        <f t="shared" si="39"/>
        <v>0</v>
      </c>
    </row>
    <row r="99" spans="1:27" hidden="1" x14ac:dyDescent="0.3">
      <c r="A99" s="7"/>
      <c r="B99" s="23">
        <f t="shared" si="3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7"/>
        <v>#VALUE!</v>
      </c>
      <c r="M99" s="28">
        <f t="shared" si="38"/>
        <v>0</v>
      </c>
      <c r="N99" s="8"/>
      <c r="P99" s="5" t="s">
        <v>20</v>
      </c>
      <c r="Y99" s="5">
        <f t="shared" si="34"/>
        <v>0</v>
      </c>
      <c r="Z99" s="5">
        <f t="shared" si="35"/>
        <v>0</v>
      </c>
      <c r="AA99" s="5">
        <f t="shared" si="39"/>
        <v>0</v>
      </c>
    </row>
    <row r="100" spans="1:27" hidden="1" x14ac:dyDescent="0.3">
      <c r="A100" s="7"/>
      <c r="B100" s="23">
        <f t="shared" si="3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7"/>
        <v>#VALUE!</v>
      </c>
      <c r="M100" s="28">
        <f t="shared" si="38"/>
        <v>0</v>
      </c>
      <c r="N100" s="8"/>
      <c r="Q100" s="5" t="s">
        <v>20</v>
      </c>
      <c r="Y100" s="5">
        <f t="shared" si="34"/>
        <v>0</v>
      </c>
      <c r="Z100" s="5">
        <f t="shared" si="35"/>
        <v>0</v>
      </c>
      <c r="AA100" s="5">
        <f t="shared" si="39"/>
        <v>0</v>
      </c>
    </row>
    <row r="101" spans="1:27" hidden="1" x14ac:dyDescent="0.3">
      <c r="A101" s="7"/>
      <c r="B101" s="23">
        <f t="shared" si="3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7"/>
        <v>#VALUE!</v>
      </c>
      <c r="M101" s="28">
        <f t="shared" si="38"/>
        <v>0</v>
      </c>
      <c r="N101" s="8"/>
      <c r="Q101" s="5" t="s">
        <v>20</v>
      </c>
      <c r="Y101" s="5">
        <f t="shared" si="34"/>
        <v>0</v>
      </c>
      <c r="Z101" s="5">
        <f t="shared" si="35"/>
        <v>0</v>
      </c>
      <c r="AA101" s="5">
        <f t="shared" si="39"/>
        <v>0</v>
      </c>
    </row>
    <row r="102" spans="1:27" hidden="1" x14ac:dyDescent="0.3">
      <c r="A102" s="7"/>
      <c r="B102" s="23">
        <f t="shared" si="3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7"/>
        <v>#VALUE!</v>
      </c>
      <c r="M102" s="28">
        <f t="shared" si="38"/>
        <v>0</v>
      </c>
      <c r="N102" s="8"/>
      <c r="Y102" s="5">
        <f t="shared" si="34"/>
        <v>0</v>
      </c>
      <c r="Z102" s="5">
        <f t="shared" si="35"/>
        <v>0</v>
      </c>
      <c r="AA102" s="5">
        <f t="shared" si="39"/>
        <v>0</v>
      </c>
    </row>
    <row r="103" spans="1:27" hidden="1" x14ac:dyDescent="0.3">
      <c r="A103" s="7"/>
      <c r="B103" s="23">
        <f t="shared" si="3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7"/>
        <v>#VALUE!</v>
      </c>
      <c r="M103" s="28">
        <f t="shared" si="38"/>
        <v>0</v>
      </c>
      <c r="N103" s="8"/>
      <c r="Y103" s="5">
        <f t="shared" si="34"/>
        <v>0</v>
      </c>
      <c r="Z103" s="5">
        <f t="shared" si="35"/>
        <v>0</v>
      </c>
      <c r="AA103" s="5">
        <f t="shared" si="39"/>
        <v>0</v>
      </c>
    </row>
    <row r="104" spans="1:27" hidden="1" x14ac:dyDescent="0.3">
      <c r="A104" s="7"/>
      <c r="B104" s="23">
        <f t="shared" si="3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7"/>
        <v>#VALUE!</v>
      </c>
      <c r="M104" s="25">
        <f t="shared" si="38"/>
        <v>0</v>
      </c>
      <c r="N104" s="8"/>
      <c r="Y104" s="5">
        <f t="shared" si="34"/>
        <v>0</v>
      </c>
      <c r="Z104" s="5">
        <f t="shared" si="35"/>
        <v>0</v>
      </c>
      <c r="AA104" s="5">
        <f t="shared" si="39"/>
        <v>0</v>
      </c>
    </row>
    <row r="105" spans="1:27" hidden="1" x14ac:dyDescent="0.3">
      <c r="A105" s="7"/>
      <c r="B105" s="23">
        <f t="shared" si="3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7"/>
        <v>#VALUE!</v>
      </c>
      <c r="M105" s="25">
        <f t="shared" si="38"/>
        <v>0</v>
      </c>
      <c r="N105" s="8"/>
      <c r="Y105" s="5">
        <f t="shared" si="34"/>
        <v>0</v>
      </c>
      <c r="Z105" s="5">
        <f t="shared" si="35"/>
        <v>0</v>
      </c>
      <c r="AA105" s="5">
        <f t="shared" si="39"/>
        <v>0</v>
      </c>
    </row>
    <row r="106" spans="1:27" hidden="1" x14ac:dyDescent="0.3">
      <c r="A106" s="7"/>
      <c r="B106" s="23">
        <f t="shared" si="3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7"/>
        <v>#VALUE!</v>
      </c>
      <c r="M106" s="25">
        <f t="shared" si="38"/>
        <v>0</v>
      </c>
      <c r="N106" s="8"/>
      <c r="Y106" s="5">
        <f t="shared" si="34"/>
        <v>0</v>
      </c>
      <c r="Z106" s="5">
        <f t="shared" si="35"/>
        <v>0</v>
      </c>
      <c r="AA106" s="5">
        <f t="shared" si="39"/>
        <v>0</v>
      </c>
    </row>
    <row r="107" spans="1:27" hidden="1" x14ac:dyDescent="0.3">
      <c r="A107" s="7"/>
      <c r="B107" s="23">
        <f t="shared" si="3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7"/>
        <v>#VALUE!</v>
      </c>
      <c r="M107" s="25">
        <f t="shared" si="38"/>
        <v>0</v>
      </c>
      <c r="N107" s="8"/>
      <c r="Y107" s="5">
        <f t="shared" si="34"/>
        <v>0</v>
      </c>
      <c r="Z107" s="5">
        <f t="shared" si="35"/>
        <v>0</v>
      </c>
      <c r="AA107" s="5">
        <f t="shared" si="39"/>
        <v>0</v>
      </c>
    </row>
    <row r="108" spans="1:27" hidden="1" x14ac:dyDescent="0.3">
      <c r="A108" s="7"/>
      <c r="B108" s="23">
        <f t="shared" si="3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7"/>
        <v>#VALUE!</v>
      </c>
      <c r="M108" s="25">
        <f t="shared" si="38"/>
        <v>0</v>
      </c>
      <c r="N108" s="8"/>
      <c r="Y108" s="5">
        <f t="shared" si="34"/>
        <v>0</v>
      </c>
      <c r="Z108" s="5">
        <f t="shared" si="35"/>
        <v>0</v>
      </c>
      <c r="AA108" s="5">
        <f t="shared" si="39"/>
        <v>0</v>
      </c>
    </row>
    <row r="109" spans="1:27" hidden="1" x14ac:dyDescent="0.3">
      <c r="A109" s="7"/>
      <c r="B109" s="23">
        <f t="shared" si="3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7"/>
        <v>#VALUE!</v>
      </c>
      <c r="M109" s="25">
        <f t="shared" si="38"/>
        <v>0</v>
      </c>
      <c r="N109" s="8"/>
      <c r="Y109" s="5">
        <f t="shared" si="34"/>
        <v>0</v>
      </c>
      <c r="Z109" s="5">
        <f t="shared" si="35"/>
        <v>0</v>
      </c>
      <c r="AA109" s="5">
        <f t="shared" si="39"/>
        <v>0</v>
      </c>
    </row>
    <row r="110" spans="1:27" hidden="1" x14ac:dyDescent="0.3">
      <c r="A110" s="7"/>
      <c r="B110" s="23">
        <f t="shared" si="3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7"/>
        <v>#VALUE!</v>
      </c>
      <c r="M110" s="25">
        <f t="shared" si="38"/>
        <v>0</v>
      </c>
      <c r="N110" s="8"/>
      <c r="Y110" s="5">
        <f t="shared" si="34"/>
        <v>0</v>
      </c>
      <c r="Z110" s="5">
        <f t="shared" si="35"/>
        <v>0</v>
      </c>
      <c r="AA110" s="5">
        <f t="shared" si="39"/>
        <v>0</v>
      </c>
    </row>
    <row r="111" spans="1:27" hidden="1" x14ac:dyDescent="0.3">
      <c r="A111" s="7"/>
      <c r="B111" s="23">
        <f t="shared" si="3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7"/>
        <v>#VALUE!</v>
      </c>
      <c r="M111" s="25">
        <f t="shared" si="38"/>
        <v>0</v>
      </c>
      <c r="N111" s="8"/>
      <c r="Y111" s="5">
        <f t="shared" si="34"/>
        <v>0</v>
      </c>
      <c r="Z111" s="5">
        <f t="shared" si="35"/>
        <v>0</v>
      </c>
      <c r="AA111" s="5">
        <f t="shared" si="39"/>
        <v>0</v>
      </c>
    </row>
    <row r="112" spans="1:27" hidden="1" x14ac:dyDescent="0.3">
      <c r="A112" s="7"/>
      <c r="B112" s="23">
        <f t="shared" si="3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7"/>
        <v>#VALUE!</v>
      </c>
      <c r="M112" s="25">
        <f t="shared" si="38"/>
        <v>0</v>
      </c>
      <c r="N112" s="8"/>
      <c r="Y112" s="5">
        <f t="shared" si="34"/>
        <v>0</v>
      </c>
      <c r="Z112" s="5">
        <f t="shared" si="35"/>
        <v>0</v>
      </c>
      <c r="AA112" s="5">
        <f t="shared" si="39"/>
        <v>0</v>
      </c>
    </row>
    <row r="113" spans="1:27" hidden="1" x14ac:dyDescent="0.3">
      <c r="A113" s="7"/>
      <c r="B113" s="23">
        <f t="shared" si="3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7"/>
        <v>#VALUE!</v>
      </c>
      <c r="M113" s="25">
        <f t="shared" si="38"/>
        <v>0</v>
      </c>
      <c r="N113" s="8"/>
      <c r="Y113" s="5">
        <f t="shared" si="34"/>
        <v>0</v>
      </c>
      <c r="Z113" s="5">
        <f t="shared" si="35"/>
        <v>0</v>
      </c>
      <c r="AA113" s="5">
        <f t="shared" si="39"/>
        <v>0</v>
      </c>
    </row>
    <row r="114" spans="1:27" hidden="1" x14ac:dyDescent="0.3">
      <c r="A114" s="7"/>
      <c r="B114" s="23">
        <f t="shared" si="3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7"/>
        <v>#VALUE!</v>
      </c>
      <c r="M114" s="25">
        <f t="shared" si="38"/>
        <v>0</v>
      </c>
      <c r="N114" s="8"/>
      <c r="Y114" s="5">
        <f t="shared" si="34"/>
        <v>0</v>
      </c>
      <c r="Z114" s="5">
        <f t="shared" si="35"/>
        <v>0</v>
      </c>
      <c r="AA114" s="5">
        <f t="shared" si="39"/>
        <v>0</v>
      </c>
    </row>
    <row r="115" spans="1:27" hidden="1" x14ac:dyDescent="0.3">
      <c r="A115" s="7"/>
      <c r="B115" s="23">
        <f t="shared" si="3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7"/>
        <v>#VALUE!</v>
      </c>
      <c r="M115" s="25">
        <f t="shared" si="38"/>
        <v>0</v>
      </c>
      <c r="N115" s="8"/>
      <c r="Y115" s="5">
        <f t="shared" si="34"/>
        <v>0</v>
      </c>
      <c r="Z115" s="5">
        <f t="shared" si="35"/>
        <v>0</v>
      </c>
      <c r="AA115" s="5">
        <f t="shared" si="39"/>
        <v>0</v>
      </c>
    </row>
    <row r="116" spans="1:27" hidden="1" x14ac:dyDescent="0.3">
      <c r="A116" s="7"/>
      <c r="B116" s="23">
        <f t="shared" si="3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7"/>
        <v>#VALUE!</v>
      </c>
      <c r="M116" s="25">
        <f t="shared" si="38"/>
        <v>0</v>
      </c>
      <c r="N116" s="8"/>
      <c r="Y116" s="5">
        <f t="shared" si="34"/>
        <v>0</v>
      </c>
      <c r="Z116" s="5">
        <f t="shared" si="35"/>
        <v>0</v>
      </c>
      <c r="AA116" s="5">
        <f t="shared" si="39"/>
        <v>0</v>
      </c>
    </row>
    <row r="117" spans="1:27" hidden="1" x14ac:dyDescent="0.3">
      <c r="A117" s="7"/>
      <c r="B117" s="23">
        <f t="shared" si="3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7"/>
        <v>#VALUE!</v>
      </c>
      <c r="M117" s="25">
        <f t="shared" si="38"/>
        <v>0</v>
      </c>
      <c r="N117" s="8"/>
      <c r="Y117" s="5">
        <f t="shared" si="34"/>
        <v>0</v>
      </c>
      <c r="Z117" s="5">
        <f t="shared" si="35"/>
        <v>0</v>
      </c>
      <c r="AA117" s="5">
        <f t="shared" si="39"/>
        <v>0</v>
      </c>
    </row>
    <row r="118" spans="1:27" hidden="1" x14ac:dyDescent="0.3">
      <c r="A118" s="7"/>
      <c r="B118" s="23">
        <f t="shared" si="3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7"/>
        <v>#VALUE!</v>
      </c>
      <c r="M118" s="25">
        <f t="shared" si="38"/>
        <v>0</v>
      </c>
      <c r="N118" s="8"/>
      <c r="Y118" s="5">
        <f t="shared" si="34"/>
        <v>0</v>
      </c>
      <c r="Z118" s="5">
        <f t="shared" si="35"/>
        <v>0</v>
      </c>
      <c r="AA118" s="5">
        <f t="shared" si="39"/>
        <v>0</v>
      </c>
    </row>
    <row r="119" spans="1:27" hidden="1" x14ac:dyDescent="0.3">
      <c r="A119" s="7"/>
      <c r="B119" s="23">
        <f t="shared" si="3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7"/>
        <v>#VALUE!</v>
      </c>
      <c r="M119" s="25">
        <f t="shared" si="38"/>
        <v>0</v>
      </c>
      <c r="N119" s="8"/>
      <c r="Y119" s="5">
        <f t="shared" si="34"/>
        <v>0</v>
      </c>
      <c r="Z119" s="5">
        <f t="shared" si="35"/>
        <v>0</v>
      </c>
      <c r="AA119" s="5">
        <f t="shared" si="39"/>
        <v>0</v>
      </c>
    </row>
    <row r="120" spans="1:27" hidden="1" x14ac:dyDescent="0.3">
      <c r="A120" s="7"/>
      <c r="B120" s="23">
        <f t="shared" si="3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7"/>
        <v>#VALUE!</v>
      </c>
      <c r="M120" s="25">
        <f t="shared" si="38"/>
        <v>0</v>
      </c>
      <c r="N120" s="8"/>
      <c r="Y120" s="5">
        <f t="shared" si="34"/>
        <v>0</v>
      </c>
      <c r="Z120" s="5">
        <f t="shared" si="35"/>
        <v>0</v>
      </c>
      <c r="AA120" s="5">
        <f t="shared" si="39"/>
        <v>0</v>
      </c>
    </row>
    <row r="121" spans="1:27" hidden="1" x14ac:dyDescent="0.3">
      <c r="A121" s="7"/>
      <c r="B121" s="23">
        <f t="shared" si="3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7"/>
        <v>#VALUE!</v>
      </c>
      <c r="M121" s="25">
        <f t="shared" si="38"/>
        <v>0</v>
      </c>
      <c r="N121" s="8"/>
      <c r="Y121" s="5">
        <f t="shared" si="34"/>
        <v>0</v>
      </c>
      <c r="Z121" s="5">
        <f t="shared" si="35"/>
        <v>0</v>
      </c>
      <c r="AA121" s="5">
        <f t="shared" si="39"/>
        <v>0</v>
      </c>
    </row>
    <row r="122" spans="1:27" hidden="1" x14ac:dyDescent="0.3">
      <c r="A122" s="7"/>
      <c r="B122" s="23">
        <f t="shared" si="3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7"/>
        <v>#VALUE!</v>
      </c>
      <c r="M122" s="25">
        <f t="shared" si="38"/>
        <v>0</v>
      </c>
      <c r="N122" s="8"/>
      <c r="Y122" s="5">
        <f t="shared" si="34"/>
        <v>0</v>
      </c>
      <c r="Z122" s="5">
        <f t="shared" si="35"/>
        <v>0</v>
      </c>
      <c r="AA122" s="5">
        <f t="shared" si="39"/>
        <v>0</v>
      </c>
    </row>
    <row r="123" spans="1:27" hidden="1" x14ac:dyDescent="0.3">
      <c r="A123" s="7"/>
      <c r="B123" s="23">
        <f t="shared" si="3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7"/>
        <v>#VALUE!</v>
      </c>
      <c r="M123" s="25">
        <f t="shared" si="38"/>
        <v>0</v>
      </c>
      <c r="N123" s="8"/>
      <c r="Y123" s="5">
        <f t="shared" si="34"/>
        <v>0</v>
      </c>
      <c r="Z123" s="5">
        <f t="shared" si="35"/>
        <v>0</v>
      </c>
      <c r="AA123" s="5">
        <f t="shared" si="39"/>
        <v>0</v>
      </c>
    </row>
    <row r="124" spans="1:27" hidden="1" x14ac:dyDescent="0.3">
      <c r="A124" s="7"/>
      <c r="B124" s="23">
        <f t="shared" si="3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7"/>
        <v>#VALUE!</v>
      </c>
      <c r="M124" s="25">
        <f t="shared" si="38"/>
        <v>0</v>
      </c>
      <c r="N124" s="8"/>
      <c r="Y124" s="5">
        <f t="shared" si="34"/>
        <v>0</v>
      </c>
      <c r="Z124" s="5">
        <f t="shared" si="35"/>
        <v>0</v>
      </c>
      <c r="AA124" s="5">
        <f t="shared" si="39"/>
        <v>0</v>
      </c>
    </row>
    <row r="125" spans="1:27" hidden="1" x14ac:dyDescent="0.3">
      <c r="A125" s="7"/>
      <c r="B125" s="23">
        <f t="shared" si="3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7"/>
        <v>#VALUE!</v>
      </c>
      <c r="M125" s="25">
        <f t="shared" si="38"/>
        <v>0</v>
      </c>
      <c r="N125" s="8"/>
      <c r="Y125" s="5">
        <f t="shared" si="34"/>
        <v>0</v>
      </c>
      <c r="Z125" s="5">
        <f t="shared" si="35"/>
        <v>0</v>
      </c>
      <c r="AA125" s="5">
        <f t="shared" si="39"/>
        <v>0</v>
      </c>
    </row>
    <row r="126" spans="1:27" hidden="1" x14ac:dyDescent="0.3">
      <c r="A126" s="7"/>
      <c r="B126" s="23">
        <f t="shared" si="3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7"/>
        <v>#VALUE!</v>
      </c>
      <c r="M126" s="25">
        <f t="shared" si="38"/>
        <v>0</v>
      </c>
      <c r="N126" s="8"/>
      <c r="Y126" s="5">
        <f t="shared" si="34"/>
        <v>0</v>
      </c>
      <c r="Z126" s="5">
        <f t="shared" si="35"/>
        <v>0</v>
      </c>
      <c r="AA126" s="5">
        <f t="shared" si="39"/>
        <v>0</v>
      </c>
    </row>
    <row r="127" spans="1:27" hidden="1" x14ac:dyDescent="0.3">
      <c r="A127" s="7"/>
      <c r="B127" s="23">
        <f t="shared" si="3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7"/>
        <v>#VALUE!</v>
      </c>
      <c r="M127" s="25">
        <f t="shared" si="38"/>
        <v>0</v>
      </c>
      <c r="N127" s="8"/>
      <c r="Y127" s="5">
        <f t="shared" si="34"/>
        <v>0</v>
      </c>
      <c r="Z127" s="5">
        <f t="shared" si="35"/>
        <v>0</v>
      </c>
      <c r="AA127" s="5">
        <f t="shared" si="39"/>
        <v>0</v>
      </c>
    </row>
    <row r="128" spans="1:27" hidden="1" x14ac:dyDescent="0.3">
      <c r="A128" s="7"/>
      <c r="B128" s="23">
        <f t="shared" si="3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7"/>
        <v>#VALUE!</v>
      </c>
      <c r="M128" s="25">
        <f t="shared" si="38"/>
        <v>0</v>
      </c>
      <c r="N128" s="8"/>
      <c r="Y128" s="5">
        <f t="shared" si="34"/>
        <v>0</v>
      </c>
      <c r="Z128" s="5">
        <f t="shared" si="35"/>
        <v>0</v>
      </c>
      <c r="AA128" s="5">
        <f t="shared" si="39"/>
        <v>0</v>
      </c>
    </row>
    <row r="129" spans="1:27" hidden="1" x14ac:dyDescent="0.3">
      <c r="A129" s="7"/>
      <c r="B129" s="23">
        <f t="shared" si="3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7"/>
        <v>#VALUE!</v>
      </c>
      <c r="M129" s="25">
        <f t="shared" si="38"/>
        <v>0</v>
      </c>
      <c r="N129" s="8"/>
      <c r="Y129" s="5">
        <f t="shared" si="34"/>
        <v>0</v>
      </c>
      <c r="Z129" s="5">
        <f t="shared" si="35"/>
        <v>0</v>
      </c>
      <c r="AA129" s="5">
        <f t="shared" si="39"/>
        <v>0</v>
      </c>
    </row>
    <row r="130" spans="1:27" hidden="1" x14ac:dyDescent="0.3">
      <c r="A130" s="7"/>
      <c r="B130" s="23">
        <f t="shared" si="3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7"/>
        <v>#VALUE!</v>
      </c>
      <c r="M130" s="25">
        <f t="shared" si="38"/>
        <v>0</v>
      </c>
      <c r="N130" s="8"/>
      <c r="Y130" s="5">
        <f t="shared" si="34"/>
        <v>0</v>
      </c>
      <c r="Z130" s="5">
        <f t="shared" si="35"/>
        <v>0</v>
      </c>
      <c r="AA130" s="5">
        <f t="shared" si="39"/>
        <v>0</v>
      </c>
    </row>
    <row r="131" spans="1:27" hidden="1" x14ac:dyDescent="0.3">
      <c r="A131" s="7"/>
      <c r="B131" s="23">
        <f t="shared" si="3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7"/>
        <v>#VALUE!</v>
      </c>
      <c r="M131" s="25">
        <f t="shared" si="38"/>
        <v>0</v>
      </c>
      <c r="N131" s="8"/>
      <c r="Y131" s="5">
        <f t="shared" si="34"/>
        <v>0</v>
      </c>
      <c r="Z131" s="5">
        <f t="shared" si="35"/>
        <v>0</v>
      </c>
      <c r="AA131" s="5">
        <f t="shared" si="39"/>
        <v>0</v>
      </c>
    </row>
    <row r="132" spans="1:27" hidden="1" x14ac:dyDescent="0.3">
      <c r="A132" s="7"/>
      <c r="B132" s="23">
        <f t="shared" si="3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7"/>
        <v>#VALUE!</v>
      </c>
      <c r="M132" s="25">
        <f t="shared" si="38"/>
        <v>0</v>
      </c>
      <c r="N132" s="8"/>
      <c r="Y132" s="5">
        <f t="shared" si="34"/>
        <v>0</v>
      </c>
      <c r="Z132" s="5">
        <f t="shared" si="35"/>
        <v>0</v>
      </c>
      <c r="AA132" s="5">
        <f t="shared" si="39"/>
        <v>0</v>
      </c>
    </row>
    <row r="133" spans="1:27" hidden="1" x14ac:dyDescent="0.3">
      <c r="A133" s="7"/>
      <c r="B133" s="23">
        <f t="shared" si="3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7"/>
        <v>#VALUE!</v>
      </c>
      <c r="M133" s="25">
        <f t="shared" si="38"/>
        <v>0</v>
      </c>
      <c r="N133" s="8"/>
      <c r="Y133" s="5">
        <f t="shared" si="34"/>
        <v>0</v>
      </c>
      <c r="Z133" s="5">
        <f t="shared" si="35"/>
        <v>0</v>
      </c>
      <c r="AA133" s="5">
        <f t="shared" si="39"/>
        <v>0</v>
      </c>
    </row>
    <row r="134" spans="1:27" hidden="1" x14ac:dyDescent="0.3">
      <c r="A134" s="7"/>
      <c r="B134" s="23">
        <f t="shared" si="3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7"/>
        <v>#VALUE!</v>
      </c>
      <c r="M134" s="25">
        <f t="shared" si="38"/>
        <v>0</v>
      </c>
      <c r="N134" s="8"/>
      <c r="Y134" s="5">
        <f t="shared" si="34"/>
        <v>0</v>
      </c>
      <c r="Z134" s="5">
        <f t="shared" si="35"/>
        <v>0</v>
      </c>
      <c r="AA134" s="5">
        <f t="shared" si="39"/>
        <v>0</v>
      </c>
    </row>
    <row r="135" spans="1:27" hidden="1" x14ac:dyDescent="0.3">
      <c r="A135" s="7"/>
      <c r="B135" s="23">
        <f t="shared" si="3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7"/>
        <v>#VALUE!</v>
      </c>
      <c r="M135" s="25">
        <f t="shared" si="38"/>
        <v>0</v>
      </c>
      <c r="N135" s="8"/>
      <c r="Y135" s="5">
        <f t="shared" ref="Y135:Y191" si="40">IF($M135&gt;0,1,0)</f>
        <v>0</v>
      </c>
      <c r="Z135" s="5">
        <f t="shared" ref="Z135:Z191" si="41">IF($M135&lt;0,1,0)</f>
        <v>0</v>
      </c>
      <c r="AA135" s="5">
        <f t="shared" si="39"/>
        <v>0</v>
      </c>
    </row>
    <row r="136" spans="1:27" hidden="1" x14ac:dyDescent="0.3">
      <c r="A136" s="7"/>
      <c r="B136" s="23">
        <f t="shared" ref="B136:B191" si="4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3">(I136*1/F136)-100%</f>
        <v>#VALUE!</v>
      </c>
      <c r="M136" s="25">
        <f t="shared" ref="M136:M191" si="44">J136*K136</f>
        <v>0</v>
      </c>
      <c r="N136" s="8"/>
      <c r="Y136" s="5">
        <f t="shared" si="40"/>
        <v>0</v>
      </c>
      <c r="Z136" s="5">
        <f t="shared" si="41"/>
        <v>0</v>
      </c>
      <c r="AA136" s="5">
        <f t="shared" si="39"/>
        <v>0</v>
      </c>
    </row>
    <row r="137" spans="1:27" hidden="1" x14ac:dyDescent="0.3">
      <c r="A137" s="7"/>
      <c r="B137" s="23">
        <f t="shared" si="4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3"/>
        <v>#VALUE!</v>
      </c>
      <c r="M137" s="25">
        <f t="shared" si="44"/>
        <v>0</v>
      </c>
      <c r="N137" s="8"/>
      <c r="Y137" s="5">
        <f t="shared" si="40"/>
        <v>0</v>
      </c>
      <c r="Z137" s="5">
        <f t="shared" si="41"/>
        <v>0</v>
      </c>
      <c r="AA137" s="5">
        <f t="shared" si="39"/>
        <v>0</v>
      </c>
    </row>
    <row r="138" spans="1:27" hidden="1" x14ac:dyDescent="0.3">
      <c r="A138" s="7"/>
      <c r="B138" s="23">
        <f t="shared" si="4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3"/>
        <v>#VALUE!</v>
      </c>
      <c r="M138" s="25">
        <f t="shared" si="44"/>
        <v>0</v>
      </c>
      <c r="N138" s="8"/>
      <c r="Y138" s="5">
        <f t="shared" si="40"/>
        <v>0</v>
      </c>
      <c r="Z138" s="5">
        <f t="shared" si="41"/>
        <v>0</v>
      </c>
      <c r="AA138" s="5">
        <f t="shared" si="39"/>
        <v>0</v>
      </c>
    </row>
    <row r="139" spans="1:27" hidden="1" x14ac:dyDescent="0.3">
      <c r="A139" s="7"/>
      <c r="B139" s="23">
        <f t="shared" si="4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3"/>
        <v>#VALUE!</v>
      </c>
      <c r="M139" s="25">
        <f t="shared" si="44"/>
        <v>0</v>
      </c>
      <c r="N139" s="8"/>
      <c r="Y139" s="5">
        <f t="shared" si="40"/>
        <v>0</v>
      </c>
      <c r="Z139" s="5">
        <f t="shared" si="41"/>
        <v>0</v>
      </c>
      <c r="AA139" s="5">
        <f t="shared" ref="AA139:AA191" si="45">IF($I139=0,1,0)</f>
        <v>0</v>
      </c>
    </row>
    <row r="140" spans="1:27" hidden="1" x14ac:dyDescent="0.3">
      <c r="A140" s="7"/>
      <c r="B140" s="23">
        <f t="shared" si="4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3"/>
        <v>#VALUE!</v>
      </c>
      <c r="M140" s="25">
        <f t="shared" si="44"/>
        <v>0</v>
      </c>
      <c r="N140" s="8"/>
      <c r="Y140" s="5">
        <f t="shared" si="40"/>
        <v>0</v>
      </c>
      <c r="Z140" s="5">
        <f t="shared" si="41"/>
        <v>0</v>
      </c>
      <c r="AA140" s="5">
        <f t="shared" si="45"/>
        <v>0</v>
      </c>
    </row>
    <row r="141" spans="1:27" hidden="1" x14ac:dyDescent="0.3">
      <c r="A141" s="7"/>
      <c r="B141" s="23">
        <f t="shared" si="4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3"/>
        <v>#VALUE!</v>
      </c>
      <c r="M141" s="25">
        <f t="shared" si="44"/>
        <v>0</v>
      </c>
      <c r="N141" s="8"/>
      <c r="Y141" s="5">
        <f t="shared" si="40"/>
        <v>0</v>
      </c>
      <c r="Z141" s="5">
        <f t="shared" si="41"/>
        <v>0</v>
      </c>
      <c r="AA141" s="5">
        <f t="shared" si="45"/>
        <v>0</v>
      </c>
    </row>
    <row r="142" spans="1:27" hidden="1" x14ac:dyDescent="0.3">
      <c r="A142" s="7"/>
      <c r="B142" s="23">
        <f t="shared" si="4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3"/>
        <v>#VALUE!</v>
      </c>
      <c r="M142" s="25">
        <f t="shared" si="44"/>
        <v>0</v>
      </c>
      <c r="N142" s="8"/>
      <c r="Y142" s="5">
        <f t="shared" si="40"/>
        <v>0</v>
      </c>
      <c r="Z142" s="5">
        <f t="shared" si="41"/>
        <v>0</v>
      </c>
      <c r="AA142" s="5">
        <f t="shared" si="45"/>
        <v>0</v>
      </c>
    </row>
    <row r="143" spans="1:27" hidden="1" x14ac:dyDescent="0.3">
      <c r="A143" s="7"/>
      <c r="B143" s="23">
        <f t="shared" si="4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3"/>
        <v>#VALUE!</v>
      </c>
      <c r="M143" s="25">
        <f t="shared" si="44"/>
        <v>0</v>
      </c>
      <c r="N143" s="8"/>
      <c r="Y143" s="5">
        <f t="shared" si="40"/>
        <v>0</v>
      </c>
      <c r="Z143" s="5">
        <f t="shared" si="41"/>
        <v>0</v>
      </c>
      <c r="AA143" s="5">
        <f t="shared" si="45"/>
        <v>0</v>
      </c>
    </row>
    <row r="144" spans="1:27" hidden="1" x14ac:dyDescent="0.3">
      <c r="A144" s="7"/>
      <c r="B144" s="23">
        <f t="shared" si="4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3"/>
        <v>#VALUE!</v>
      </c>
      <c r="M144" s="25">
        <f t="shared" si="44"/>
        <v>0</v>
      </c>
      <c r="N144" s="8"/>
      <c r="Y144" s="5">
        <f t="shared" si="40"/>
        <v>0</v>
      </c>
      <c r="Z144" s="5">
        <f t="shared" si="41"/>
        <v>0</v>
      </c>
      <c r="AA144" s="5">
        <f t="shared" si="45"/>
        <v>0</v>
      </c>
    </row>
    <row r="145" spans="1:27" hidden="1" x14ac:dyDescent="0.3">
      <c r="A145" s="7"/>
      <c r="B145" s="23">
        <f t="shared" si="4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3"/>
        <v>#VALUE!</v>
      </c>
      <c r="M145" s="25">
        <f t="shared" si="44"/>
        <v>0</v>
      </c>
      <c r="N145" s="8"/>
      <c r="Y145" s="5">
        <f t="shared" si="40"/>
        <v>0</v>
      </c>
      <c r="Z145" s="5">
        <f t="shared" si="41"/>
        <v>0</v>
      </c>
      <c r="AA145" s="5">
        <f t="shared" si="45"/>
        <v>0</v>
      </c>
    </row>
    <row r="146" spans="1:27" hidden="1" x14ac:dyDescent="0.3">
      <c r="A146" s="7"/>
      <c r="B146" s="23">
        <f t="shared" si="4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3"/>
        <v>#VALUE!</v>
      </c>
      <c r="M146" s="25">
        <f t="shared" si="44"/>
        <v>0</v>
      </c>
      <c r="N146" s="8"/>
      <c r="Y146" s="5">
        <f t="shared" si="40"/>
        <v>0</v>
      </c>
      <c r="Z146" s="5">
        <f t="shared" si="41"/>
        <v>0</v>
      </c>
      <c r="AA146" s="5">
        <f t="shared" si="45"/>
        <v>0</v>
      </c>
    </row>
    <row r="147" spans="1:27" hidden="1" x14ac:dyDescent="0.3">
      <c r="A147" s="7"/>
      <c r="B147" s="23">
        <f t="shared" si="4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3"/>
        <v>#VALUE!</v>
      </c>
      <c r="M147" s="25">
        <f t="shared" si="44"/>
        <v>0</v>
      </c>
      <c r="N147" s="8"/>
      <c r="Y147" s="5">
        <f t="shared" si="40"/>
        <v>0</v>
      </c>
      <c r="Z147" s="5">
        <f t="shared" si="41"/>
        <v>0</v>
      </c>
      <c r="AA147" s="5">
        <f t="shared" si="45"/>
        <v>0</v>
      </c>
    </row>
    <row r="148" spans="1:27" hidden="1" x14ac:dyDescent="0.3">
      <c r="A148" s="7"/>
      <c r="B148" s="23">
        <f t="shared" si="4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3"/>
        <v>#VALUE!</v>
      </c>
      <c r="M148" s="25">
        <f t="shared" si="44"/>
        <v>0</v>
      </c>
      <c r="N148" s="8"/>
      <c r="Y148" s="5">
        <f t="shared" si="40"/>
        <v>0</v>
      </c>
      <c r="Z148" s="5">
        <f t="shared" si="41"/>
        <v>0</v>
      </c>
      <c r="AA148" s="5">
        <f t="shared" si="45"/>
        <v>0</v>
      </c>
    </row>
    <row r="149" spans="1:27" hidden="1" x14ac:dyDescent="0.3">
      <c r="A149" s="7"/>
      <c r="B149" s="23">
        <f t="shared" si="4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3"/>
        <v>#VALUE!</v>
      </c>
      <c r="M149" s="25">
        <f t="shared" si="44"/>
        <v>0</v>
      </c>
      <c r="N149" s="8"/>
      <c r="Y149" s="5">
        <f t="shared" si="40"/>
        <v>0</v>
      </c>
      <c r="Z149" s="5">
        <f t="shared" si="41"/>
        <v>0</v>
      </c>
      <c r="AA149" s="5">
        <f t="shared" si="45"/>
        <v>0</v>
      </c>
    </row>
    <row r="150" spans="1:27" hidden="1" x14ac:dyDescent="0.3">
      <c r="A150" s="7"/>
      <c r="B150" s="23">
        <f t="shared" si="4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3"/>
        <v>#VALUE!</v>
      </c>
      <c r="M150" s="25">
        <f t="shared" si="44"/>
        <v>0</v>
      </c>
      <c r="N150" s="8"/>
      <c r="Y150" s="5">
        <f t="shared" si="40"/>
        <v>0</v>
      </c>
      <c r="Z150" s="5">
        <f t="shared" si="41"/>
        <v>0</v>
      </c>
      <c r="AA150" s="5">
        <f t="shared" si="45"/>
        <v>0</v>
      </c>
    </row>
    <row r="151" spans="1:27" hidden="1" x14ac:dyDescent="0.3">
      <c r="A151" s="7"/>
      <c r="B151" s="23">
        <f t="shared" si="4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3"/>
        <v>#VALUE!</v>
      </c>
      <c r="M151" s="25">
        <f t="shared" si="44"/>
        <v>0</v>
      </c>
      <c r="N151" s="8"/>
      <c r="Y151" s="5">
        <f t="shared" si="40"/>
        <v>0</v>
      </c>
      <c r="Z151" s="5">
        <f t="shared" si="41"/>
        <v>0</v>
      </c>
      <c r="AA151" s="5">
        <f t="shared" si="45"/>
        <v>0</v>
      </c>
    </row>
    <row r="152" spans="1:27" hidden="1" x14ac:dyDescent="0.3">
      <c r="A152" s="7"/>
      <c r="B152" s="23">
        <f t="shared" si="4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3"/>
        <v>#VALUE!</v>
      </c>
      <c r="M152" s="25">
        <f t="shared" si="44"/>
        <v>0</v>
      </c>
      <c r="N152" s="8"/>
      <c r="Y152" s="5">
        <f t="shared" si="40"/>
        <v>0</v>
      </c>
      <c r="Z152" s="5">
        <f t="shared" si="41"/>
        <v>0</v>
      </c>
      <c r="AA152" s="5">
        <f t="shared" si="45"/>
        <v>0</v>
      </c>
    </row>
    <row r="153" spans="1:27" hidden="1" x14ac:dyDescent="0.3">
      <c r="A153" s="7"/>
      <c r="B153" s="23">
        <f t="shared" si="4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3"/>
        <v>#VALUE!</v>
      </c>
      <c r="M153" s="25">
        <f t="shared" si="44"/>
        <v>0</v>
      </c>
      <c r="N153" s="8"/>
      <c r="Y153" s="5">
        <f t="shared" si="40"/>
        <v>0</v>
      </c>
      <c r="Z153" s="5">
        <f t="shared" si="41"/>
        <v>0</v>
      </c>
      <c r="AA153" s="5">
        <f t="shared" si="45"/>
        <v>0</v>
      </c>
    </row>
    <row r="154" spans="1:27" hidden="1" x14ac:dyDescent="0.3">
      <c r="A154" s="7"/>
      <c r="B154" s="23">
        <f t="shared" si="4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3"/>
        <v>#VALUE!</v>
      </c>
      <c r="M154" s="25">
        <f t="shared" si="44"/>
        <v>0</v>
      </c>
      <c r="N154" s="8"/>
      <c r="Y154" s="5">
        <f t="shared" si="40"/>
        <v>0</v>
      </c>
      <c r="Z154" s="5">
        <f t="shared" si="41"/>
        <v>0</v>
      </c>
      <c r="AA154" s="5">
        <f t="shared" si="45"/>
        <v>0</v>
      </c>
    </row>
    <row r="155" spans="1:27" hidden="1" x14ac:dyDescent="0.3">
      <c r="A155" s="7"/>
      <c r="B155" s="23">
        <f t="shared" si="4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3"/>
        <v>#VALUE!</v>
      </c>
      <c r="M155" s="25">
        <f t="shared" si="44"/>
        <v>0</v>
      </c>
      <c r="N155" s="8"/>
      <c r="Y155" s="5">
        <f t="shared" si="40"/>
        <v>0</v>
      </c>
      <c r="Z155" s="5">
        <f t="shared" si="41"/>
        <v>0</v>
      </c>
      <c r="AA155" s="5">
        <f t="shared" si="45"/>
        <v>0</v>
      </c>
    </row>
    <row r="156" spans="1:27" hidden="1" x14ac:dyDescent="0.3">
      <c r="A156" s="7"/>
      <c r="B156" s="23">
        <f t="shared" si="4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3"/>
        <v>#VALUE!</v>
      </c>
      <c r="M156" s="25">
        <f t="shared" si="44"/>
        <v>0</v>
      </c>
      <c r="N156" s="8"/>
      <c r="Y156" s="5">
        <f t="shared" si="40"/>
        <v>0</v>
      </c>
      <c r="Z156" s="5">
        <f t="shared" si="41"/>
        <v>0</v>
      </c>
      <c r="AA156" s="5">
        <f t="shared" si="45"/>
        <v>0</v>
      </c>
    </row>
    <row r="157" spans="1:27" hidden="1" x14ac:dyDescent="0.3">
      <c r="A157" s="7"/>
      <c r="B157" s="23">
        <f t="shared" si="4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3"/>
        <v>#VALUE!</v>
      </c>
      <c r="M157" s="25">
        <f t="shared" si="44"/>
        <v>0</v>
      </c>
      <c r="N157" s="8"/>
      <c r="Y157" s="5">
        <f t="shared" si="40"/>
        <v>0</v>
      </c>
      <c r="Z157" s="5">
        <f t="shared" si="41"/>
        <v>0</v>
      </c>
      <c r="AA157" s="5">
        <f t="shared" si="45"/>
        <v>0</v>
      </c>
    </row>
    <row r="158" spans="1:27" hidden="1" x14ac:dyDescent="0.3">
      <c r="A158" s="7"/>
      <c r="B158" s="23">
        <f t="shared" si="4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3"/>
        <v>#VALUE!</v>
      </c>
      <c r="M158" s="25">
        <f t="shared" si="44"/>
        <v>0</v>
      </c>
      <c r="N158" s="8"/>
      <c r="Y158" s="5">
        <f t="shared" si="40"/>
        <v>0</v>
      </c>
      <c r="Z158" s="5">
        <f t="shared" si="41"/>
        <v>0</v>
      </c>
      <c r="AA158" s="5">
        <f t="shared" si="45"/>
        <v>0</v>
      </c>
    </row>
    <row r="159" spans="1:27" hidden="1" x14ac:dyDescent="0.3">
      <c r="A159" s="7"/>
      <c r="B159" s="23">
        <f t="shared" si="4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3"/>
        <v>#VALUE!</v>
      </c>
      <c r="M159" s="25">
        <f t="shared" si="44"/>
        <v>0</v>
      </c>
      <c r="N159" s="8"/>
      <c r="Y159" s="5">
        <f t="shared" si="40"/>
        <v>0</v>
      </c>
      <c r="Z159" s="5">
        <f t="shared" si="41"/>
        <v>0</v>
      </c>
      <c r="AA159" s="5">
        <f t="shared" si="45"/>
        <v>0</v>
      </c>
    </row>
    <row r="160" spans="1:27" hidden="1" x14ac:dyDescent="0.3">
      <c r="A160" s="7"/>
      <c r="B160" s="23">
        <f t="shared" si="4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3"/>
        <v>#VALUE!</v>
      </c>
      <c r="M160" s="25">
        <f t="shared" si="44"/>
        <v>0</v>
      </c>
      <c r="N160" s="8"/>
      <c r="Y160" s="5">
        <f t="shared" si="40"/>
        <v>0</v>
      </c>
      <c r="Z160" s="5">
        <f t="shared" si="41"/>
        <v>0</v>
      </c>
      <c r="AA160" s="5">
        <f t="shared" si="45"/>
        <v>0</v>
      </c>
    </row>
    <row r="161" spans="1:27" hidden="1" x14ac:dyDescent="0.3">
      <c r="A161" s="7"/>
      <c r="B161" s="23">
        <f t="shared" si="4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3"/>
        <v>#VALUE!</v>
      </c>
      <c r="M161" s="25">
        <f t="shared" si="44"/>
        <v>0</v>
      </c>
      <c r="N161" s="8"/>
      <c r="Y161" s="5">
        <f t="shared" si="40"/>
        <v>0</v>
      </c>
      <c r="Z161" s="5">
        <f t="shared" si="41"/>
        <v>0</v>
      </c>
      <c r="AA161" s="5">
        <f t="shared" si="45"/>
        <v>0</v>
      </c>
    </row>
    <row r="162" spans="1:27" hidden="1" x14ac:dyDescent="0.3">
      <c r="A162" s="7"/>
      <c r="B162" s="23">
        <f t="shared" si="4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3"/>
        <v>#VALUE!</v>
      </c>
      <c r="M162" s="25">
        <f t="shared" si="44"/>
        <v>0</v>
      </c>
      <c r="N162" s="8"/>
      <c r="Y162" s="5">
        <f t="shared" si="40"/>
        <v>0</v>
      </c>
      <c r="Z162" s="5">
        <f t="shared" si="41"/>
        <v>0</v>
      </c>
      <c r="AA162" s="5">
        <f t="shared" si="45"/>
        <v>0</v>
      </c>
    </row>
    <row r="163" spans="1:27" hidden="1" x14ac:dyDescent="0.3">
      <c r="A163" s="7"/>
      <c r="B163" s="23">
        <f t="shared" si="4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3"/>
        <v>#VALUE!</v>
      </c>
      <c r="M163" s="25">
        <f t="shared" si="44"/>
        <v>0</v>
      </c>
      <c r="N163" s="8"/>
      <c r="Y163" s="5">
        <f t="shared" si="40"/>
        <v>0</v>
      </c>
      <c r="Z163" s="5">
        <f t="shared" si="41"/>
        <v>0</v>
      </c>
      <c r="AA163" s="5">
        <f t="shared" si="45"/>
        <v>0</v>
      </c>
    </row>
    <row r="164" spans="1:27" hidden="1" x14ac:dyDescent="0.3">
      <c r="A164" s="7"/>
      <c r="B164" s="23">
        <f t="shared" si="4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3"/>
        <v>#VALUE!</v>
      </c>
      <c r="M164" s="25">
        <f t="shared" si="44"/>
        <v>0</v>
      </c>
      <c r="N164" s="8"/>
      <c r="Y164" s="5">
        <f t="shared" si="40"/>
        <v>0</v>
      </c>
      <c r="Z164" s="5">
        <f t="shared" si="41"/>
        <v>0</v>
      </c>
      <c r="AA164" s="5">
        <f t="shared" si="45"/>
        <v>0</v>
      </c>
    </row>
    <row r="165" spans="1:27" hidden="1" x14ac:dyDescent="0.3">
      <c r="A165" s="7"/>
      <c r="B165" s="23">
        <f t="shared" si="4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3"/>
        <v>#VALUE!</v>
      </c>
      <c r="M165" s="25">
        <f t="shared" si="44"/>
        <v>0</v>
      </c>
      <c r="N165" s="8"/>
      <c r="Y165" s="5">
        <f t="shared" si="40"/>
        <v>0</v>
      </c>
      <c r="Z165" s="5">
        <f t="shared" si="41"/>
        <v>0</v>
      </c>
      <c r="AA165" s="5">
        <f t="shared" si="45"/>
        <v>0</v>
      </c>
    </row>
    <row r="166" spans="1:27" hidden="1" x14ac:dyDescent="0.3">
      <c r="A166" s="7"/>
      <c r="B166" s="23">
        <f t="shared" si="4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3"/>
        <v>#VALUE!</v>
      </c>
      <c r="M166" s="25">
        <f t="shared" si="44"/>
        <v>0</v>
      </c>
      <c r="N166" s="8"/>
      <c r="Y166" s="5">
        <f t="shared" si="40"/>
        <v>0</v>
      </c>
      <c r="Z166" s="5">
        <f t="shared" si="41"/>
        <v>0</v>
      </c>
      <c r="AA166" s="5">
        <f t="shared" si="45"/>
        <v>0</v>
      </c>
    </row>
    <row r="167" spans="1:27" hidden="1" x14ac:dyDescent="0.3">
      <c r="A167" s="7"/>
      <c r="B167" s="23">
        <f t="shared" si="4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3"/>
        <v>#VALUE!</v>
      </c>
      <c r="M167" s="25">
        <f t="shared" si="44"/>
        <v>0</v>
      </c>
      <c r="N167" s="8"/>
      <c r="Y167" s="5">
        <f t="shared" si="40"/>
        <v>0</v>
      </c>
      <c r="Z167" s="5">
        <f t="shared" si="41"/>
        <v>0</v>
      </c>
      <c r="AA167" s="5">
        <f t="shared" si="45"/>
        <v>0</v>
      </c>
    </row>
    <row r="168" spans="1:27" hidden="1" x14ac:dyDescent="0.3">
      <c r="A168" s="7"/>
      <c r="B168" s="23">
        <f t="shared" si="4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3"/>
        <v>#VALUE!</v>
      </c>
      <c r="M168" s="25">
        <f t="shared" si="44"/>
        <v>0</v>
      </c>
      <c r="N168" s="8"/>
      <c r="Y168" s="5">
        <f t="shared" si="40"/>
        <v>0</v>
      </c>
      <c r="Z168" s="5">
        <f t="shared" si="41"/>
        <v>0</v>
      </c>
      <c r="AA168" s="5">
        <f t="shared" si="45"/>
        <v>0</v>
      </c>
    </row>
    <row r="169" spans="1:27" hidden="1" x14ac:dyDescent="0.3">
      <c r="A169" s="7"/>
      <c r="B169" s="23">
        <f t="shared" si="4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3"/>
        <v>#VALUE!</v>
      </c>
      <c r="M169" s="25">
        <f t="shared" si="44"/>
        <v>0</v>
      </c>
      <c r="N169" s="8"/>
      <c r="Y169" s="5">
        <f t="shared" si="40"/>
        <v>0</v>
      </c>
      <c r="Z169" s="5">
        <f t="shared" si="41"/>
        <v>0</v>
      </c>
      <c r="AA169" s="5">
        <f t="shared" si="45"/>
        <v>0</v>
      </c>
    </row>
    <row r="170" spans="1:27" hidden="1" x14ac:dyDescent="0.3">
      <c r="A170" s="7"/>
      <c r="B170" s="23">
        <f t="shared" si="4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3"/>
        <v>#VALUE!</v>
      </c>
      <c r="M170" s="25">
        <f t="shared" si="44"/>
        <v>0</v>
      </c>
      <c r="N170" s="8"/>
      <c r="Y170" s="5">
        <f t="shared" si="40"/>
        <v>0</v>
      </c>
      <c r="Z170" s="5">
        <f t="shared" si="41"/>
        <v>0</v>
      </c>
      <c r="AA170" s="5">
        <f t="shared" si="45"/>
        <v>0</v>
      </c>
    </row>
    <row r="171" spans="1:27" hidden="1" x14ac:dyDescent="0.3">
      <c r="A171" s="7"/>
      <c r="B171" s="23">
        <f t="shared" si="4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3"/>
        <v>#VALUE!</v>
      </c>
      <c r="M171" s="25">
        <f t="shared" si="44"/>
        <v>0</v>
      </c>
      <c r="N171" s="8"/>
      <c r="Y171" s="5">
        <f t="shared" si="40"/>
        <v>0</v>
      </c>
      <c r="Z171" s="5">
        <f t="shared" si="41"/>
        <v>0</v>
      </c>
      <c r="AA171" s="5">
        <f t="shared" si="45"/>
        <v>0</v>
      </c>
    </row>
    <row r="172" spans="1:27" hidden="1" x14ac:dyDescent="0.3">
      <c r="A172" s="7"/>
      <c r="B172" s="23">
        <f t="shared" si="4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3"/>
        <v>#VALUE!</v>
      </c>
      <c r="M172" s="25">
        <f t="shared" si="44"/>
        <v>0</v>
      </c>
      <c r="N172" s="8"/>
      <c r="Y172" s="5">
        <f t="shared" si="40"/>
        <v>0</v>
      </c>
      <c r="Z172" s="5">
        <f t="shared" si="41"/>
        <v>0</v>
      </c>
      <c r="AA172" s="5">
        <f t="shared" si="45"/>
        <v>0</v>
      </c>
    </row>
    <row r="173" spans="1:27" hidden="1" x14ac:dyDescent="0.3">
      <c r="A173" s="7"/>
      <c r="B173" s="23">
        <f t="shared" si="4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3"/>
        <v>#VALUE!</v>
      </c>
      <c r="M173" s="25">
        <f t="shared" si="44"/>
        <v>0</v>
      </c>
      <c r="N173" s="8"/>
      <c r="Y173" s="5">
        <f t="shared" si="40"/>
        <v>0</v>
      </c>
      <c r="Z173" s="5">
        <f t="shared" si="41"/>
        <v>0</v>
      </c>
      <c r="AA173" s="5">
        <f t="shared" si="45"/>
        <v>0</v>
      </c>
    </row>
    <row r="174" spans="1:27" hidden="1" x14ac:dyDescent="0.3">
      <c r="A174" s="7"/>
      <c r="B174" s="23">
        <f t="shared" si="4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3"/>
        <v>#VALUE!</v>
      </c>
      <c r="M174" s="25">
        <f t="shared" si="44"/>
        <v>0</v>
      </c>
      <c r="N174" s="8"/>
      <c r="Y174" s="5">
        <f t="shared" si="40"/>
        <v>0</v>
      </c>
      <c r="Z174" s="5">
        <f t="shared" si="41"/>
        <v>0</v>
      </c>
      <c r="AA174" s="5">
        <f t="shared" si="45"/>
        <v>0</v>
      </c>
    </row>
    <row r="175" spans="1:27" hidden="1" x14ac:dyDescent="0.3">
      <c r="A175" s="7"/>
      <c r="B175" s="23">
        <f t="shared" si="4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3"/>
        <v>#VALUE!</v>
      </c>
      <c r="M175" s="25">
        <f t="shared" si="44"/>
        <v>0</v>
      </c>
      <c r="N175" s="8"/>
      <c r="Y175" s="5">
        <f t="shared" si="40"/>
        <v>0</v>
      </c>
      <c r="Z175" s="5">
        <f t="shared" si="41"/>
        <v>0</v>
      </c>
      <c r="AA175" s="5">
        <f t="shared" si="45"/>
        <v>0</v>
      </c>
    </row>
    <row r="176" spans="1:27" hidden="1" x14ac:dyDescent="0.3">
      <c r="A176" s="7"/>
      <c r="B176" s="23">
        <f t="shared" si="4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3"/>
        <v>#VALUE!</v>
      </c>
      <c r="M176" s="25">
        <f t="shared" si="44"/>
        <v>0</v>
      </c>
      <c r="N176" s="8"/>
      <c r="Y176" s="5">
        <f t="shared" si="40"/>
        <v>0</v>
      </c>
      <c r="Z176" s="5">
        <f t="shared" si="41"/>
        <v>0</v>
      </c>
      <c r="AA176" s="5">
        <f t="shared" si="45"/>
        <v>0</v>
      </c>
    </row>
    <row r="177" spans="1:27" hidden="1" x14ac:dyDescent="0.3">
      <c r="A177" s="7"/>
      <c r="B177" s="23">
        <f t="shared" si="4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3"/>
        <v>#VALUE!</v>
      </c>
      <c r="M177" s="25">
        <f t="shared" si="44"/>
        <v>0</v>
      </c>
      <c r="N177" s="8"/>
      <c r="Y177" s="5">
        <f t="shared" si="40"/>
        <v>0</v>
      </c>
      <c r="Z177" s="5">
        <f t="shared" si="41"/>
        <v>0</v>
      </c>
      <c r="AA177" s="5">
        <f t="shared" si="45"/>
        <v>0</v>
      </c>
    </row>
    <row r="178" spans="1:27" hidden="1" x14ac:dyDescent="0.3">
      <c r="A178" s="7"/>
      <c r="B178" s="23">
        <f t="shared" si="4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3"/>
        <v>#VALUE!</v>
      </c>
      <c r="M178" s="25">
        <f t="shared" si="44"/>
        <v>0</v>
      </c>
      <c r="N178" s="8"/>
      <c r="Y178" s="5">
        <f t="shared" si="40"/>
        <v>0</v>
      </c>
      <c r="Z178" s="5">
        <f t="shared" si="41"/>
        <v>0</v>
      </c>
      <c r="AA178" s="5">
        <f t="shared" si="45"/>
        <v>0</v>
      </c>
    </row>
    <row r="179" spans="1:27" hidden="1" x14ac:dyDescent="0.3">
      <c r="A179" s="7"/>
      <c r="B179" s="23">
        <f t="shared" si="4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3"/>
        <v>#VALUE!</v>
      </c>
      <c r="M179" s="25">
        <f t="shared" si="44"/>
        <v>0</v>
      </c>
      <c r="N179" s="8"/>
      <c r="Y179" s="5">
        <f t="shared" si="40"/>
        <v>0</v>
      </c>
      <c r="Z179" s="5">
        <f t="shared" si="41"/>
        <v>0</v>
      </c>
      <c r="AA179" s="5">
        <f t="shared" si="45"/>
        <v>0</v>
      </c>
    </row>
    <row r="180" spans="1:27" hidden="1" x14ac:dyDescent="0.3">
      <c r="A180" s="7"/>
      <c r="B180" s="23">
        <f t="shared" si="4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3"/>
        <v>#VALUE!</v>
      </c>
      <c r="M180" s="25">
        <f t="shared" si="44"/>
        <v>0</v>
      </c>
      <c r="N180" s="8"/>
      <c r="Y180" s="5">
        <f t="shared" si="40"/>
        <v>0</v>
      </c>
      <c r="Z180" s="5">
        <f t="shared" si="41"/>
        <v>0</v>
      </c>
      <c r="AA180" s="5">
        <f t="shared" si="45"/>
        <v>0</v>
      </c>
    </row>
    <row r="181" spans="1:27" hidden="1" x14ac:dyDescent="0.3">
      <c r="A181" s="7"/>
      <c r="B181" s="23">
        <f t="shared" si="4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3"/>
        <v>#VALUE!</v>
      </c>
      <c r="M181" s="25">
        <f t="shared" si="44"/>
        <v>0</v>
      </c>
      <c r="N181" s="8"/>
      <c r="Y181" s="5">
        <f t="shared" si="40"/>
        <v>0</v>
      </c>
      <c r="Z181" s="5">
        <f t="shared" si="41"/>
        <v>0</v>
      </c>
      <c r="AA181" s="5">
        <f t="shared" si="45"/>
        <v>0</v>
      </c>
    </row>
    <row r="182" spans="1:27" hidden="1" x14ac:dyDescent="0.3">
      <c r="A182" s="7"/>
      <c r="B182" s="23">
        <f t="shared" si="4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3"/>
        <v>#VALUE!</v>
      </c>
      <c r="M182" s="25">
        <f t="shared" si="44"/>
        <v>0</v>
      </c>
      <c r="N182" s="8"/>
      <c r="Y182" s="5">
        <f t="shared" si="40"/>
        <v>0</v>
      </c>
      <c r="Z182" s="5">
        <f t="shared" si="41"/>
        <v>0</v>
      </c>
      <c r="AA182" s="5">
        <f t="shared" si="45"/>
        <v>0</v>
      </c>
    </row>
    <row r="183" spans="1:27" hidden="1" x14ac:dyDescent="0.3">
      <c r="A183" s="7"/>
      <c r="B183" s="23">
        <f t="shared" si="4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3"/>
        <v>#VALUE!</v>
      </c>
      <c r="M183" s="25">
        <f t="shared" si="44"/>
        <v>0</v>
      </c>
      <c r="N183" s="8"/>
      <c r="Y183" s="5">
        <f t="shared" si="40"/>
        <v>0</v>
      </c>
      <c r="Z183" s="5">
        <f t="shared" si="41"/>
        <v>0</v>
      </c>
      <c r="AA183" s="5">
        <f t="shared" si="45"/>
        <v>0</v>
      </c>
    </row>
    <row r="184" spans="1:27" hidden="1" x14ac:dyDescent="0.3">
      <c r="A184" s="7"/>
      <c r="B184" s="23">
        <f t="shared" si="4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3"/>
        <v>#VALUE!</v>
      </c>
      <c r="M184" s="25">
        <f t="shared" si="44"/>
        <v>0</v>
      </c>
      <c r="N184" s="8"/>
      <c r="Y184" s="5">
        <f t="shared" si="40"/>
        <v>0</v>
      </c>
      <c r="Z184" s="5">
        <f t="shared" si="41"/>
        <v>0</v>
      </c>
      <c r="AA184" s="5">
        <f t="shared" si="45"/>
        <v>0</v>
      </c>
    </row>
    <row r="185" spans="1:27" hidden="1" x14ac:dyDescent="0.3">
      <c r="A185" s="7"/>
      <c r="B185" s="23">
        <f t="shared" si="4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3"/>
        <v>#VALUE!</v>
      </c>
      <c r="M185" s="25">
        <f t="shared" si="44"/>
        <v>0</v>
      </c>
      <c r="N185" s="8"/>
      <c r="Y185" s="5">
        <f t="shared" si="40"/>
        <v>0</v>
      </c>
      <c r="Z185" s="5">
        <f t="shared" si="41"/>
        <v>0</v>
      </c>
      <c r="AA185" s="5">
        <f t="shared" si="45"/>
        <v>0</v>
      </c>
    </row>
    <row r="186" spans="1:27" hidden="1" x14ac:dyDescent="0.3">
      <c r="A186" s="7"/>
      <c r="B186" s="23">
        <f t="shared" si="4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3"/>
        <v>#VALUE!</v>
      </c>
      <c r="M186" s="25">
        <f t="shared" si="44"/>
        <v>0</v>
      </c>
      <c r="N186" s="8"/>
      <c r="Y186" s="5">
        <f t="shared" si="40"/>
        <v>0</v>
      </c>
      <c r="Z186" s="5">
        <f t="shared" si="41"/>
        <v>0</v>
      </c>
      <c r="AA186" s="5">
        <f t="shared" si="45"/>
        <v>0</v>
      </c>
    </row>
    <row r="187" spans="1:27" hidden="1" x14ac:dyDescent="0.3">
      <c r="A187" s="7"/>
      <c r="B187" s="23">
        <f t="shared" si="4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3"/>
        <v>#VALUE!</v>
      </c>
      <c r="M187" s="25">
        <f t="shared" si="44"/>
        <v>0</v>
      </c>
      <c r="N187" s="8"/>
      <c r="Y187" s="5">
        <f t="shared" si="40"/>
        <v>0</v>
      </c>
      <c r="Z187" s="5">
        <f t="shared" si="41"/>
        <v>0</v>
      </c>
      <c r="AA187" s="5">
        <f t="shared" si="45"/>
        <v>0</v>
      </c>
    </row>
    <row r="188" spans="1:27" hidden="1" x14ac:dyDescent="0.3">
      <c r="A188" s="7"/>
      <c r="B188" s="23">
        <f t="shared" si="4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3"/>
        <v>#VALUE!</v>
      </c>
      <c r="M188" s="25">
        <f t="shared" si="44"/>
        <v>0</v>
      </c>
      <c r="N188" s="8"/>
      <c r="Y188" s="5">
        <f t="shared" si="40"/>
        <v>0</v>
      </c>
      <c r="Z188" s="5">
        <f t="shared" si="41"/>
        <v>0</v>
      </c>
      <c r="AA188" s="5">
        <f t="shared" si="45"/>
        <v>0</v>
      </c>
    </row>
    <row r="189" spans="1:27" hidden="1" x14ac:dyDescent="0.3">
      <c r="A189" s="7"/>
      <c r="B189" s="23">
        <f t="shared" si="4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3"/>
        <v>#VALUE!</v>
      </c>
      <c r="M189" s="25">
        <f t="shared" si="44"/>
        <v>0</v>
      </c>
      <c r="N189" s="8"/>
      <c r="Y189" s="5">
        <f t="shared" si="40"/>
        <v>0</v>
      </c>
      <c r="Z189" s="5">
        <f t="shared" si="41"/>
        <v>0</v>
      </c>
      <c r="AA189" s="5">
        <f t="shared" si="45"/>
        <v>0</v>
      </c>
    </row>
    <row r="190" spans="1:27" hidden="1" x14ac:dyDescent="0.3">
      <c r="A190" s="7"/>
      <c r="B190" s="23">
        <f t="shared" si="4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3"/>
        <v>#VALUE!</v>
      </c>
      <c r="M190" s="25">
        <f t="shared" si="44"/>
        <v>0</v>
      </c>
      <c r="N190" s="8"/>
      <c r="Y190" s="5">
        <f t="shared" si="40"/>
        <v>0</v>
      </c>
      <c r="Z190" s="5">
        <f t="shared" si="41"/>
        <v>0</v>
      </c>
      <c r="AA190" s="5">
        <f t="shared" si="45"/>
        <v>0</v>
      </c>
    </row>
    <row r="191" spans="1:27" ht="15" thickBot="1" x14ac:dyDescent="0.35">
      <c r="A191" s="7"/>
      <c r="B191" s="23">
        <f t="shared" si="4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3"/>
        <v>#VALUE!</v>
      </c>
      <c r="M191" s="25">
        <f t="shared" si="44"/>
        <v>0</v>
      </c>
      <c r="N191" s="8"/>
      <c r="Y191" s="5">
        <f t="shared" si="40"/>
        <v>0</v>
      </c>
      <c r="Z191" s="5">
        <f t="shared" si="41"/>
        <v>0</v>
      </c>
      <c r="AA191" s="5">
        <f t="shared" si="45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551348.39120863366</v>
      </c>
      <c r="N192" s="8"/>
      <c r="Y192" s="5">
        <f>SUM(Y6:Y191)</f>
        <v>48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29" priority="1">
      <formula>LEN(TRIM(I6))=0</formula>
    </cfRule>
  </conditionalFormatting>
  <hyperlinks>
    <hyperlink ref="B192" r:id="rId1" display="www.winnerscapitalline.com" xr:uid="{00000000-0004-0000-2A00-000000000000}"/>
    <hyperlink ref="P1" location="'MASTER '!A1" display="Back" xr:uid="{00000000-0004-0000-2A00-000001000000}"/>
  </hyperlinks>
  <pageMargins left="0.7" right="0.7" top="0.75" bottom="0.75" header="0.3" footer="0.3"/>
  <pageSetup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A195"/>
  <sheetViews>
    <sheetView topLeftCell="G1" zoomScaleNormal="100" workbookViewId="0">
      <selection activeCell="T8" sqref="T8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1438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44501</v>
      </c>
      <c r="D6" s="19" t="s">
        <v>19</v>
      </c>
      <c r="E6" s="19" t="s">
        <v>1439</v>
      </c>
      <c r="F6" s="21">
        <v>200</v>
      </c>
      <c r="G6" s="79">
        <v>220</v>
      </c>
      <c r="H6" s="79">
        <v>190</v>
      </c>
      <c r="I6" s="26">
        <v>217.7</v>
      </c>
      <c r="J6" s="25">
        <f t="shared" ref="J6" si="0">I6-F6</f>
        <v>17.699999999999989</v>
      </c>
      <c r="K6" s="27">
        <f t="shared" ref="K6" si="1">150000/F6</f>
        <v>750</v>
      </c>
      <c r="L6" s="63">
        <f t="shared" ref="L6:L71" si="2">(I6*1/F6)-100%</f>
        <v>8.8500000000000023E-2</v>
      </c>
      <c r="M6" s="25">
        <f>J6*K6</f>
        <v>13274.999999999991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44504</v>
      </c>
      <c r="D7" s="25" t="s">
        <v>19</v>
      </c>
      <c r="E7" s="25" t="s">
        <v>1123</v>
      </c>
      <c r="F7" s="26">
        <v>228</v>
      </c>
      <c r="G7" s="26">
        <v>600</v>
      </c>
      <c r="H7" s="26">
        <v>160</v>
      </c>
      <c r="I7" s="26">
        <v>247</v>
      </c>
      <c r="J7" s="25">
        <f t="shared" ref="J7" si="5">I7-F7</f>
        <v>19</v>
      </c>
      <c r="K7" s="27">
        <f t="shared" ref="K7" si="6">150000/F7</f>
        <v>657.89473684210532</v>
      </c>
      <c r="L7" s="63">
        <f t="shared" si="2"/>
        <v>8.3333333333333259E-2</v>
      </c>
      <c r="M7" s="83">
        <f>J7*K7</f>
        <v>12500.000000000002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44509</v>
      </c>
      <c r="D8" s="25" t="s">
        <v>19</v>
      </c>
      <c r="E8" s="25" t="s">
        <v>1440</v>
      </c>
      <c r="F8" s="26">
        <v>218</v>
      </c>
      <c r="G8" s="26">
        <v>600</v>
      </c>
      <c r="H8" s="26">
        <v>185</v>
      </c>
      <c r="I8" s="26">
        <v>224</v>
      </c>
      <c r="J8" s="25">
        <f t="shared" ref="J8" si="9">I8-F8</f>
        <v>6</v>
      </c>
      <c r="K8" s="27">
        <f t="shared" ref="K8" si="10">150000/F8</f>
        <v>688.0733944954128</v>
      </c>
      <c r="L8" s="63">
        <f t="shared" si="2"/>
        <v>2.7522935779816571E-2</v>
      </c>
      <c r="M8" s="83">
        <f t="shared" ref="M8:M71" si="11">J8*K8</f>
        <v>4128.440366972477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44509</v>
      </c>
      <c r="D9" s="25" t="s">
        <v>19</v>
      </c>
      <c r="E9" s="25" t="s">
        <v>1441</v>
      </c>
      <c r="F9" s="26">
        <v>870</v>
      </c>
      <c r="G9" s="26">
        <v>940</v>
      </c>
      <c r="H9" s="26">
        <v>840</v>
      </c>
      <c r="I9" s="26">
        <v>897</v>
      </c>
      <c r="J9" s="25">
        <f t="shared" ref="J9" si="12">I9-F9</f>
        <v>27</v>
      </c>
      <c r="K9" s="27">
        <f t="shared" ref="K9" si="13">150000/F9</f>
        <v>172.41379310344828</v>
      </c>
      <c r="L9" s="63">
        <f t="shared" si="2"/>
        <v>3.1034482758620641E-2</v>
      </c>
      <c r="M9" s="83">
        <f t="shared" si="11"/>
        <v>4655.1724137931033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44509</v>
      </c>
      <c r="D10" s="25" t="s">
        <v>19</v>
      </c>
      <c r="E10" s="25" t="s">
        <v>1442</v>
      </c>
      <c r="F10" s="26">
        <v>55</v>
      </c>
      <c r="G10" s="26">
        <v>62</v>
      </c>
      <c r="H10" s="26">
        <v>53</v>
      </c>
      <c r="I10" s="26">
        <v>60</v>
      </c>
      <c r="J10" s="25">
        <f t="shared" ref="J10:J13" si="14">I10-F10</f>
        <v>5</v>
      </c>
      <c r="K10" s="27">
        <f t="shared" ref="K10:K13" si="15">150000/F10</f>
        <v>2727.2727272727275</v>
      </c>
      <c r="L10" s="63">
        <f t="shared" si="2"/>
        <v>9.0909090909090828E-2</v>
      </c>
      <c r="M10" s="83">
        <f t="shared" si="11"/>
        <v>13636.363636363638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44509</v>
      </c>
      <c r="D11" s="25" t="s">
        <v>19</v>
      </c>
      <c r="E11" s="25" t="s">
        <v>1376</v>
      </c>
      <c r="F11" s="26">
        <v>320</v>
      </c>
      <c r="G11" s="26">
        <v>400</v>
      </c>
      <c r="H11" s="26">
        <v>290</v>
      </c>
      <c r="I11" s="26">
        <v>327</v>
      </c>
      <c r="J11" s="25">
        <f t="shared" si="14"/>
        <v>7</v>
      </c>
      <c r="K11" s="27">
        <f t="shared" si="15"/>
        <v>468.75</v>
      </c>
      <c r="L11" s="63">
        <f t="shared" si="2"/>
        <v>2.1875000000000089E-2</v>
      </c>
      <c r="M11" s="83">
        <f t="shared" si="11"/>
        <v>3281.25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44509</v>
      </c>
      <c r="D12" s="25" t="s">
        <v>19</v>
      </c>
      <c r="E12" s="25" t="s">
        <v>1443</v>
      </c>
      <c r="F12" s="26">
        <v>650</v>
      </c>
      <c r="G12" s="26">
        <v>700</v>
      </c>
      <c r="H12" s="26">
        <v>620</v>
      </c>
      <c r="I12" s="26">
        <v>668</v>
      </c>
      <c r="J12" s="25">
        <f t="shared" si="14"/>
        <v>18</v>
      </c>
      <c r="K12" s="27">
        <f t="shared" si="15"/>
        <v>230.76923076923077</v>
      </c>
      <c r="L12" s="63">
        <f t="shared" si="2"/>
        <v>2.7692307692307683E-2</v>
      </c>
      <c r="M12" s="83">
        <f t="shared" si="11"/>
        <v>4153.8461538461543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44510</v>
      </c>
      <c r="D13" s="25" t="s">
        <v>19</v>
      </c>
      <c r="E13" s="25" t="s">
        <v>1444</v>
      </c>
      <c r="F13" s="26">
        <v>405</v>
      </c>
      <c r="G13" s="26">
        <v>460</v>
      </c>
      <c r="H13" s="26">
        <v>380</v>
      </c>
      <c r="I13" s="26">
        <v>435</v>
      </c>
      <c r="J13" s="25">
        <f t="shared" si="14"/>
        <v>30</v>
      </c>
      <c r="K13" s="27">
        <f t="shared" si="15"/>
        <v>370.37037037037038</v>
      </c>
      <c r="L13" s="63">
        <f t="shared" si="2"/>
        <v>7.4074074074074181E-2</v>
      </c>
      <c r="M13" s="28">
        <f t="shared" si="11"/>
        <v>11111.111111111111</v>
      </c>
      <c r="N13" s="8"/>
      <c r="P13" s="148" t="s">
        <v>10</v>
      </c>
      <c r="Q13" s="150">
        <v>40</v>
      </c>
      <c r="R13" s="152">
        <v>38</v>
      </c>
      <c r="S13" s="152">
        <f>Z192</f>
        <v>0</v>
      </c>
      <c r="T13" s="152">
        <v>2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44510</v>
      </c>
      <c r="D14" s="25" t="s">
        <v>19</v>
      </c>
      <c r="E14" s="25" t="s">
        <v>883</v>
      </c>
      <c r="F14" s="26">
        <v>1555</v>
      </c>
      <c r="G14" s="26">
        <v>1700</v>
      </c>
      <c r="H14" s="26">
        <v>1500</v>
      </c>
      <c r="I14" s="26"/>
      <c r="J14" s="25"/>
      <c r="K14" s="27"/>
      <c r="L14" s="63">
        <f t="shared" si="2"/>
        <v>-1</v>
      </c>
      <c r="M14" s="28">
        <f t="shared" si="11"/>
        <v>0</v>
      </c>
      <c r="N14" s="8"/>
      <c r="P14" s="149"/>
      <c r="Q14" s="151"/>
      <c r="R14" s="153"/>
      <c r="S14" s="153"/>
      <c r="T14" s="153"/>
      <c r="U14" s="155"/>
      <c r="Y14" s="5">
        <f t="shared" si="3"/>
        <v>0</v>
      </c>
      <c r="Z14" s="5">
        <f t="shared" si="4"/>
        <v>0</v>
      </c>
      <c r="AA14" s="5">
        <f t="shared" si="7"/>
        <v>1</v>
      </c>
    </row>
    <row r="15" spans="1:27" ht="15" customHeight="1" x14ac:dyDescent="0.3">
      <c r="A15" s="7"/>
      <c r="B15" s="23">
        <f t="shared" si="8"/>
        <v>10</v>
      </c>
      <c r="C15" s="24">
        <v>44511</v>
      </c>
      <c r="D15" s="25" t="s">
        <v>19</v>
      </c>
      <c r="E15" s="25" t="s">
        <v>1154</v>
      </c>
      <c r="F15" s="26">
        <v>507</v>
      </c>
      <c r="G15" s="26">
        <v>700</v>
      </c>
      <c r="H15" s="26">
        <v>450</v>
      </c>
      <c r="I15" s="26">
        <v>520</v>
      </c>
      <c r="J15" s="25">
        <f t="shared" ref="J15" si="16">I15-F15</f>
        <v>13</v>
      </c>
      <c r="K15" s="27">
        <f t="shared" ref="K15" si="17">150000/F15</f>
        <v>295.85798816568047</v>
      </c>
      <c r="L15" s="63">
        <f t="shared" si="2"/>
        <v>2.564102564102555E-2</v>
      </c>
      <c r="M15" s="28">
        <f t="shared" si="11"/>
        <v>3846.1538461538462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44511</v>
      </c>
      <c r="D16" s="25" t="s">
        <v>19</v>
      </c>
      <c r="E16" s="25" t="s">
        <v>1445</v>
      </c>
      <c r="F16" s="26">
        <v>1950</v>
      </c>
      <c r="G16" s="26">
        <v>2050</v>
      </c>
      <c r="H16" s="26">
        <v>1900</v>
      </c>
      <c r="I16" s="26">
        <v>2020</v>
      </c>
      <c r="J16" s="25">
        <f t="shared" ref="J16:J25" si="18">I16-F16</f>
        <v>70</v>
      </c>
      <c r="K16" s="27">
        <f t="shared" ref="K16:K25" si="19">150000/F16</f>
        <v>76.92307692307692</v>
      </c>
      <c r="L16" s="63">
        <f t="shared" si="2"/>
        <v>3.5897435897435992E-2</v>
      </c>
      <c r="M16" s="28">
        <f t="shared" si="11"/>
        <v>5384.6153846153848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44515</v>
      </c>
      <c r="D17" s="25" t="s">
        <v>19</v>
      </c>
      <c r="E17" s="25" t="s">
        <v>1446</v>
      </c>
      <c r="F17" s="26">
        <v>405</v>
      </c>
      <c r="G17" s="26">
        <v>460</v>
      </c>
      <c r="H17" s="26">
        <v>380</v>
      </c>
      <c r="I17" s="26">
        <v>460</v>
      </c>
      <c r="J17" s="25">
        <f t="shared" si="18"/>
        <v>55</v>
      </c>
      <c r="K17" s="27">
        <f t="shared" si="19"/>
        <v>370.37037037037038</v>
      </c>
      <c r="L17" s="63">
        <f t="shared" si="2"/>
        <v>0.13580246913580241</v>
      </c>
      <c r="M17" s="28">
        <f t="shared" si="11"/>
        <v>20370.370370370372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44515</v>
      </c>
      <c r="D18" s="25" t="s">
        <v>19</v>
      </c>
      <c r="E18" s="25" t="s">
        <v>1447</v>
      </c>
      <c r="F18" s="26">
        <v>505</v>
      </c>
      <c r="G18" s="26">
        <v>560</v>
      </c>
      <c r="H18" s="26">
        <v>480</v>
      </c>
      <c r="I18" s="26">
        <v>524</v>
      </c>
      <c r="J18" s="25">
        <f t="shared" si="18"/>
        <v>19</v>
      </c>
      <c r="K18" s="27">
        <f t="shared" si="19"/>
        <v>297.02970297029702</v>
      </c>
      <c r="L18" s="63">
        <f t="shared" si="2"/>
        <v>3.7623762376237657E-2</v>
      </c>
      <c r="M18" s="28">
        <f t="shared" si="11"/>
        <v>5643.5643564356433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44516</v>
      </c>
      <c r="D19" s="25" t="s">
        <v>19</v>
      </c>
      <c r="E19" s="25" t="s">
        <v>1448</v>
      </c>
      <c r="F19" s="26">
        <v>585</v>
      </c>
      <c r="G19" s="26">
        <v>650</v>
      </c>
      <c r="H19" s="26">
        <v>550</v>
      </c>
      <c r="I19" s="26">
        <v>602</v>
      </c>
      <c r="J19" s="25">
        <f t="shared" si="18"/>
        <v>17</v>
      </c>
      <c r="K19" s="27">
        <f t="shared" si="19"/>
        <v>256.41025641025641</v>
      </c>
      <c r="L19" s="63">
        <f t="shared" si="2"/>
        <v>2.9059829059828957E-2</v>
      </c>
      <c r="M19" s="28">
        <f t="shared" si="11"/>
        <v>4358.9743589743593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44516</v>
      </c>
      <c r="D20" s="25" t="s">
        <v>19</v>
      </c>
      <c r="E20" s="25" t="s">
        <v>1449</v>
      </c>
      <c r="F20" s="26">
        <v>510</v>
      </c>
      <c r="G20" s="26">
        <v>560</v>
      </c>
      <c r="H20" s="26">
        <v>490</v>
      </c>
      <c r="I20" s="26">
        <v>525</v>
      </c>
      <c r="J20" s="25">
        <f t="shared" si="18"/>
        <v>15</v>
      </c>
      <c r="K20" s="27">
        <f t="shared" si="19"/>
        <v>294.11764705882354</v>
      </c>
      <c r="L20" s="63">
        <f t="shared" si="2"/>
        <v>2.9411764705882248E-2</v>
      </c>
      <c r="M20" s="28">
        <f t="shared" si="11"/>
        <v>4411.7647058823532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44516</v>
      </c>
      <c r="D21" s="25" t="s">
        <v>19</v>
      </c>
      <c r="E21" s="25" t="s">
        <v>1450</v>
      </c>
      <c r="F21" s="26">
        <v>710</v>
      </c>
      <c r="G21" s="26">
        <v>780</v>
      </c>
      <c r="H21" s="26">
        <v>680</v>
      </c>
      <c r="I21" s="26">
        <v>740</v>
      </c>
      <c r="J21" s="25">
        <f t="shared" si="18"/>
        <v>30</v>
      </c>
      <c r="K21" s="27">
        <f t="shared" si="19"/>
        <v>211.26760563380282</v>
      </c>
      <c r="L21" s="63">
        <f t="shared" si="2"/>
        <v>4.2253521126760507E-2</v>
      </c>
      <c r="M21" s="28">
        <f t="shared" si="11"/>
        <v>6338.0281690140846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44517</v>
      </c>
      <c r="D22" s="25" t="s">
        <v>19</v>
      </c>
      <c r="E22" s="25" t="s">
        <v>1451</v>
      </c>
      <c r="F22" s="26">
        <v>910</v>
      </c>
      <c r="G22" s="26">
        <v>1000</v>
      </c>
      <c r="H22" s="26">
        <v>870</v>
      </c>
      <c r="I22" s="26">
        <v>932</v>
      </c>
      <c r="J22" s="25">
        <f t="shared" si="18"/>
        <v>22</v>
      </c>
      <c r="K22" s="27">
        <f t="shared" si="19"/>
        <v>164.83516483516485</v>
      </c>
      <c r="L22" s="63">
        <f t="shared" si="2"/>
        <v>2.417582417582409E-2</v>
      </c>
      <c r="M22" s="28">
        <f t="shared" si="11"/>
        <v>3626.3736263736264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44517</v>
      </c>
      <c r="D23" s="25" t="s">
        <v>19</v>
      </c>
      <c r="E23" s="25" t="s">
        <v>1452</v>
      </c>
      <c r="F23" s="26">
        <v>1330</v>
      </c>
      <c r="G23" s="26">
        <v>1400</v>
      </c>
      <c r="H23" s="26">
        <v>1300</v>
      </c>
      <c r="I23" s="26">
        <v>1350</v>
      </c>
      <c r="J23" s="25">
        <f t="shared" si="18"/>
        <v>20</v>
      </c>
      <c r="K23" s="27">
        <f t="shared" si="19"/>
        <v>112.78195488721805</v>
      </c>
      <c r="L23" s="63">
        <f t="shared" si="2"/>
        <v>1.5037593984962516E-2</v>
      </c>
      <c r="M23" s="28">
        <f t="shared" si="11"/>
        <v>2255.6390977443612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44517</v>
      </c>
      <c r="D24" s="25" t="s">
        <v>19</v>
      </c>
      <c r="E24" s="25" t="s">
        <v>739</v>
      </c>
      <c r="F24" s="26">
        <v>158</v>
      </c>
      <c r="G24" s="26">
        <v>190</v>
      </c>
      <c r="H24" s="26">
        <v>144</v>
      </c>
      <c r="I24" s="26">
        <v>172</v>
      </c>
      <c r="J24" s="25">
        <f t="shared" si="18"/>
        <v>14</v>
      </c>
      <c r="K24" s="27">
        <f t="shared" si="19"/>
        <v>949.36708860759495</v>
      </c>
      <c r="L24" s="63">
        <f t="shared" si="2"/>
        <v>8.8607594936708889E-2</v>
      </c>
      <c r="M24" s="28">
        <f t="shared" si="11"/>
        <v>13291.139240506329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44517</v>
      </c>
      <c r="D25" s="25" t="s">
        <v>19</v>
      </c>
      <c r="E25" s="25" t="s">
        <v>1453</v>
      </c>
      <c r="F25" s="26">
        <v>1960</v>
      </c>
      <c r="G25" s="26">
        <v>2250</v>
      </c>
      <c r="H25" s="26">
        <v>1880</v>
      </c>
      <c r="I25" s="26">
        <v>2050</v>
      </c>
      <c r="J25" s="25">
        <f t="shared" si="18"/>
        <v>90</v>
      </c>
      <c r="K25" s="27">
        <f t="shared" si="19"/>
        <v>76.530612244897952</v>
      </c>
      <c r="L25" s="63">
        <f t="shared" si="2"/>
        <v>4.5918367346938771E-2</v>
      </c>
      <c r="M25" s="28">
        <f t="shared" si="11"/>
        <v>6887.7551020408155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44518</v>
      </c>
      <c r="D26" s="25" t="s">
        <v>19</v>
      </c>
      <c r="E26" s="25" t="s">
        <v>1454</v>
      </c>
      <c r="F26" s="26">
        <v>495</v>
      </c>
      <c r="G26" s="26">
        <v>550</v>
      </c>
      <c r="H26" s="26">
        <v>470</v>
      </c>
      <c r="I26" s="26">
        <v>510</v>
      </c>
      <c r="J26" s="25">
        <f t="shared" ref="J26" si="20">I26-F26</f>
        <v>15</v>
      </c>
      <c r="K26" s="27">
        <f t="shared" ref="K26" si="21">150000/F26</f>
        <v>303.030303030303</v>
      </c>
      <c r="L26" s="63">
        <f t="shared" si="2"/>
        <v>3.0303030303030276E-2</v>
      </c>
      <c r="M26" s="28">
        <f t="shared" si="11"/>
        <v>4545.454545454545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44518</v>
      </c>
      <c r="D27" s="25" t="s">
        <v>19</v>
      </c>
      <c r="E27" s="25" t="s">
        <v>41</v>
      </c>
      <c r="F27" s="26">
        <v>360</v>
      </c>
      <c r="G27" s="26">
        <v>600</v>
      </c>
      <c r="H27" s="26">
        <v>300</v>
      </c>
      <c r="I27" s="26"/>
      <c r="J27" s="25"/>
      <c r="K27" s="27"/>
      <c r="L27" s="63">
        <f t="shared" si="2"/>
        <v>-1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1</v>
      </c>
    </row>
    <row r="28" spans="1:27" x14ac:dyDescent="0.3">
      <c r="A28" s="7"/>
      <c r="B28" s="23">
        <f t="shared" si="8"/>
        <v>23</v>
      </c>
      <c r="C28" s="24">
        <v>44522</v>
      </c>
      <c r="D28" s="25" t="s">
        <v>19</v>
      </c>
      <c r="E28" s="25" t="s">
        <v>1455</v>
      </c>
      <c r="F28" s="26">
        <v>325</v>
      </c>
      <c r="G28" s="26">
        <v>700</v>
      </c>
      <c r="H28" s="26">
        <v>250</v>
      </c>
      <c r="I28" s="26">
        <v>337</v>
      </c>
      <c r="J28" s="25">
        <f t="shared" ref="J28" si="22">I28-F28</f>
        <v>12</v>
      </c>
      <c r="K28" s="27">
        <f t="shared" ref="K28" si="23">150000/F28</f>
        <v>461.53846153846155</v>
      </c>
      <c r="L28" s="63">
        <f t="shared" si="2"/>
        <v>3.6923076923076836E-2</v>
      </c>
      <c r="M28" s="28">
        <f t="shared" si="11"/>
        <v>5538.461538461539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44522</v>
      </c>
      <c r="D29" s="25" t="s">
        <v>19</v>
      </c>
      <c r="E29" s="25" t="s">
        <v>1456</v>
      </c>
      <c r="F29" s="26">
        <v>44.5</v>
      </c>
      <c r="G29" s="26">
        <v>70</v>
      </c>
      <c r="H29" s="26">
        <v>38</v>
      </c>
      <c r="I29" s="26">
        <v>48</v>
      </c>
      <c r="J29" s="25">
        <f t="shared" ref="J29:J33" si="24">I29-F29</f>
        <v>3.5</v>
      </c>
      <c r="K29" s="27">
        <f t="shared" ref="K29:K33" si="25">150000/F29</f>
        <v>3370.7865168539324</v>
      </c>
      <c r="L29" s="63">
        <f t="shared" si="2"/>
        <v>7.8651685393258397E-2</v>
      </c>
      <c r="M29" s="28">
        <f t="shared" si="11"/>
        <v>11797.752808988764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44523</v>
      </c>
      <c r="D30" s="25" t="s">
        <v>19</v>
      </c>
      <c r="E30" s="25" t="s">
        <v>1457</v>
      </c>
      <c r="F30" s="26">
        <v>650</v>
      </c>
      <c r="G30" s="26">
        <v>720</v>
      </c>
      <c r="H30" s="26">
        <v>620</v>
      </c>
      <c r="I30" s="26">
        <v>679</v>
      </c>
      <c r="J30" s="25">
        <f t="shared" si="24"/>
        <v>29</v>
      </c>
      <c r="K30" s="27">
        <f t="shared" si="25"/>
        <v>230.76923076923077</v>
      </c>
      <c r="L30" s="63">
        <f t="shared" si="2"/>
        <v>4.4615384615384723E-2</v>
      </c>
      <c r="M30" s="28">
        <f t="shared" si="11"/>
        <v>6692.3076923076924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44523</v>
      </c>
      <c r="D31" s="25" t="s">
        <v>19</v>
      </c>
      <c r="E31" s="25" t="s">
        <v>193</v>
      </c>
      <c r="F31" s="26">
        <v>530</v>
      </c>
      <c r="G31" s="26">
        <v>600</v>
      </c>
      <c r="H31" s="26">
        <v>500</v>
      </c>
      <c r="I31" s="26">
        <v>600</v>
      </c>
      <c r="J31" s="25">
        <f t="shared" si="24"/>
        <v>70</v>
      </c>
      <c r="K31" s="27">
        <f t="shared" si="25"/>
        <v>283.01886792452831</v>
      </c>
      <c r="L31" s="63">
        <f t="shared" si="2"/>
        <v>0.13207547169811318</v>
      </c>
      <c r="M31" s="28">
        <f t="shared" si="11"/>
        <v>19811.32075471698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44523</v>
      </c>
      <c r="D32" s="25" t="s">
        <v>19</v>
      </c>
      <c r="E32" s="25" t="s">
        <v>1458</v>
      </c>
      <c r="F32" s="26">
        <v>82</v>
      </c>
      <c r="G32" s="26">
        <v>90</v>
      </c>
      <c r="H32" s="26">
        <v>78</v>
      </c>
      <c r="I32" s="26">
        <v>87.3</v>
      </c>
      <c r="J32" s="25">
        <f t="shared" si="24"/>
        <v>5.2999999999999972</v>
      </c>
      <c r="K32" s="27">
        <f t="shared" si="25"/>
        <v>1829.2682926829268</v>
      </c>
      <c r="L32" s="63">
        <f t="shared" si="2"/>
        <v>6.4634146341463472E-2</v>
      </c>
      <c r="M32" s="28">
        <f t="shared" si="11"/>
        <v>9695.1219512195075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44523</v>
      </c>
      <c r="D33" s="25" t="s">
        <v>19</v>
      </c>
      <c r="E33" s="25" t="s">
        <v>107</v>
      </c>
      <c r="F33" s="26">
        <v>215</v>
      </c>
      <c r="G33" s="26">
        <v>250</v>
      </c>
      <c r="H33" s="26">
        <v>200</v>
      </c>
      <c r="I33" s="26">
        <v>230</v>
      </c>
      <c r="J33" s="25">
        <f t="shared" si="24"/>
        <v>15</v>
      </c>
      <c r="K33" s="27">
        <f t="shared" si="25"/>
        <v>697.67441860465112</v>
      </c>
      <c r="L33" s="63">
        <f t="shared" si="2"/>
        <v>6.9767441860465018E-2</v>
      </c>
      <c r="M33" s="28">
        <f t="shared" si="11"/>
        <v>10465.116279069767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44524</v>
      </c>
      <c r="D34" s="43" t="s">
        <v>19</v>
      </c>
      <c r="E34" s="43" t="s">
        <v>765</v>
      </c>
      <c r="F34" s="43">
        <v>116</v>
      </c>
      <c r="G34" s="43">
        <v>130</v>
      </c>
      <c r="H34" s="43">
        <v>111</v>
      </c>
      <c r="I34" s="26">
        <v>118.8</v>
      </c>
      <c r="J34" s="25">
        <f t="shared" ref="J34" si="26">I34-F34</f>
        <v>2.7999999999999972</v>
      </c>
      <c r="K34" s="27">
        <f t="shared" ref="K34" si="27">150000/F34</f>
        <v>1293.1034482758621</v>
      </c>
      <c r="L34" s="63">
        <f t="shared" si="2"/>
        <v>2.4137931034482696E-2</v>
      </c>
      <c r="M34" s="28">
        <f t="shared" si="11"/>
        <v>3620.6896551724103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44524</v>
      </c>
      <c r="D35" s="25" t="s">
        <v>19</v>
      </c>
      <c r="E35" s="25" t="s">
        <v>1459</v>
      </c>
      <c r="F35" s="26">
        <v>575</v>
      </c>
      <c r="G35" s="26">
        <v>650</v>
      </c>
      <c r="H35" s="26">
        <v>550</v>
      </c>
      <c r="I35" s="26">
        <v>605</v>
      </c>
      <c r="J35" s="25">
        <f t="shared" ref="J35" si="28">I35-F35</f>
        <v>30</v>
      </c>
      <c r="K35" s="27">
        <f t="shared" ref="K35" si="29">150000/F35</f>
        <v>260.86956521739131</v>
      </c>
      <c r="L35" s="63">
        <f t="shared" si="2"/>
        <v>5.2173913043478182E-2</v>
      </c>
      <c r="M35" s="28">
        <f t="shared" si="11"/>
        <v>7826.086956521739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44524</v>
      </c>
      <c r="D36" s="25" t="s">
        <v>19</v>
      </c>
      <c r="E36" s="25" t="s">
        <v>253</v>
      </c>
      <c r="F36" s="26">
        <v>37.5</v>
      </c>
      <c r="G36" s="26">
        <v>42</v>
      </c>
      <c r="H36" s="26">
        <v>35</v>
      </c>
      <c r="I36" s="26">
        <v>38.5</v>
      </c>
      <c r="J36" s="25">
        <f t="shared" ref="J36:J40" si="30">I36-F36</f>
        <v>1</v>
      </c>
      <c r="K36" s="27">
        <f t="shared" ref="K36:K40" si="31">150000/F36</f>
        <v>4000</v>
      </c>
      <c r="L36" s="63">
        <f t="shared" si="2"/>
        <v>2.6666666666666616E-2</v>
      </c>
      <c r="M36" s="28">
        <f t="shared" si="11"/>
        <v>4000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44524</v>
      </c>
      <c r="D37" s="25" t="s">
        <v>19</v>
      </c>
      <c r="E37" s="25" t="s">
        <v>1460</v>
      </c>
      <c r="F37" s="26">
        <v>255</v>
      </c>
      <c r="G37" s="26">
        <v>275</v>
      </c>
      <c r="H37" s="26">
        <v>240</v>
      </c>
      <c r="I37" s="26">
        <v>280</v>
      </c>
      <c r="J37" s="25">
        <f t="shared" si="30"/>
        <v>25</v>
      </c>
      <c r="K37" s="27">
        <f t="shared" si="31"/>
        <v>588.23529411764707</v>
      </c>
      <c r="L37" s="63">
        <f t="shared" si="2"/>
        <v>9.8039215686274606E-2</v>
      </c>
      <c r="M37" s="28">
        <f t="shared" si="11"/>
        <v>14705.882352941177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44524</v>
      </c>
      <c r="D38" s="45" t="s">
        <v>19</v>
      </c>
      <c r="E38" s="45" t="s">
        <v>1463</v>
      </c>
      <c r="F38" s="46">
        <v>240</v>
      </c>
      <c r="G38" s="46">
        <v>280</v>
      </c>
      <c r="H38" s="46">
        <v>215</v>
      </c>
      <c r="I38" s="26">
        <v>245</v>
      </c>
      <c r="J38" s="25">
        <f t="shared" si="30"/>
        <v>5</v>
      </c>
      <c r="K38" s="27">
        <f t="shared" si="31"/>
        <v>625</v>
      </c>
      <c r="L38" s="63">
        <f t="shared" si="2"/>
        <v>2.0833333333333259E-2</v>
      </c>
      <c r="M38" s="28">
        <f t="shared" si="11"/>
        <v>3125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44524</v>
      </c>
      <c r="D39" s="43" t="s">
        <v>19</v>
      </c>
      <c r="E39" s="43" t="s">
        <v>1461</v>
      </c>
      <c r="F39" s="43">
        <v>107</v>
      </c>
      <c r="G39" s="43">
        <v>117</v>
      </c>
      <c r="H39" s="43">
        <v>104</v>
      </c>
      <c r="I39" s="26">
        <v>109</v>
      </c>
      <c r="J39" s="25">
        <f t="shared" si="30"/>
        <v>2</v>
      </c>
      <c r="K39" s="27">
        <f t="shared" si="31"/>
        <v>1401.8691588785048</v>
      </c>
      <c r="L39" s="63">
        <f t="shared" si="2"/>
        <v>1.8691588785046731E-2</v>
      </c>
      <c r="M39" s="28">
        <f t="shared" si="11"/>
        <v>2803.7383177570096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44525</v>
      </c>
      <c r="D40" s="43" t="s">
        <v>19</v>
      </c>
      <c r="E40" s="61" t="s">
        <v>1235</v>
      </c>
      <c r="F40" s="43">
        <v>39.700000000000003</v>
      </c>
      <c r="G40" s="43">
        <v>50.43</v>
      </c>
      <c r="H40" s="43">
        <v>38</v>
      </c>
      <c r="I40" s="26">
        <v>44</v>
      </c>
      <c r="J40" s="25">
        <f t="shared" si="30"/>
        <v>4.2999999999999972</v>
      </c>
      <c r="K40" s="27">
        <f t="shared" si="31"/>
        <v>3778.337531486146</v>
      </c>
      <c r="L40" s="63">
        <f t="shared" si="2"/>
        <v>0.10831234256926936</v>
      </c>
      <c r="M40" s="28">
        <f t="shared" si="11"/>
        <v>16246.851385390417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44525</v>
      </c>
      <c r="D41" s="43" t="s">
        <v>19</v>
      </c>
      <c r="E41" s="43" t="s">
        <v>1462</v>
      </c>
      <c r="F41" s="43">
        <v>280</v>
      </c>
      <c r="G41" s="43">
        <v>320</v>
      </c>
      <c r="H41" s="43">
        <v>265</v>
      </c>
      <c r="I41" s="26">
        <v>292</v>
      </c>
      <c r="J41" s="25">
        <f t="shared" ref="J41" si="32">I41-F41</f>
        <v>12</v>
      </c>
      <c r="K41" s="27">
        <f t="shared" ref="K41" si="33">150000/F41</f>
        <v>535.71428571428567</v>
      </c>
      <c r="L41" s="63">
        <f t="shared" si="2"/>
        <v>4.2857142857142927E-2</v>
      </c>
      <c r="M41" s="28">
        <f t="shared" si="11"/>
        <v>6428.5714285714275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44525</v>
      </c>
      <c r="D42" s="43" t="s">
        <v>19</v>
      </c>
      <c r="E42" s="43" t="s">
        <v>1464</v>
      </c>
      <c r="F42" s="43">
        <v>163</v>
      </c>
      <c r="G42" s="43">
        <v>180</v>
      </c>
      <c r="H42" s="43">
        <v>155</v>
      </c>
      <c r="I42" s="26">
        <v>173</v>
      </c>
      <c r="J42" s="25">
        <f t="shared" ref="J42:J45" si="34">I42-F42</f>
        <v>10</v>
      </c>
      <c r="K42" s="27">
        <f t="shared" ref="K42:K45" si="35">150000/F42</f>
        <v>920.24539877300617</v>
      </c>
      <c r="L42" s="63">
        <f t="shared" si="2"/>
        <v>6.1349693251533832E-2</v>
      </c>
      <c r="M42" s="28">
        <f t="shared" si="11"/>
        <v>9202.4539877300613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44530</v>
      </c>
      <c r="D43" s="45" t="s">
        <v>19</v>
      </c>
      <c r="E43" s="45" t="s">
        <v>1465</v>
      </c>
      <c r="F43" s="46">
        <v>3720</v>
      </c>
      <c r="G43" s="46">
        <v>3900</v>
      </c>
      <c r="H43" s="46">
        <v>3600</v>
      </c>
      <c r="I43" s="26">
        <v>3879</v>
      </c>
      <c r="J43" s="25">
        <f t="shared" si="34"/>
        <v>159</v>
      </c>
      <c r="K43" s="27">
        <f t="shared" si="35"/>
        <v>40.322580645161288</v>
      </c>
      <c r="L43" s="63">
        <f t="shared" si="2"/>
        <v>4.2741935483870952E-2</v>
      </c>
      <c r="M43" s="28">
        <f t="shared" si="11"/>
        <v>6411.2903225806449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44530</v>
      </c>
      <c r="D44" s="25" t="s">
        <v>19</v>
      </c>
      <c r="E44" s="25" t="s">
        <v>1466</v>
      </c>
      <c r="F44" s="26">
        <v>2120</v>
      </c>
      <c r="G44" s="26">
        <v>2240</v>
      </c>
      <c r="H44" s="26">
        <v>2080</v>
      </c>
      <c r="I44" s="26">
        <v>2231</v>
      </c>
      <c r="J44" s="25">
        <f t="shared" si="34"/>
        <v>111</v>
      </c>
      <c r="K44" s="27">
        <f t="shared" si="35"/>
        <v>70.754716981132077</v>
      </c>
      <c r="L44" s="63">
        <f t="shared" si="2"/>
        <v>5.2358490566037696E-2</v>
      </c>
      <c r="M44" s="28">
        <f t="shared" si="11"/>
        <v>7853.7735849056608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44530</v>
      </c>
      <c r="D45" s="25" t="s">
        <v>19</v>
      </c>
      <c r="E45" s="25" t="s">
        <v>1467</v>
      </c>
      <c r="F45" s="26">
        <v>392</v>
      </c>
      <c r="G45" s="26">
        <v>430</v>
      </c>
      <c r="H45" s="26">
        <v>370</v>
      </c>
      <c r="I45" s="26">
        <v>410</v>
      </c>
      <c r="J45" s="25">
        <f t="shared" si="34"/>
        <v>18</v>
      </c>
      <c r="K45" s="27">
        <f t="shared" si="35"/>
        <v>382.65306122448982</v>
      </c>
      <c r="L45" s="63">
        <f t="shared" si="2"/>
        <v>4.5918367346938771E-2</v>
      </c>
      <c r="M45" s="28">
        <f t="shared" si="11"/>
        <v>6887.7551020408164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36">IF($M71&gt;0,1,0)</f>
        <v>0</v>
      </c>
      <c r="Z71" s="5">
        <f t="shared" ref="Z71:Z134" si="3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9">(I72*1/F72)-100%</f>
        <v>#VALUE!</v>
      </c>
      <c r="M72" s="28">
        <f t="shared" ref="M72:M135" si="40">J72*K72</f>
        <v>0</v>
      </c>
      <c r="N72" s="8"/>
      <c r="Y72" s="5">
        <f t="shared" si="36"/>
        <v>0</v>
      </c>
      <c r="Z72" s="5">
        <f t="shared" si="37"/>
        <v>0</v>
      </c>
      <c r="AA72" s="5">
        <f t="shared" si="7"/>
        <v>0</v>
      </c>
    </row>
    <row r="73" spans="1:27" hidden="1" x14ac:dyDescent="0.3">
      <c r="A73" s="7"/>
      <c r="B73" s="23">
        <f t="shared" si="3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9"/>
        <v>#VALUE!</v>
      </c>
      <c r="M73" s="28">
        <f t="shared" si="40"/>
        <v>0</v>
      </c>
      <c r="N73" s="8"/>
      <c r="Y73" s="5">
        <f t="shared" si="36"/>
        <v>0</v>
      </c>
      <c r="Z73" s="5">
        <f t="shared" si="37"/>
        <v>0</v>
      </c>
      <c r="AA73" s="5">
        <f t="shared" si="7"/>
        <v>0</v>
      </c>
    </row>
    <row r="74" spans="1:27" hidden="1" x14ac:dyDescent="0.3">
      <c r="A74" s="7"/>
      <c r="B74" s="23">
        <f t="shared" si="3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9"/>
        <v>#VALUE!</v>
      </c>
      <c r="M74" s="28">
        <f t="shared" si="40"/>
        <v>0</v>
      </c>
      <c r="N74" s="8"/>
      <c r="Y74" s="5">
        <f t="shared" si="36"/>
        <v>0</v>
      </c>
      <c r="Z74" s="5">
        <f t="shared" si="37"/>
        <v>0</v>
      </c>
      <c r="AA74" s="5">
        <f t="shared" si="7"/>
        <v>0</v>
      </c>
    </row>
    <row r="75" spans="1:27" hidden="1" x14ac:dyDescent="0.3">
      <c r="A75" s="7"/>
      <c r="B75" s="23">
        <f t="shared" si="3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9"/>
        <v>#VALUE!</v>
      </c>
      <c r="M75" s="28">
        <f t="shared" si="40"/>
        <v>0</v>
      </c>
      <c r="N75" s="8"/>
      <c r="Y75" s="5">
        <f t="shared" si="36"/>
        <v>0</v>
      </c>
      <c r="Z75" s="5">
        <f t="shared" si="37"/>
        <v>0</v>
      </c>
      <c r="AA75" s="5">
        <f t="shared" ref="AA75:AA138" si="41">IF($I75=0,1,0)</f>
        <v>0</v>
      </c>
    </row>
    <row r="76" spans="1:27" hidden="1" x14ac:dyDescent="0.3">
      <c r="A76" s="7"/>
      <c r="B76" s="23">
        <f t="shared" si="3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9"/>
        <v>#VALUE!</v>
      </c>
      <c r="M76" s="28">
        <f t="shared" si="40"/>
        <v>0</v>
      </c>
      <c r="N76" s="8"/>
      <c r="Y76" s="5">
        <f t="shared" si="36"/>
        <v>0</v>
      </c>
      <c r="Z76" s="5">
        <f t="shared" si="37"/>
        <v>0</v>
      </c>
      <c r="AA76" s="5">
        <f t="shared" si="41"/>
        <v>0</v>
      </c>
    </row>
    <row r="77" spans="1:27" hidden="1" x14ac:dyDescent="0.3">
      <c r="A77" s="7"/>
      <c r="B77" s="23">
        <f t="shared" si="3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9"/>
        <v>#VALUE!</v>
      </c>
      <c r="M77" s="28">
        <f t="shared" si="40"/>
        <v>0</v>
      </c>
      <c r="N77" s="8"/>
      <c r="Y77" s="5">
        <f t="shared" si="36"/>
        <v>0</v>
      </c>
      <c r="Z77" s="5">
        <f t="shared" si="37"/>
        <v>0</v>
      </c>
      <c r="AA77" s="5">
        <f t="shared" si="41"/>
        <v>0</v>
      </c>
    </row>
    <row r="78" spans="1:27" hidden="1" x14ac:dyDescent="0.3">
      <c r="A78" s="7"/>
      <c r="B78" s="23">
        <f t="shared" si="3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9"/>
        <v>#VALUE!</v>
      </c>
      <c r="M78" s="28">
        <f t="shared" si="40"/>
        <v>0</v>
      </c>
      <c r="N78" s="8"/>
      <c r="Y78" s="5">
        <f t="shared" si="36"/>
        <v>0</v>
      </c>
      <c r="Z78" s="5">
        <f t="shared" si="37"/>
        <v>0</v>
      </c>
      <c r="AA78" s="5">
        <f t="shared" si="41"/>
        <v>0</v>
      </c>
    </row>
    <row r="79" spans="1:27" hidden="1" x14ac:dyDescent="0.3">
      <c r="A79" s="7"/>
      <c r="B79" s="23">
        <f t="shared" si="3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9"/>
        <v>#VALUE!</v>
      </c>
      <c r="M79" s="28">
        <f t="shared" si="40"/>
        <v>0</v>
      </c>
      <c r="N79" s="8"/>
      <c r="Y79" s="5">
        <f t="shared" si="36"/>
        <v>0</v>
      </c>
      <c r="Z79" s="5">
        <f t="shared" si="37"/>
        <v>0</v>
      </c>
      <c r="AA79" s="5">
        <f t="shared" si="41"/>
        <v>0</v>
      </c>
    </row>
    <row r="80" spans="1:27" hidden="1" x14ac:dyDescent="0.3">
      <c r="A80" s="7"/>
      <c r="B80" s="23">
        <f t="shared" si="3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9"/>
        <v>#VALUE!</v>
      </c>
      <c r="M80" s="28">
        <f t="shared" si="40"/>
        <v>0</v>
      </c>
      <c r="N80" s="8"/>
      <c r="Q80" s="5" t="s">
        <v>20</v>
      </c>
      <c r="Y80" s="5">
        <f t="shared" si="36"/>
        <v>0</v>
      </c>
      <c r="Z80" s="5">
        <f t="shared" si="37"/>
        <v>0</v>
      </c>
      <c r="AA80" s="5">
        <f t="shared" si="41"/>
        <v>0</v>
      </c>
    </row>
    <row r="81" spans="1:27" hidden="1" x14ac:dyDescent="0.3">
      <c r="A81" s="7"/>
      <c r="B81" s="23">
        <f t="shared" si="3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9"/>
        <v>#VALUE!</v>
      </c>
      <c r="M81" s="28">
        <f t="shared" si="40"/>
        <v>0</v>
      </c>
      <c r="N81" s="8"/>
      <c r="P81" s="5" t="s">
        <v>20</v>
      </c>
      <c r="Y81" s="5">
        <f t="shared" si="36"/>
        <v>0</v>
      </c>
      <c r="Z81" s="5">
        <f t="shared" si="37"/>
        <v>0</v>
      </c>
      <c r="AA81" s="5">
        <f t="shared" si="41"/>
        <v>0</v>
      </c>
    </row>
    <row r="82" spans="1:27" hidden="1" x14ac:dyDescent="0.3">
      <c r="A82" s="7"/>
      <c r="B82" s="23">
        <f t="shared" si="3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9"/>
        <v>#VALUE!</v>
      </c>
      <c r="M82" s="28">
        <f t="shared" si="40"/>
        <v>0</v>
      </c>
      <c r="N82" s="8"/>
      <c r="Y82" s="5">
        <f t="shared" si="36"/>
        <v>0</v>
      </c>
      <c r="Z82" s="5">
        <f t="shared" si="37"/>
        <v>0</v>
      </c>
      <c r="AA82" s="5">
        <f t="shared" si="41"/>
        <v>0</v>
      </c>
    </row>
    <row r="83" spans="1:27" hidden="1" x14ac:dyDescent="0.3">
      <c r="A83" s="7"/>
      <c r="B83" s="23">
        <f t="shared" si="3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9"/>
        <v>#VALUE!</v>
      </c>
      <c r="M83" s="28">
        <f t="shared" si="40"/>
        <v>0</v>
      </c>
      <c r="N83" s="8"/>
      <c r="R83" s="5" t="s">
        <v>20</v>
      </c>
      <c r="Y83" s="5">
        <f t="shared" si="36"/>
        <v>0</v>
      </c>
      <c r="Z83" s="5">
        <f t="shared" si="37"/>
        <v>0</v>
      </c>
      <c r="AA83" s="5">
        <f t="shared" si="41"/>
        <v>0</v>
      </c>
    </row>
    <row r="84" spans="1:27" hidden="1" x14ac:dyDescent="0.3">
      <c r="A84" s="7"/>
      <c r="B84" s="23">
        <f t="shared" si="3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9"/>
        <v>#VALUE!</v>
      </c>
      <c r="M84" s="28">
        <f t="shared" si="40"/>
        <v>0</v>
      </c>
      <c r="N84" s="8"/>
      <c r="Y84" s="5">
        <f t="shared" si="36"/>
        <v>0</v>
      </c>
      <c r="Z84" s="5">
        <f t="shared" si="37"/>
        <v>0</v>
      </c>
      <c r="AA84" s="5">
        <f t="shared" si="41"/>
        <v>0</v>
      </c>
    </row>
    <row r="85" spans="1:27" hidden="1" x14ac:dyDescent="0.3">
      <c r="A85" s="7"/>
      <c r="B85" s="23">
        <f t="shared" si="3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9"/>
        <v>#VALUE!</v>
      </c>
      <c r="M85" s="28">
        <f t="shared" si="40"/>
        <v>0</v>
      </c>
      <c r="N85" s="8"/>
      <c r="Y85" s="5">
        <f t="shared" si="36"/>
        <v>0</v>
      </c>
      <c r="Z85" s="5">
        <f t="shared" si="37"/>
        <v>0</v>
      </c>
      <c r="AA85" s="5">
        <f t="shared" si="41"/>
        <v>0</v>
      </c>
    </row>
    <row r="86" spans="1:27" hidden="1" x14ac:dyDescent="0.3">
      <c r="A86" s="7"/>
      <c r="B86" s="23">
        <f t="shared" si="3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9"/>
        <v>#VALUE!</v>
      </c>
      <c r="M86" s="28">
        <f t="shared" si="40"/>
        <v>0</v>
      </c>
      <c r="N86" s="8"/>
      <c r="Y86" s="5">
        <f t="shared" si="36"/>
        <v>0</v>
      </c>
      <c r="Z86" s="5">
        <f t="shared" si="37"/>
        <v>0</v>
      </c>
      <c r="AA86" s="5">
        <f t="shared" si="41"/>
        <v>0</v>
      </c>
    </row>
    <row r="87" spans="1:27" hidden="1" x14ac:dyDescent="0.3">
      <c r="A87" s="7"/>
      <c r="B87" s="23">
        <f t="shared" si="3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9"/>
        <v>#VALUE!</v>
      </c>
      <c r="M87" s="28">
        <f t="shared" si="40"/>
        <v>0</v>
      </c>
      <c r="N87" s="8"/>
      <c r="Y87" s="5">
        <f t="shared" si="36"/>
        <v>0</v>
      </c>
      <c r="Z87" s="5">
        <f t="shared" si="37"/>
        <v>0</v>
      </c>
      <c r="AA87" s="5">
        <f t="shared" si="41"/>
        <v>0</v>
      </c>
    </row>
    <row r="88" spans="1:27" hidden="1" x14ac:dyDescent="0.3">
      <c r="A88" s="7"/>
      <c r="B88" s="23">
        <f t="shared" si="3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9"/>
        <v>#VALUE!</v>
      </c>
      <c r="M88" s="28">
        <f t="shared" si="40"/>
        <v>0</v>
      </c>
      <c r="N88" s="8"/>
      <c r="Y88" s="5">
        <f t="shared" si="36"/>
        <v>0</v>
      </c>
      <c r="Z88" s="5">
        <f t="shared" si="37"/>
        <v>0</v>
      </c>
      <c r="AA88" s="5">
        <f t="shared" si="41"/>
        <v>0</v>
      </c>
    </row>
    <row r="89" spans="1:27" hidden="1" x14ac:dyDescent="0.3">
      <c r="A89" s="7"/>
      <c r="B89" s="23">
        <f t="shared" si="3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9"/>
        <v>#VALUE!</v>
      </c>
      <c r="M89" s="28">
        <f t="shared" si="40"/>
        <v>0</v>
      </c>
      <c r="N89" s="8"/>
      <c r="Y89" s="5">
        <f t="shared" si="36"/>
        <v>0</v>
      </c>
      <c r="Z89" s="5">
        <f t="shared" si="37"/>
        <v>0</v>
      </c>
      <c r="AA89" s="5">
        <f t="shared" si="41"/>
        <v>0</v>
      </c>
    </row>
    <row r="90" spans="1:27" hidden="1" x14ac:dyDescent="0.3">
      <c r="A90" s="7"/>
      <c r="B90" s="23">
        <f t="shared" si="3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9"/>
        <v>#VALUE!</v>
      </c>
      <c r="M90" s="28">
        <f t="shared" si="40"/>
        <v>0</v>
      </c>
      <c r="N90" s="8"/>
      <c r="Y90" s="5">
        <f t="shared" si="36"/>
        <v>0</v>
      </c>
      <c r="Z90" s="5">
        <f t="shared" si="37"/>
        <v>0</v>
      </c>
      <c r="AA90" s="5">
        <f t="shared" si="41"/>
        <v>0</v>
      </c>
    </row>
    <row r="91" spans="1:27" hidden="1" x14ac:dyDescent="0.3">
      <c r="A91" s="7"/>
      <c r="B91" s="23">
        <f t="shared" si="3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9"/>
        <v>#VALUE!</v>
      </c>
      <c r="M91" s="28">
        <f t="shared" si="40"/>
        <v>0</v>
      </c>
      <c r="N91" s="8"/>
      <c r="Y91" s="5">
        <f t="shared" si="36"/>
        <v>0</v>
      </c>
      <c r="Z91" s="5">
        <f t="shared" si="37"/>
        <v>0</v>
      </c>
      <c r="AA91" s="5">
        <f t="shared" si="41"/>
        <v>0</v>
      </c>
    </row>
    <row r="92" spans="1:27" hidden="1" x14ac:dyDescent="0.3">
      <c r="A92" s="7"/>
      <c r="B92" s="23">
        <f t="shared" si="3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9"/>
        <v>#VALUE!</v>
      </c>
      <c r="M92" s="28">
        <f t="shared" si="40"/>
        <v>0</v>
      </c>
      <c r="N92" s="8"/>
      <c r="Y92" s="5">
        <f t="shared" si="36"/>
        <v>0</v>
      </c>
      <c r="Z92" s="5">
        <f t="shared" si="37"/>
        <v>0</v>
      </c>
      <c r="AA92" s="5">
        <f t="shared" si="41"/>
        <v>0</v>
      </c>
    </row>
    <row r="93" spans="1:27" hidden="1" x14ac:dyDescent="0.3">
      <c r="A93" s="7"/>
      <c r="B93" s="23">
        <f t="shared" si="38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9"/>
        <v>#VALUE!</v>
      </c>
      <c r="M93" s="28">
        <f t="shared" si="40"/>
        <v>0</v>
      </c>
      <c r="N93" s="8"/>
      <c r="Y93" s="5">
        <f t="shared" si="36"/>
        <v>0</v>
      </c>
      <c r="Z93" s="5">
        <f t="shared" si="37"/>
        <v>0</v>
      </c>
      <c r="AA93" s="5">
        <f t="shared" si="41"/>
        <v>0</v>
      </c>
    </row>
    <row r="94" spans="1:27" hidden="1" x14ac:dyDescent="0.3">
      <c r="A94" s="7"/>
      <c r="B94" s="23">
        <f t="shared" si="38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9"/>
        <v>#VALUE!</v>
      </c>
      <c r="M94" s="28">
        <f t="shared" si="40"/>
        <v>0</v>
      </c>
      <c r="N94" s="8"/>
      <c r="Y94" s="5">
        <f t="shared" si="36"/>
        <v>0</v>
      </c>
      <c r="Z94" s="5">
        <f t="shared" si="37"/>
        <v>0</v>
      </c>
      <c r="AA94" s="5">
        <f t="shared" si="41"/>
        <v>0</v>
      </c>
    </row>
    <row r="95" spans="1:27" hidden="1" x14ac:dyDescent="0.3">
      <c r="A95" s="7"/>
      <c r="B95" s="23">
        <f t="shared" si="38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9"/>
        <v>#VALUE!</v>
      </c>
      <c r="M95" s="28">
        <f t="shared" si="40"/>
        <v>0</v>
      </c>
      <c r="N95" s="8"/>
      <c r="Y95" s="5">
        <f t="shared" si="36"/>
        <v>0</v>
      </c>
      <c r="Z95" s="5">
        <f t="shared" si="37"/>
        <v>0</v>
      </c>
      <c r="AA95" s="5">
        <f t="shared" si="41"/>
        <v>0</v>
      </c>
    </row>
    <row r="96" spans="1:27" hidden="1" x14ac:dyDescent="0.3">
      <c r="A96" s="7"/>
      <c r="B96" s="23">
        <f t="shared" si="38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9"/>
        <v>#VALUE!</v>
      </c>
      <c r="M96" s="28">
        <f t="shared" si="40"/>
        <v>0</v>
      </c>
      <c r="N96" s="8"/>
      <c r="Y96" s="5">
        <f t="shared" si="36"/>
        <v>0</v>
      </c>
      <c r="Z96" s="5">
        <f t="shared" si="37"/>
        <v>0</v>
      </c>
      <c r="AA96" s="5">
        <f t="shared" si="41"/>
        <v>0</v>
      </c>
    </row>
    <row r="97" spans="1:27" hidden="1" x14ac:dyDescent="0.3">
      <c r="A97" s="7"/>
      <c r="B97" s="23">
        <f t="shared" si="38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9"/>
        <v>#VALUE!</v>
      </c>
      <c r="M97" s="28">
        <f t="shared" si="40"/>
        <v>0</v>
      </c>
      <c r="N97" s="8"/>
      <c r="Y97" s="5">
        <f t="shared" si="36"/>
        <v>0</v>
      </c>
      <c r="Z97" s="5">
        <f t="shared" si="37"/>
        <v>0</v>
      </c>
      <c r="AA97" s="5">
        <f t="shared" si="41"/>
        <v>0</v>
      </c>
    </row>
    <row r="98" spans="1:27" hidden="1" x14ac:dyDescent="0.3">
      <c r="A98" s="7"/>
      <c r="B98" s="23">
        <f t="shared" si="38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9"/>
        <v>#VALUE!</v>
      </c>
      <c r="M98" s="28">
        <f t="shared" si="40"/>
        <v>0</v>
      </c>
      <c r="N98" s="8"/>
      <c r="Y98" s="5">
        <f t="shared" si="36"/>
        <v>0</v>
      </c>
      <c r="Z98" s="5">
        <f t="shared" si="37"/>
        <v>0</v>
      </c>
      <c r="AA98" s="5">
        <f t="shared" si="41"/>
        <v>0</v>
      </c>
    </row>
    <row r="99" spans="1:27" hidden="1" x14ac:dyDescent="0.3">
      <c r="A99" s="7"/>
      <c r="B99" s="23">
        <f t="shared" si="38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9"/>
        <v>#VALUE!</v>
      </c>
      <c r="M99" s="28">
        <f t="shared" si="40"/>
        <v>0</v>
      </c>
      <c r="N99" s="8"/>
      <c r="P99" s="5" t="s">
        <v>20</v>
      </c>
      <c r="Y99" s="5">
        <f t="shared" si="36"/>
        <v>0</v>
      </c>
      <c r="Z99" s="5">
        <f t="shared" si="37"/>
        <v>0</v>
      </c>
      <c r="AA99" s="5">
        <f t="shared" si="41"/>
        <v>0</v>
      </c>
    </row>
    <row r="100" spans="1:27" hidden="1" x14ac:dyDescent="0.3">
      <c r="A100" s="7"/>
      <c r="B100" s="23">
        <f t="shared" si="38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9"/>
        <v>#VALUE!</v>
      </c>
      <c r="M100" s="28">
        <f t="shared" si="40"/>
        <v>0</v>
      </c>
      <c r="N100" s="8"/>
      <c r="Q100" s="5" t="s">
        <v>20</v>
      </c>
      <c r="Y100" s="5">
        <f t="shared" si="36"/>
        <v>0</v>
      </c>
      <c r="Z100" s="5">
        <f t="shared" si="37"/>
        <v>0</v>
      </c>
      <c r="AA100" s="5">
        <f t="shared" si="41"/>
        <v>0</v>
      </c>
    </row>
    <row r="101" spans="1:27" hidden="1" x14ac:dyDescent="0.3">
      <c r="A101" s="7"/>
      <c r="B101" s="23">
        <f t="shared" si="38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9"/>
        <v>#VALUE!</v>
      </c>
      <c r="M101" s="28">
        <f t="shared" si="40"/>
        <v>0</v>
      </c>
      <c r="N101" s="8"/>
      <c r="Q101" s="5" t="s">
        <v>20</v>
      </c>
      <c r="Y101" s="5">
        <f t="shared" si="36"/>
        <v>0</v>
      </c>
      <c r="Z101" s="5">
        <f t="shared" si="37"/>
        <v>0</v>
      </c>
      <c r="AA101" s="5">
        <f t="shared" si="41"/>
        <v>0</v>
      </c>
    </row>
    <row r="102" spans="1:27" hidden="1" x14ac:dyDescent="0.3">
      <c r="A102" s="7"/>
      <c r="B102" s="23">
        <f t="shared" si="38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9"/>
        <v>#VALUE!</v>
      </c>
      <c r="M102" s="28">
        <f t="shared" si="40"/>
        <v>0</v>
      </c>
      <c r="N102" s="8"/>
      <c r="Y102" s="5">
        <f t="shared" si="36"/>
        <v>0</v>
      </c>
      <c r="Z102" s="5">
        <f t="shared" si="37"/>
        <v>0</v>
      </c>
      <c r="AA102" s="5">
        <f t="shared" si="41"/>
        <v>0</v>
      </c>
    </row>
    <row r="103" spans="1:27" hidden="1" x14ac:dyDescent="0.3">
      <c r="A103" s="7"/>
      <c r="B103" s="23">
        <f t="shared" si="38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9"/>
        <v>#VALUE!</v>
      </c>
      <c r="M103" s="28">
        <f t="shared" si="40"/>
        <v>0</v>
      </c>
      <c r="N103" s="8"/>
      <c r="Y103" s="5">
        <f t="shared" si="36"/>
        <v>0</v>
      </c>
      <c r="Z103" s="5">
        <f t="shared" si="37"/>
        <v>0</v>
      </c>
      <c r="AA103" s="5">
        <f t="shared" si="41"/>
        <v>0</v>
      </c>
    </row>
    <row r="104" spans="1:27" hidden="1" x14ac:dyDescent="0.3">
      <c r="A104" s="7"/>
      <c r="B104" s="23">
        <f t="shared" si="38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9"/>
        <v>#VALUE!</v>
      </c>
      <c r="M104" s="25">
        <f t="shared" si="40"/>
        <v>0</v>
      </c>
      <c r="N104" s="8"/>
      <c r="Y104" s="5">
        <f t="shared" si="36"/>
        <v>0</v>
      </c>
      <c r="Z104" s="5">
        <f t="shared" si="37"/>
        <v>0</v>
      </c>
      <c r="AA104" s="5">
        <f t="shared" si="41"/>
        <v>0</v>
      </c>
    </row>
    <row r="105" spans="1:27" hidden="1" x14ac:dyDescent="0.3">
      <c r="A105" s="7"/>
      <c r="B105" s="23">
        <f t="shared" si="38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9"/>
        <v>#VALUE!</v>
      </c>
      <c r="M105" s="25">
        <f t="shared" si="40"/>
        <v>0</v>
      </c>
      <c r="N105" s="8"/>
      <c r="Y105" s="5">
        <f t="shared" si="36"/>
        <v>0</v>
      </c>
      <c r="Z105" s="5">
        <f t="shared" si="37"/>
        <v>0</v>
      </c>
      <c r="AA105" s="5">
        <f t="shared" si="41"/>
        <v>0</v>
      </c>
    </row>
    <row r="106" spans="1:27" hidden="1" x14ac:dyDescent="0.3">
      <c r="A106" s="7"/>
      <c r="B106" s="23">
        <f t="shared" si="38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9"/>
        <v>#VALUE!</v>
      </c>
      <c r="M106" s="25">
        <f t="shared" si="40"/>
        <v>0</v>
      </c>
      <c r="N106" s="8"/>
      <c r="Y106" s="5">
        <f t="shared" si="36"/>
        <v>0</v>
      </c>
      <c r="Z106" s="5">
        <f t="shared" si="37"/>
        <v>0</v>
      </c>
      <c r="AA106" s="5">
        <f t="shared" si="41"/>
        <v>0</v>
      </c>
    </row>
    <row r="107" spans="1:27" hidden="1" x14ac:dyDescent="0.3">
      <c r="A107" s="7"/>
      <c r="B107" s="23">
        <f t="shared" si="38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9"/>
        <v>#VALUE!</v>
      </c>
      <c r="M107" s="25">
        <f t="shared" si="40"/>
        <v>0</v>
      </c>
      <c r="N107" s="8"/>
      <c r="Y107" s="5">
        <f t="shared" si="36"/>
        <v>0</v>
      </c>
      <c r="Z107" s="5">
        <f t="shared" si="37"/>
        <v>0</v>
      </c>
      <c r="AA107" s="5">
        <f t="shared" si="41"/>
        <v>0</v>
      </c>
    </row>
    <row r="108" spans="1:27" hidden="1" x14ac:dyDescent="0.3">
      <c r="A108" s="7"/>
      <c r="B108" s="23">
        <f t="shared" si="38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9"/>
        <v>#VALUE!</v>
      </c>
      <c r="M108" s="25">
        <f t="shared" si="40"/>
        <v>0</v>
      </c>
      <c r="N108" s="8"/>
      <c r="Y108" s="5">
        <f t="shared" si="36"/>
        <v>0</v>
      </c>
      <c r="Z108" s="5">
        <f t="shared" si="37"/>
        <v>0</v>
      </c>
      <c r="AA108" s="5">
        <f t="shared" si="41"/>
        <v>0</v>
      </c>
    </row>
    <row r="109" spans="1:27" hidden="1" x14ac:dyDescent="0.3">
      <c r="A109" s="7"/>
      <c r="B109" s="23">
        <f t="shared" si="38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9"/>
        <v>#VALUE!</v>
      </c>
      <c r="M109" s="25">
        <f t="shared" si="40"/>
        <v>0</v>
      </c>
      <c r="N109" s="8"/>
      <c r="Y109" s="5">
        <f t="shared" si="36"/>
        <v>0</v>
      </c>
      <c r="Z109" s="5">
        <f t="shared" si="37"/>
        <v>0</v>
      </c>
      <c r="AA109" s="5">
        <f t="shared" si="41"/>
        <v>0</v>
      </c>
    </row>
    <row r="110" spans="1:27" hidden="1" x14ac:dyDescent="0.3">
      <c r="A110" s="7"/>
      <c r="B110" s="23">
        <f t="shared" si="38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9"/>
        <v>#VALUE!</v>
      </c>
      <c r="M110" s="25">
        <f t="shared" si="40"/>
        <v>0</v>
      </c>
      <c r="N110" s="8"/>
      <c r="Y110" s="5">
        <f t="shared" si="36"/>
        <v>0</v>
      </c>
      <c r="Z110" s="5">
        <f t="shared" si="37"/>
        <v>0</v>
      </c>
      <c r="AA110" s="5">
        <f t="shared" si="41"/>
        <v>0</v>
      </c>
    </row>
    <row r="111" spans="1:27" hidden="1" x14ac:dyDescent="0.3">
      <c r="A111" s="7"/>
      <c r="B111" s="23">
        <f t="shared" si="38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9"/>
        <v>#VALUE!</v>
      </c>
      <c r="M111" s="25">
        <f t="shared" si="40"/>
        <v>0</v>
      </c>
      <c r="N111" s="8"/>
      <c r="Y111" s="5">
        <f t="shared" si="36"/>
        <v>0</v>
      </c>
      <c r="Z111" s="5">
        <f t="shared" si="37"/>
        <v>0</v>
      </c>
      <c r="AA111" s="5">
        <f t="shared" si="41"/>
        <v>0</v>
      </c>
    </row>
    <row r="112" spans="1:27" hidden="1" x14ac:dyDescent="0.3">
      <c r="A112" s="7"/>
      <c r="B112" s="23">
        <f t="shared" si="38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9"/>
        <v>#VALUE!</v>
      </c>
      <c r="M112" s="25">
        <f t="shared" si="40"/>
        <v>0</v>
      </c>
      <c r="N112" s="8"/>
      <c r="Y112" s="5">
        <f t="shared" si="36"/>
        <v>0</v>
      </c>
      <c r="Z112" s="5">
        <f t="shared" si="37"/>
        <v>0</v>
      </c>
      <c r="AA112" s="5">
        <f t="shared" si="41"/>
        <v>0</v>
      </c>
    </row>
    <row r="113" spans="1:27" hidden="1" x14ac:dyDescent="0.3">
      <c r="A113" s="7"/>
      <c r="B113" s="23">
        <f t="shared" si="38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9"/>
        <v>#VALUE!</v>
      </c>
      <c r="M113" s="25">
        <f t="shared" si="40"/>
        <v>0</v>
      </c>
      <c r="N113" s="8"/>
      <c r="Y113" s="5">
        <f t="shared" si="36"/>
        <v>0</v>
      </c>
      <c r="Z113" s="5">
        <f t="shared" si="37"/>
        <v>0</v>
      </c>
      <c r="AA113" s="5">
        <f t="shared" si="41"/>
        <v>0</v>
      </c>
    </row>
    <row r="114" spans="1:27" hidden="1" x14ac:dyDescent="0.3">
      <c r="A114" s="7"/>
      <c r="B114" s="23">
        <f t="shared" si="38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9"/>
        <v>#VALUE!</v>
      </c>
      <c r="M114" s="25">
        <f t="shared" si="40"/>
        <v>0</v>
      </c>
      <c r="N114" s="8"/>
      <c r="Y114" s="5">
        <f t="shared" si="36"/>
        <v>0</v>
      </c>
      <c r="Z114" s="5">
        <f t="shared" si="37"/>
        <v>0</v>
      </c>
      <c r="AA114" s="5">
        <f t="shared" si="41"/>
        <v>0</v>
      </c>
    </row>
    <row r="115" spans="1:27" hidden="1" x14ac:dyDescent="0.3">
      <c r="A115" s="7"/>
      <c r="B115" s="23">
        <f t="shared" si="38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9"/>
        <v>#VALUE!</v>
      </c>
      <c r="M115" s="25">
        <f t="shared" si="40"/>
        <v>0</v>
      </c>
      <c r="N115" s="8"/>
      <c r="Y115" s="5">
        <f t="shared" si="36"/>
        <v>0</v>
      </c>
      <c r="Z115" s="5">
        <f t="shared" si="37"/>
        <v>0</v>
      </c>
      <c r="AA115" s="5">
        <f t="shared" si="41"/>
        <v>0</v>
      </c>
    </row>
    <row r="116" spans="1:27" hidden="1" x14ac:dyDescent="0.3">
      <c r="A116" s="7"/>
      <c r="B116" s="23">
        <f t="shared" si="38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9"/>
        <v>#VALUE!</v>
      </c>
      <c r="M116" s="25">
        <f t="shared" si="40"/>
        <v>0</v>
      </c>
      <c r="N116" s="8"/>
      <c r="Y116" s="5">
        <f t="shared" si="36"/>
        <v>0</v>
      </c>
      <c r="Z116" s="5">
        <f t="shared" si="37"/>
        <v>0</v>
      </c>
      <c r="AA116" s="5">
        <f t="shared" si="41"/>
        <v>0</v>
      </c>
    </row>
    <row r="117" spans="1:27" hidden="1" x14ac:dyDescent="0.3">
      <c r="A117" s="7"/>
      <c r="B117" s="23">
        <f t="shared" si="38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9"/>
        <v>#VALUE!</v>
      </c>
      <c r="M117" s="25">
        <f t="shared" si="40"/>
        <v>0</v>
      </c>
      <c r="N117" s="8"/>
      <c r="Y117" s="5">
        <f t="shared" si="36"/>
        <v>0</v>
      </c>
      <c r="Z117" s="5">
        <f t="shared" si="37"/>
        <v>0</v>
      </c>
      <c r="AA117" s="5">
        <f t="shared" si="41"/>
        <v>0</v>
      </c>
    </row>
    <row r="118" spans="1:27" hidden="1" x14ac:dyDescent="0.3">
      <c r="A118" s="7"/>
      <c r="B118" s="23">
        <f t="shared" si="38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9"/>
        <v>#VALUE!</v>
      </c>
      <c r="M118" s="25">
        <f t="shared" si="40"/>
        <v>0</v>
      </c>
      <c r="N118" s="8"/>
      <c r="Y118" s="5">
        <f t="shared" si="36"/>
        <v>0</v>
      </c>
      <c r="Z118" s="5">
        <f t="shared" si="37"/>
        <v>0</v>
      </c>
      <c r="AA118" s="5">
        <f t="shared" si="41"/>
        <v>0</v>
      </c>
    </row>
    <row r="119" spans="1:27" hidden="1" x14ac:dyDescent="0.3">
      <c r="A119" s="7"/>
      <c r="B119" s="23">
        <f t="shared" si="38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9"/>
        <v>#VALUE!</v>
      </c>
      <c r="M119" s="25">
        <f t="shared" si="40"/>
        <v>0</v>
      </c>
      <c r="N119" s="8"/>
      <c r="Y119" s="5">
        <f t="shared" si="36"/>
        <v>0</v>
      </c>
      <c r="Z119" s="5">
        <f t="shared" si="37"/>
        <v>0</v>
      </c>
      <c r="AA119" s="5">
        <f t="shared" si="41"/>
        <v>0</v>
      </c>
    </row>
    <row r="120" spans="1:27" hidden="1" x14ac:dyDescent="0.3">
      <c r="A120" s="7"/>
      <c r="B120" s="23">
        <f t="shared" si="38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9"/>
        <v>#VALUE!</v>
      </c>
      <c r="M120" s="25">
        <f t="shared" si="40"/>
        <v>0</v>
      </c>
      <c r="N120" s="8"/>
      <c r="Y120" s="5">
        <f t="shared" si="36"/>
        <v>0</v>
      </c>
      <c r="Z120" s="5">
        <f t="shared" si="37"/>
        <v>0</v>
      </c>
      <c r="AA120" s="5">
        <f t="shared" si="41"/>
        <v>0</v>
      </c>
    </row>
    <row r="121" spans="1:27" hidden="1" x14ac:dyDescent="0.3">
      <c r="A121" s="7"/>
      <c r="B121" s="23">
        <f t="shared" si="38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9"/>
        <v>#VALUE!</v>
      </c>
      <c r="M121" s="25">
        <f t="shared" si="40"/>
        <v>0</v>
      </c>
      <c r="N121" s="8"/>
      <c r="Y121" s="5">
        <f t="shared" si="36"/>
        <v>0</v>
      </c>
      <c r="Z121" s="5">
        <f t="shared" si="37"/>
        <v>0</v>
      </c>
      <c r="AA121" s="5">
        <f t="shared" si="41"/>
        <v>0</v>
      </c>
    </row>
    <row r="122" spans="1:27" hidden="1" x14ac:dyDescent="0.3">
      <c r="A122" s="7"/>
      <c r="B122" s="23">
        <f t="shared" si="38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9"/>
        <v>#VALUE!</v>
      </c>
      <c r="M122" s="25">
        <f t="shared" si="40"/>
        <v>0</v>
      </c>
      <c r="N122" s="8"/>
      <c r="Y122" s="5">
        <f t="shared" si="36"/>
        <v>0</v>
      </c>
      <c r="Z122" s="5">
        <f t="shared" si="37"/>
        <v>0</v>
      </c>
      <c r="AA122" s="5">
        <f t="shared" si="41"/>
        <v>0</v>
      </c>
    </row>
    <row r="123" spans="1:27" hidden="1" x14ac:dyDescent="0.3">
      <c r="A123" s="7"/>
      <c r="B123" s="23">
        <f t="shared" si="38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9"/>
        <v>#VALUE!</v>
      </c>
      <c r="M123" s="25">
        <f t="shared" si="40"/>
        <v>0</v>
      </c>
      <c r="N123" s="8"/>
      <c r="Y123" s="5">
        <f t="shared" si="36"/>
        <v>0</v>
      </c>
      <c r="Z123" s="5">
        <f t="shared" si="37"/>
        <v>0</v>
      </c>
      <c r="AA123" s="5">
        <f t="shared" si="41"/>
        <v>0</v>
      </c>
    </row>
    <row r="124" spans="1:27" hidden="1" x14ac:dyDescent="0.3">
      <c r="A124" s="7"/>
      <c r="B124" s="23">
        <f t="shared" si="38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9"/>
        <v>#VALUE!</v>
      </c>
      <c r="M124" s="25">
        <f t="shared" si="40"/>
        <v>0</v>
      </c>
      <c r="N124" s="8"/>
      <c r="Y124" s="5">
        <f t="shared" si="36"/>
        <v>0</v>
      </c>
      <c r="Z124" s="5">
        <f t="shared" si="37"/>
        <v>0</v>
      </c>
      <c r="AA124" s="5">
        <f t="shared" si="41"/>
        <v>0</v>
      </c>
    </row>
    <row r="125" spans="1:27" hidden="1" x14ac:dyDescent="0.3">
      <c r="A125" s="7"/>
      <c r="B125" s="23">
        <f t="shared" si="38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9"/>
        <v>#VALUE!</v>
      </c>
      <c r="M125" s="25">
        <f t="shared" si="40"/>
        <v>0</v>
      </c>
      <c r="N125" s="8"/>
      <c r="Y125" s="5">
        <f t="shared" si="36"/>
        <v>0</v>
      </c>
      <c r="Z125" s="5">
        <f t="shared" si="37"/>
        <v>0</v>
      </c>
      <c r="AA125" s="5">
        <f t="shared" si="41"/>
        <v>0</v>
      </c>
    </row>
    <row r="126" spans="1:27" hidden="1" x14ac:dyDescent="0.3">
      <c r="A126" s="7"/>
      <c r="B126" s="23">
        <f t="shared" si="38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9"/>
        <v>#VALUE!</v>
      </c>
      <c r="M126" s="25">
        <f t="shared" si="40"/>
        <v>0</v>
      </c>
      <c r="N126" s="8"/>
      <c r="Y126" s="5">
        <f t="shared" si="36"/>
        <v>0</v>
      </c>
      <c r="Z126" s="5">
        <f t="shared" si="37"/>
        <v>0</v>
      </c>
      <c r="AA126" s="5">
        <f t="shared" si="41"/>
        <v>0</v>
      </c>
    </row>
    <row r="127" spans="1:27" hidden="1" x14ac:dyDescent="0.3">
      <c r="A127" s="7"/>
      <c r="B127" s="23">
        <f t="shared" si="38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9"/>
        <v>#VALUE!</v>
      </c>
      <c r="M127" s="25">
        <f t="shared" si="40"/>
        <v>0</v>
      </c>
      <c r="N127" s="8"/>
      <c r="Y127" s="5">
        <f t="shared" si="36"/>
        <v>0</v>
      </c>
      <c r="Z127" s="5">
        <f t="shared" si="37"/>
        <v>0</v>
      </c>
      <c r="AA127" s="5">
        <f t="shared" si="41"/>
        <v>0</v>
      </c>
    </row>
    <row r="128" spans="1:27" hidden="1" x14ac:dyDescent="0.3">
      <c r="A128" s="7"/>
      <c r="B128" s="23">
        <f t="shared" si="38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9"/>
        <v>#VALUE!</v>
      </c>
      <c r="M128" s="25">
        <f t="shared" si="40"/>
        <v>0</v>
      </c>
      <c r="N128" s="8"/>
      <c r="Y128" s="5">
        <f t="shared" si="36"/>
        <v>0</v>
      </c>
      <c r="Z128" s="5">
        <f t="shared" si="37"/>
        <v>0</v>
      </c>
      <c r="AA128" s="5">
        <f t="shared" si="41"/>
        <v>0</v>
      </c>
    </row>
    <row r="129" spans="1:27" hidden="1" x14ac:dyDescent="0.3">
      <c r="A129" s="7"/>
      <c r="B129" s="23">
        <f t="shared" si="38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9"/>
        <v>#VALUE!</v>
      </c>
      <c r="M129" s="25">
        <f t="shared" si="40"/>
        <v>0</v>
      </c>
      <c r="N129" s="8"/>
      <c r="Y129" s="5">
        <f t="shared" si="36"/>
        <v>0</v>
      </c>
      <c r="Z129" s="5">
        <f t="shared" si="37"/>
        <v>0</v>
      </c>
      <c r="AA129" s="5">
        <f t="shared" si="41"/>
        <v>0</v>
      </c>
    </row>
    <row r="130" spans="1:27" hidden="1" x14ac:dyDescent="0.3">
      <c r="A130" s="7"/>
      <c r="B130" s="23">
        <f t="shared" si="38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9"/>
        <v>#VALUE!</v>
      </c>
      <c r="M130" s="25">
        <f t="shared" si="40"/>
        <v>0</v>
      </c>
      <c r="N130" s="8"/>
      <c r="Y130" s="5">
        <f t="shared" si="36"/>
        <v>0</v>
      </c>
      <c r="Z130" s="5">
        <f t="shared" si="37"/>
        <v>0</v>
      </c>
      <c r="AA130" s="5">
        <f t="shared" si="41"/>
        <v>0</v>
      </c>
    </row>
    <row r="131" spans="1:27" hidden="1" x14ac:dyDescent="0.3">
      <c r="A131" s="7"/>
      <c r="B131" s="23">
        <f t="shared" si="38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9"/>
        <v>#VALUE!</v>
      </c>
      <c r="M131" s="25">
        <f t="shared" si="40"/>
        <v>0</v>
      </c>
      <c r="N131" s="8"/>
      <c r="Y131" s="5">
        <f t="shared" si="36"/>
        <v>0</v>
      </c>
      <c r="Z131" s="5">
        <f t="shared" si="37"/>
        <v>0</v>
      </c>
      <c r="AA131" s="5">
        <f t="shared" si="41"/>
        <v>0</v>
      </c>
    </row>
    <row r="132" spans="1:27" hidden="1" x14ac:dyDescent="0.3">
      <c r="A132" s="7"/>
      <c r="B132" s="23">
        <f t="shared" si="38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9"/>
        <v>#VALUE!</v>
      </c>
      <c r="M132" s="25">
        <f t="shared" si="40"/>
        <v>0</v>
      </c>
      <c r="N132" s="8"/>
      <c r="Y132" s="5">
        <f t="shared" si="36"/>
        <v>0</v>
      </c>
      <c r="Z132" s="5">
        <f t="shared" si="37"/>
        <v>0</v>
      </c>
      <c r="AA132" s="5">
        <f t="shared" si="41"/>
        <v>0</v>
      </c>
    </row>
    <row r="133" spans="1:27" hidden="1" x14ac:dyDescent="0.3">
      <c r="A133" s="7"/>
      <c r="B133" s="23">
        <f t="shared" si="38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9"/>
        <v>#VALUE!</v>
      </c>
      <c r="M133" s="25">
        <f t="shared" si="40"/>
        <v>0</v>
      </c>
      <c r="N133" s="8"/>
      <c r="Y133" s="5">
        <f t="shared" si="36"/>
        <v>0</v>
      </c>
      <c r="Z133" s="5">
        <f t="shared" si="37"/>
        <v>0</v>
      </c>
      <c r="AA133" s="5">
        <f t="shared" si="41"/>
        <v>0</v>
      </c>
    </row>
    <row r="134" spans="1:27" hidden="1" x14ac:dyDescent="0.3">
      <c r="A134" s="7"/>
      <c r="B134" s="23">
        <f t="shared" si="38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9"/>
        <v>#VALUE!</v>
      </c>
      <c r="M134" s="25">
        <f t="shared" si="40"/>
        <v>0</v>
      </c>
      <c r="N134" s="8"/>
      <c r="Y134" s="5">
        <f t="shared" si="36"/>
        <v>0</v>
      </c>
      <c r="Z134" s="5">
        <f t="shared" si="37"/>
        <v>0</v>
      </c>
      <c r="AA134" s="5">
        <f t="shared" si="41"/>
        <v>0</v>
      </c>
    </row>
    <row r="135" spans="1:27" hidden="1" x14ac:dyDescent="0.3">
      <c r="A135" s="7"/>
      <c r="B135" s="23">
        <f t="shared" si="38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9"/>
        <v>#VALUE!</v>
      </c>
      <c r="M135" s="25">
        <f t="shared" si="40"/>
        <v>0</v>
      </c>
      <c r="N135" s="8"/>
      <c r="Y135" s="5">
        <f t="shared" ref="Y135:Y191" si="42">IF($M135&gt;0,1,0)</f>
        <v>0</v>
      </c>
      <c r="Z135" s="5">
        <f t="shared" ref="Z135:Z191" si="43">IF($M135&lt;0,1,0)</f>
        <v>0</v>
      </c>
      <c r="AA135" s="5">
        <f t="shared" si="41"/>
        <v>0</v>
      </c>
    </row>
    <row r="136" spans="1:27" hidden="1" x14ac:dyDescent="0.3">
      <c r="A136" s="7"/>
      <c r="B136" s="23">
        <f t="shared" ref="B136:B191" si="44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5">(I136*1/F136)-100%</f>
        <v>#VALUE!</v>
      </c>
      <c r="M136" s="25">
        <f t="shared" ref="M136:M191" si="46">J136*K136</f>
        <v>0</v>
      </c>
      <c r="N136" s="8"/>
      <c r="Y136" s="5">
        <f t="shared" si="42"/>
        <v>0</v>
      </c>
      <c r="Z136" s="5">
        <f t="shared" si="43"/>
        <v>0</v>
      </c>
      <c r="AA136" s="5">
        <f t="shared" si="41"/>
        <v>0</v>
      </c>
    </row>
    <row r="137" spans="1:27" hidden="1" x14ac:dyDescent="0.3">
      <c r="A137" s="7"/>
      <c r="B137" s="23">
        <f t="shared" si="44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5"/>
        <v>#VALUE!</v>
      </c>
      <c r="M137" s="25">
        <f t="shared" si="46"/>
        <v>0</v>
      </c>
      <c r="N137" s="8"/>
      <c r="Y137" s="5">
        <f t="shared" si="42"/>
        <v>0</v>
      </c>
      <c r="Z137" s="5">
        <f t="shared" si="43"/>
        <v>0</v>
      </c>
      <c r="AA137" s="5">
        <f t="shared" si="41"/>
        <v>0</v>
      </c>
    </row>
    <row r="138" spans="1:27" hidden="1" x14ac:dyDescent="0.3">
      <c r="A138" s="7"/>
      <c r="B138" s="23">
        <f t="shared" si="44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5"/>
        <v>#VALUE!</v>
      </c>
      <c r="M138" s="25">
        <f t="shared" si="46"/>
        <v>0</v>
      </c>
      <c r="N138" s="8"/>
      <c r="Y138" s="5">
        <f t="shared" si="42"/>
        <v>0</v>
      </c>
      <c r="Z138" s="5">
        <f t="shared" si="43"/>
        <v>0</v>
      </c>
      <c r="AA138" s="5">
        <f t="shared" si="41"/>
        <v>0</v>
      </c>
    </row>
    <row r="139" spans="1:27" hidden="1" x14ac:dyDescent="0.3">
      <c r="A139" s="7"/>
      <c r="B139" s="23">
        <f t="shared" si="44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5"/>
        <v>#VALUE!</v>
      </c>
      <c r="M139" s="25">
        <f t="shared" si="46"/>
        <v>0</v>
      </c>
      <c r="N139" s="8"/>
      <c r="Y139" s="5">
        <f t="shared" si="42"/>
        <v>0</v>
      </c>
      <c r="Z139" s="5">
        <f t="shared" si="43"/>
        <v>0</v>
      </c>
      <c r="AA139" s="5">
        <f t="shared" ref="AA139:AA191" si="47">IF($I139=0,1,0)</f>
        <v>0</v>
      </c>
    </row>
    <row r="140" spans="1:27" hidden="1" x14ac:dyDescent="0.3">
      <c r="A140" s="7"/>
      <c r="B140" s="23">
        <f t="shared" si="44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5"/>
        <v>#VALUE!</v>
      </c>
      <c r="M140" s="25">
        <f t="shared" si="46"/>
        <v>0</v>
      </c>
      <c r="N140" s="8"/>
      <c r="Y140" s="5">
        <f t="shared" si="42"/>
        <v>0</v>
      </c>
      <c r="Z140" s="5">
        <f t="shared" si="43"/>
        <v>0</v>
      </c>
      <c r="AA140" s="5">
        <f t="shared" si="47"/>
        <v>0</v>
      </c>
    </row>
    <row r="141" spans="1:27" hidden="1" x14ac:dyDescent="0.3">
      <c r="A141" s="7"/>
      <c r="B141" s="23">
        <f t="shared" si="44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5"/>
        <v>#VALUE!</v>
      </c>
      <c r="M141" s="25">
        <f t="shared" si="46"/>
        <v>0</v>
      </c>
      <c r="N141" s="8"/>
      <c r="Y141" s="5">
        <f t="shared" si="42"/>
        <v>0</v>
      </c>
      <c r="Z141" s="5">
        <f t="shared" si="43"/>
        <v>0</v>
      </c>
      <c r="AA141" s="5">
        <f t="shared" si="47"/>
        <v>0</v>
      </c>
    </row>
    <row r="142" spans="1:27" hidden="1" x14ac:dyDescent="0.3">
      <c r="A142" s="7"/>
      <c r="B142" s="23">
        <f t="shared" si="44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5"/>
        <v>#VALUE!</v>
      </c>
      <c r="M142" s="25">
        <f t="shared" si="46"/>
        <v>0</v>
      </c>
      <c r="N142" s="8"/>
      <c r="Y142" s="5">
        <f t="shared" si="42"/>
        <v>0</v>
      </c>
      <c r="Z142" s="5">
        <f t="shared" si="43"/>
        <v>0</v>
      </c>
      <c r="AA142" s="5">
        <f t="shared" si="47"/>
        <v>0</v>
      </c>
    </row>
    <row r="143" spans="1:27" hidden="1" x14ac:dyDescent="0.3">
      <c r="A143" s="7"/>
      <c r="B143" s="23">
        <f t="shared" si="44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5"/>
        <v>#VALUE!</v>
      </c>
      <c r="M143" s="25">
        <f t="shared" si="46"/>
        <v>0</v>
      </c>
      <c r="N143" s="8"/>
      <c r="Y143" s="5">
        <f t="shared" si="42"/>
        <v>0</v>
      </c>
      <c r="Z143" s="5">
        <f t="shared" si="43"/>
        <v>0</v>
      </c>
      <c r="AA143" s="5">
        <f t="shared" si="47"/>
        <v>0</v>
      </c>
    </row>
    <row r="144" spans="1:27" hidden="1" x14ac:dyDescent="0.3">
      <c r="A144" s="7"/>
      <c r="B144" s="23">
        <f t="shared" si="44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5"/>
        <v>#VALUE!</v>
      </c>
      <c r="M144" s="25">
        <f t="shared" si="46"/>
        <v>0</v>
      </c>
      <c r="N144" s="8"/>
      <c r="Y144" s="5">
        <f t="shared" si="42"/>
        <v>0</v>
      </c>
      <c r="Z144" s="5">
        <f t="shared" si="43"/>
        <v>0</v>
      </c>
      <c r="AA144" s="5">
        <f t="shared" si="47"/>
        <v>0</v>
      </c>
    </row>
    <row r="145" spans="1:27" hidden="1" x14ac:dyDescent="0.3">
      <c r="A145" s="7"/>
      <c r="B145" s="23">
        <f t="shared" si="44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5"/>
        <v>#VALUE!</v>
      </c>
      <c r="M145" s="25">
        <f t="shared" si="46"/>
        <v>0</v>
      </c>
      <c r="N145" s="8"/>
      <c r="Y145" s="5">
        <f t="shared" si="42"/>
        <v>0</v>
      </c>
      <c r="Z145" s="5">
        <f t="shared" si="43"/>
        <v>0</v>
      </c>
      <c r="AA145" s="5">
        <f t="shared" si="47"/>
        <v>0</v>
      </c>
    </row>
    <row r="146" spans="1:27" hidden="1" x14ac:dyDescent="0.3">
      <c r="A146" s="7"/>
      <c r="B146" s="23">
        <f t="shared" si="44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5"/>
        <v>#VALUE!</v>
      </c>
      <c r="M146" s="25">
        <f t="shared" si="46"/>
        <v>0</v>
      </c>
      <c r="N146" s="8"/>
      <c r="Y146" s="5">
        <f t="shared" si="42"/>
        <v>0</v>
      </c>
      <c r="Z146" s="5">
        <f t="shared" si="43"/>
        <v>0</v>
      </c>
      <c r="AA146" s="5">
        <f t="shared" si="47"/>
        <v>0</v>
      </c>
    </row>
    <row r="147" spans="1:27" hidden="1" x14ac:dyDescent="0.3">
      <c r="A147" s="7"/>
      <c r="B147" s="23">
        <f t="shared" si="44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5"/>
        <v>#VALUE!</v>
      </c>
      <c r="M147" s="25">
        <f t="shared" si="46"/>
        <v>0</v>
      </c>
      <c r="N147" s="8"/>
      <c r="Y147" s="5">
        <f t="shared" si="42"/>
        <v>0</v>
      </c>
      <c r="Z147" s="5">
        <f t="shared" si="43"/>
        <v>0</v>
      </c>
      <c r="AA147" s="5">
        <f t="shared" si="47"/>
        <v>0</v>
      </c>
    </row>
    <row r="148" spans="1:27" hidden="1" x14ac:dyDescent="0.3">
      <c r="A148" s="7"/>
      <c r="B148" s="23">
        <f t="shared" si="44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5"/>
        <v>#VALUE!</v>
      </c>
      <c r="M148" s="25">
        <f t="shared" si="46"/>
        <v>0</v>
      </c>
      <c r="N148" s="8"/>
      <c r="Y148" s="5">
        <f t="shared" si="42"/>
        <v>0</v>
      </c>
      <c r="Z148" s="5">
        <f t="shared" si="43"/>
        <v>0</v>
      </c>
      <c r="AA148" s="5">
        <f t="shared" si="47"/>
        <v>0</v>
      </c>
    </row>
    <row r="149" spans="1:27" hidden="1" x14ac:dyDescent="0.3">
      <c r="A149" s="7"/>
      <c r="B149" s="23">
        <f t="shared" si="44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5"/>
        <v>#VALUE!</v>
      </c>
      <c r="M149" s="25">
        <f t="shared" si="46"/>
        <v>0</v>
      </c>
      <c r="N149" s="8"/>
      <c r="Y149" s="5">
        <f t="shared" si="42"/>
        <v>0</v>
      </c>
      <c r="Z149" s="5">
        <f t="shared" si="43"/>
        <v>0</v>
      </c>
      <c r="AA149" s="5">
        <f t="shared" si="47"/>
        <v>0</v>
      </c>
    </row>
    <row r="150" spans="1:27" hidden="1" x14ac:dyDescent="0.3">
      <c r="A150" s="7"/>
      <c r="B150" s="23">
        <f t="shared" si="44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5"/>
        <v>#VALUE!</v>
      </c>
      <c r="M150" s="25">
        <f t="shared" si="46"/>
        <v>0</v>
      </c>
      <c r="N150" s="8"/>
      <c r="Y150" s="5">
        <f t="shared" si="42"/>
        <v>0</v>
      </c>
      <c r="Z150" s="5">
        <f t="shared" si="43"/>
        <v>0</v>
      </c>
      <c r="AA150" s="5">
        <f t="shared" si="47"/>
        <v>0</v>
      </c>
    </row>
    <row r="151" spans="1:27" hidden="1" x14ac:dyDescent="0.3">
      <c r="A151" s="7"/>
      <c r="B151" s="23">
        <f t="shared" si="44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5"/>
        <v>#VALUE!</v>
      </c>
      <c r="M151" s="25">
        <f t="shared" si="46"/>
        <v>0</v>
      </c>
      <c r="N151" s="8"/>
      <c r="Y151" s="5">
        <f t="shared" si="42"/>
        <v>0</v>
      </c>
      <c r="Z151" s="5">
        <f t="shared" si="43"/>
        <v>0</v>
      </c>
      <c r="AA151" s="5">
        <f t="shared" si="47"/>
        <v>0</v>
      </c>
    </row>
    <row r="152" spans="1:27" hidden="1" x14ac:dyDescent="0.3">
      <c r="A152" s="7"/>
      <c r="B152" s="23">
        <f t="shared" si="44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5"/>
        <v>#VALUE!</v>
      </c>
      <c r="M152" s="25">
        <f t="shared" si="46"/>
        <v>0</v>
      </c>
      <c r="N152" s="8"/>
      <c r="Y152" s="5">
        <f t="shared" si="42"/>
        <v>0</v>
      </c>
      <c r="Z152" s="5">
        <f t="shared" si="43"/>
        <v>0</v>
      </c>
      <c r="AA152" s="5">
        <f t="shared" si="47"/>
        <v>0</v>
      </c>
    </row>
    <row r="153" spans="1:27" hidden="1" x14ac:dyDescent="0.3">
      <c r="A153" s="7"/>
      <c r="B153" s="23">
        <f t="shared" si="44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5"/>
        <v>#VALUE!</v>
      </c>
      <c r="M153" s="25">
        <f t="shared" si="46"/>
        <v>0</v>
      </c>
      <c r="N153" s="8"/>
      <c r="Y153" s="5">
        <f t="shared" si="42"/>
        <v>0</v>
      </c>
      <c r="Z153" s="5">
        <f t="shared" si="43"/>
        <v>0</v>
      </c>
      <c r="AA153" s="5">
        <f t="shared" si="47"/>
        <v>0</v>
      </c>
    </row>
    <row r="154" spans="1:27" hidden="1" x14ac:dyDescent="0.3">
      <c r="A154" s="7"/>
      <c r="B154" s="23">
        <f t="shared" si="44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5"/>
        <v>#VALUE!</v>
      </c>
      <c r="M154" s="25">
        <f t="shared" si="46"/>
        <v>0</v>
      </c>
      <c r="N154" s="8"/>
      <c r="Y154" s="5">
        <f t="shared" si="42"/>
        <v>0</v>
      </c>
      <c r="Z154" s="5">
        <f t="shared" si="43"/>
        <v>0</v>
      </c>
      <c r="AA154" s="5">
        <f t="shared" si="47"/>
        <v>0</v>
      </c>
    </row>
    <row r="155" spans="1:27" hidden="1" x14ac:dyDescent="0.3">
      <c r="A155" s="7"/>
      <c r="B155" s="23">
        <f t="shared" si="44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5"/>
        <v>#VALUE!</v>
      </c>
      <c r="M155" s="25">
        <f t="shared" si="46"/>
        <v>0</v>
      </c>
      <c r="N155" s="8"/>
      <c r="Y155" s="5">
        <f t="shared" si="42"/>
        <v>0</v>
      </c>
      <c r="Z155" s="5">
        <f t="shared" si="43"/>
        <v>0</v>
      </c>
      <c r="AA155" s="5">
        <f t="shared" si="47"/>
        <v>0</v>
      </c>
    </row>
    <row r="156" spans="1:27" hidden="1" x14ac:dyDescent="0.3">
      <c r="A156" s="7"/>
      <c r="B156" s="23">
        <f t="shared" si="44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5"/>
        <v>#VALUE!</v>
      </c>
      <c r="M156" s="25">
        <f t="shared" si="46"/>
        <v>0</v>
      </c>
      <c r="N156" s="8"/>
      <c r="Y156" s="5">
        <f t="shared" si="42"/>
        <v>0</v>
      </c>
      <c r="Z156" s="5">
        <f t="shared" si="43"/>
        <v>0</v>
      </c>
      <c r="AA156" s="5">
        <f t="shared" si="47"/>
        <v>0</v>
      </c>
    </row>
    <row r="157" spans="1:27" hidden="1" x14ac:dyDescent="0.3">
      <c r="A157" s="7"/>
      <c r="B157" s="23">
        <f t="shared" si="44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5"/>
        <v>#VALUE!</v>
      </c>
      <c r="M157" s="25">
        <f t="shared" si="46"/>
        <v>0</v>
      </c>
      <c r="N157" s="8"/>
      <c r="Y157" s="5">
        <f t="shared" si="42"/>
        <v>0</v>
      </c>
      <c r="Z157" s="5">
        <f t="shared" si="43"/>
        <v>0</v>
      </c>
      <c r="AA157" s="5">
        <f t="shared" si="47"/>
        <v>0</v>
      </c>
    </row>
    <row r="158" spans="1:27" hidden="1" x14ac:dyDescent="0.3">
      <c r="A158" s="7"/>
      <c r="B158" s="23">
        <f t="shared" si="44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5"/>
        <v>#VALUE!</v>
      </c>
      <c r="M158" s="25">
        <f t="shared" si="46"/>
        <v>0</v>
      </c>
      <c r="N158" s="8"/>
      <c r="Y158" s="5">
        <f t="shared" si="42"/>
        <v>0</v>
      </c>
      <c r="Z158" s="5">
        <f t="shared" si="43"/>
        <v>0</v>
      </c>
      <c r="AA158" s="5">
        <f t="shared" si="47"/>
        <v>0</v>
      </c>
    </row>
    <row r="159" spans="1:27" hidden="1" x14ac:dyDescent="0.3">
      <c r="A159" s="7"/>
      <c r="B159" s="23">
        <f t="shared" si="44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5"/>
        <v>#VALUE!</v>
      </c>
      <c r="M159" s="25">
        <f t="shared" si="46"/>
        <v>0</v>
      </c>
      <c r="N159" s="8"/>
      <c r="Y159" s="5">
        <f t="shared" si="42"/>
        <v>0</v>
      </c>
      <c r="Z159" s="5">
        <f t="shared" si="43"/>
        <v>0</v>
      </c>
      <c r="AA159" s="5">
        <f t="shared" si="47"/>
        <v>0</v>
      </c>
    </row>
    <row r="160" spans="1:27" hidden="1" x14ac:dyDescent="0.3">
      <c r="A160" s="7"/>
      <c r="B160" s="23">
        <f t="shared" si="44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5"/>
        <v>#VALUE!</v>
      </c>
      <c r="M160" s="25">
        <f t="shared" si="46"/>
        <v>0</v>
      </c>
      <c r="N160" s="8"/>
      <c r="Y160" s="5">
        <f t="shared" si="42"/>
        <v>0</v>
      </c>
      <c r="Z160" s="5">
        <f t="shared" si="43"/>
        <v>0</v>
      </c>
      <c r="AA160" s="5">
        <f t="shared" si="47"/>
        <v>0</v>
      </c>
    </row>
    <row r="161" spans="1:27" hidden="1" x14ac:dyDescent="0.3">
      <c r="A161" s="7"/>
      <c r="B161" s="23">
        <f t="shared" si="44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5"/>
        <v>#VALUE!</v>
      </c>
      <c r="M161" s="25">
        <f t="shared" si="46"/>
        <v>0</v>
      </c>
      <c r="N161" s="8"/>
      <c r="Y161" s="5">
        <f t="shared" si="42"/>
        <v>0</v>
      </c>
      <c r="Z161" s="5">
        <f t="shared" si="43"/>
        <v>0</v>
      </c>
      <c r="AA161" s="5">
        <f t="shared" si="47"/>
        <v>0</v>
      </c>
    </row>
    <row r="162" spans="1:27" hidden="1" x14ac:dyDescent="0.3">
      <c r="A162" s="7"/>
      <c r="B162" s="23">
        <f t="shared" si="44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5"/>
        <v>#VALUE!</v>
      </c>
      <c r="M162" s="25">
        <f t="shared" si="46"/>
        <v>0</v>
      </c>
      <c r="N162" s="8"/>
      <c r="Y162" s="5">
        <f t="shared" si="42"/>
        <v>0</v>
      </c>
      <c r="Z162" s="5">
        <f t="shared" si="43"/>
        <v>0</v>
      </c>
      <c r="AA162" s="5">
        <f t="shared" si="47"/>
        <v>0</v>
      </c>
    </row>
    <row r="163" spans="1:27" hidden="1" x14ac:dyDescent="0.3">
      <c r="A163" s="7"/>
      <c r="B163" s="23">
        <f t="shared" si="44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5"/>
        <v>#VALUE!</v>
      </c>
      <c r="M163" s="25">
        <f t="shared" si="46"/>
        <v>0</v>
      </c>
      <c r="N163" s="8"/>
      <c r="Y163" s="5">
        <f t="shared" si="42"/>
        <v>0</v>
      </c>
      <c r="Z163" s="5">
        <f t="shared" si="43"/>
        <v>0</v>
      </c>
      <c r="AA163" s="5">
        <f t="shared" si="47"/>
        <v>0</v>
      </c>
    </row>
    <row r="164" spans="1:27" hidden="1" x14ac:dyDescent="0.3">
      <c r="A164" s="7"/>
      <c r="B164" s="23">
        <f t="shared" si="44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5"/>
        <v>#VALUE!</v>
      </c>
      <c r="M164" s="25">
        <f t="shared" si="46"/>
        <v>0</v>
      </c>
      <c r="N164" s="8"/>
      <c r="Y164" s="5">
        <f t="shared" si="42"/>
        <v>0</v>
      </c>
      <c r="Z164" s="5">
        <f t="shared" si="43"/>
        <v>0</v>
      </c>
      <c r="AA164" s="5">
        <f t="shared" si="47"/>
        <v>0</v>
      </c>
    </row>
    <row r="165" spans="1:27" hidden="1" x14ac:dyDescent="0.3">
      <c r="A165" s="7"/>
      <c r="B165" s="23">
        <f t="shared" si="44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5"/>
        <v>#VALUE!</v>
      </c>
      <c r="M165" s="25">
        <f t="shared" si="46"/>
        <v>0</v>
      </c>
      <c r="N165" s="8"/>
      <c r="Y165" s="5">
        <f t="shared" si="42"/>
        <v>0</v>
      </c>
      <c r="Z165" s="5">
        <f t="shared" si="43"/>
        <v>0</v>
      </c>
      <c r="AA165" s="5">
        <f t="shared" si="47"/>
        <v>0</v>
      </c>
    </row>
    <row r="166" spans="1:27" hidden="1" x14ac:dyDescent="0.3">
      <c r="A166" s="7"/>
      <c r="B166" s="23">
        <f t="shared" si="44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5"/>
        <v>#VALUE!</v>
      </c>
      <c r="M166" s="25">
        <f t="shared" si="46"/>
        <v>0</v>
      </c>
      <c r="N166" s="8"/>
      <c r="Y166" s="5">
        <f t="shared" si="42"/>
        <v>0</v>
      </c>
      <c r="Z166" s="5">
        <f t="shared" si="43"/>
        <v>0</v>
      </c>
      <c r="AA166" s="5">
        <f t="shared" si="47"/>
        <v>0</v>
      </c>
    </row>
    <row r="167" spans="1:27" hidden="1" x14ac:dyDescent="0.3">
      <c r="A167" s="7"/>
      <c r="B167" s="23">
        <f t="shared" si="44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5"/>
        <v>#VALUE!</v>
      </c>
      <c r="M167" s="25">
        <f t="shared" si="46"/>
        <v>0</v>
      </c>
      <c r="N167" s="8"/>
      <c r="Y167" s="5">
        <f t="shared" si="42"/>
        <v>0</v>
      </c>
      <c r="Z167" s="5">
        <f t="shared" si="43"/>
        <v>0</v>
      </c>
      <c r="AA167" s="5">
        <f t="shared" si="47"/>
        <v>0</v>
      </c>
    </row>
    <row r="168" spans="1:27" hidden="1" x14ac:dyDescent="0.3">
      <c r="A168" s="7"/>
      <c r="B168" s="23">
        <f t="shared" si="44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5"/>
        <v>#VALUE!</v>
      </c>
      <c r="M168" s="25">
        <f t="shared" si="46"/>
        <v>0</v>
      </c>
      <c r="N168" s="8"/>
      <c r="Y168" s="5">
        <f t="shared" si="42"/>
        <v>0</v>
      </c>
      <c r="Z168" s="5">
        <f t="shared" si="43"/>
        <v>0</v>
      </c>
      <c r="AA168" s="5">
        <f t="shared" si="47"/>
        <v>0</v>
      </c>
    </row>
    <row r="169" spans="1:27" hidden="1" x14ac:dyDescent="0.3">
      <c r="A169" s="7"/>
      <c r="B169" s="23">
        <f t="shared" si="44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5"/>
        <v>#VALUE!</v>
      </c>
      <c r="M169" s="25">
        <f t="shared" si="46"/>
        <v>0</v>
      </c>
      <c r="N169" s="8"/>
      <c r="Y169" s="5">
        <f t="shared" si="42"/>
        <v>0</v>
      </c>
      <c r="Z169" s="5">
        <f t="shared" si="43"/>
        <v>0</v>
      </c>
      <c r="AA169" s="5">
        <f t="shared" si="47"/>
        <v>0</v>
      </c>
    </row>
    <row r="170" spans="1:27" hidden="1" x14ac:dyDescent="0.3">
      <c r="A170" s="7"/>
      <c r="B170" s="23">
        <f t="shared" si="44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5"/>
        <v>#VALUE!</v>
      </c>
      <c r="M170" s="25">
        <f t="shared" si="46"/>
        <v>0</v>
      </c>
      <c r="N170" s="8"/>
      <c r="Y170" s="5">
        <f t="shared" si="42"/>
        <v>0</v>
      </c>
      <c r="Z170" s="5">
        <f t="shared" si="43"/>
        <v>0</v>
      </c>
      <c r="AA170" s="5">
        <f t="shared" si="47"/>
        <v>0</v>
      </c>
    </row>
    <row r="171" spans="1:27" hidden="1" x14ac:dyDescent="0.3">
      <c r="A171" s="7"/>
      <c r="B171" s="23">
        <f t="shared" si="44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5"/>
        <v>#VALUE!</v>
      </c>
      <c r="M171" s="25">
        <f t="shared" si="46"/>
        <v>0</v>
      </c>
      <c r="N171" s="8"/>
      <c r="Y171" s="5">
        <f t="shared" si="42"/>
        <v>0</v>
      </c>
      <c r="Z171" s="5">
        <f t="shared" si="43"/>
        <v>0</v>
      </c>
      <c r="AA171" s="5">
        <f t="shared" si="47"/>
        <v>0</v>
      </c>
    </row>
    <row r="172" spans="1:27" hidden="1" x14ac:dyDescent="0.3">
      <c r="A172" s="7"/>
      <c r="B172" s="23">
        <f t="shared" si="44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5"/>
        <v>#VALUE!</v>
      </c>
      <c r="M172" s="25">
        <f t="shared" si="46"/>
        <v>0</v>
      </c>
      <c r="N172" s="8"/>
      <c r="Y172" s="5">
        <f t="shared" si="42"/>
        <v>0</v>
      </c>
      <c r="Z172" s="5">
        <f t="shared" si="43"/>
        <v>0</v>
      </c>
      <c r="AA172" s="5">
        <f t="shared" si="47"/>
        <v>0</v>
      </c>
    </row>
    <row r="173" spans="1:27" hidden="1" x14ac:dyDescent="0.3">
      <c r="A173" s="7"/>
      <c r="B173" s="23">
        <f t="shared" si="44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5"/>
        <v>#VALUE!</v>
      </c>
      <c r="M173" s="25">
        <f t="shared" si="46"/>
        <v>0</v>
      </c>
      <c r="N173" s="8"/>
      <c r="Y173" s="5">
        <f t="shared" si="42"/>
        <v>0</v>
      </c>
      <c r="Z173" s="5">
        <f t="shared" si="43"/>
        <v>0</v>
      </c>
      <c r="AA173" s="5">
        <f t="shared" si="47"/>
        <v>0</v>
      </c>
    </row>
    <row r="174" spans="1:27" hidden="1" x14ac:dyDescent="0.3">
      <c r="A174" s="7"/>
      <c r="B174" s="23">
        <f t="shared" si="44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5"/>
        <v>#VALUE!</v>
      </c>
      <c r="M174" s="25">
        <f t="shared" si="46"/>
        <v>0</v>
      </c>
      <c r="N174" s="8"/>
      <c r="Y174" s="5">
        <f t="shared" si="42"/>
        <v>0</v>
      </c>
      <c r="Z174" s="5">
        <f t="shared" si="43"/>
        <v>0</v>
      </c>
      <c r="AA174" s="5">
        <f t="shared" si="47"/>
        <v>0</v>
      </c>
    </row>
    <row r="175" spans="1:27" hidden="1" x14ac:dyDescent="0.3">
      <c r="A175" s="7"/>
      <c r="B175" s="23">
        <f t="shared" si="44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5"/>
        <v>#VALUE!</v>
      </c>
      <c r="M175" s="25">
        <f t="shared" si="46"/>
        <v>0</v>
      </c>
      <c r="N175" s="8"/>
      <c r="Y175" s="5">
        <f t="shared" si="42"/>
        <v>0</v>
      </c>
      <c r="Z175" s="5">
        <f t="shared" si="43"/>
        <v>0</v>
      </c>
      <c r="AA175" s="5">
        <f t="shared" si="47"/>
        <v>0</v>
      </c>
    </row>
    <row r="176" spans="1:27" hidden="1" x14ac:dyDescent="0.3">
      <c r="A176" s="7"/>
      <c r="B176" s="23">
        <f t="shared" si="44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5"/>
        <v>#VALUE!</v>
      </c>
      <c r="M176" s="25">
        <f t="shared" si="46"/>
        <v>0</v>
      </c>
      <c r="N176" s="8"/>
      <c r="Y176" s="5">
        <f t="shared" si="42"/>
        <v>0</v>
      </c>
      <c r="Z176" s="5">
        <f t="shared" si="43"/>
        <v>0</v>
      </c>
      <c r="AA176" s="5">
        <f t="shared" si="47"/>
        <v>0</v>
      </c>
    </row>
    <row r="177" spans="1:27" hidden="1" x14ac:dyDescent="0.3">
      <c r="A177" s="7"/>
      <c r="B177" s="23">
        <f t="shared" si="44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5"/>
        <v>#VALUE!</v>
      </c>
      <c r="M177" s="25">
        <f t="shared" si="46"/>
        <v>0</v>
      </c>
      <c r="N177" s="8"/>
      <c r="Y177" s="5">
        <f t="shared" si="42"/>
        <v>0</v>
      </c>
      <c r="Z177" s="5">
        <f t="shared" si="43"/>
        <v>0</v>
      </c>
      <c r="AA177" s="5">
        <f t="shared" si="47"/>
        <v>0</v>
      </c>
    </row>
    <row r="178" spans="1:27" hidden="1" x14ac:dyDescent="0.3">
      <c r="A178" s="7"/>
      <c r="B178" s="23">
        <f t="shared" si="44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5"/>
        <v>#VALUE!</v>
      </c>
      <c r="M178" s="25">
        <f t="shared" si="46"/>
        <v>0</v>
      </c>
      <c r="N178" s="8"/>
      <c r="Y178" s="5">
        <f t="shared" si="42"/>
        <v>0</v>
      </c>
      <c r="Z178" s="5">
        <f t="shared" si="43"/>
        <v>0</v>
      </c>
      <c r="AA178" s="5">
        <f t="shared" si="47"/>
        <v>0</v>
      </c>
    </row>
    <row r="179" spans="1:27" hidden="1" x14ac:dyDescent="0.3">
      <c r="A179" s="7"/>
      <c r="B179" s="23">
        <f t="shared" si="44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5"/>
        <v>#VALUE!</v>
      </c>
      <c r="M179" s="25">
        <f t="shared" si="46"/>
        <v>0</v>
      </c>
      <c r="N179" s="8"/>
      <c r="Y179" s="5">
        <f t="shared" si="42"/>
        <v>0</v>
      </c>
      <c r="Z179" s="5">
        <f t="shared" si="43"/>
        <v>0</v>
      </c>
      <c r="AA179" s="5">
        <f t="shared" si="47"/>
        <v>0</v>
      </c>
    </row>
    <row r="180" spans="1:27" hidden="1" x14ac:dyDescent="0.3">
      <c r="A180" s="7"/>
      <c r="B180" s="23">
        <f t="shared" si="44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5"/>
        <v>#VALUE!</v>
      </c>
      <c r="M180" s="25">
        <f t="shared" si="46"/>
        <v>0</v>
      </c>
      <c r="N180" s="8"/>
      <c r="Y180" s="5">
        <f t="shared" si="42"/>
        <v>0</v>
      </c>
      <c r="Z180" s="5">
        <f t="shared" si="43"/>
        <v>0</v>
      </c>
      <c r="AA180" s="5">
        <f t="shared" si="47"/>
        <v>0</v>
      </c>
    </row>
    <row r="181" spans="1:27" hidden="1" x14ac:dyDescent="0.3">
      <c r="A181" s="7"/>
      <c r="B181" s="23">
        <f t="shared" si="44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5"/>
        <v>#VALUE!</v>
      </c>
      <c r="M181" s="25">
        <f t="shared" si="46"/>
        <v>0</v>
      </c>
      <c r="N181" s="8"/>
      <c r="Y181" s="5">
        <f t="shared" si="42"/>
        <v>0</v>
      </c>
      <c r="Z181" s="5">
        <f t="shared" si="43"/>
        <v>0</v>
      </c>
      <c r="AA181" s="5">
        <f t="shared" si="47"/>
        <v>0</v>
      </c>
    </row>
    <row r="182" spans="1:27" hidden="1" x14ac:dyDescent="0.3">
      <c r="A182" s="7"/>
      <c r="B182" s="23">
        <f t="shared" si="44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5"/>
        <v>#VALUE!</v>
      </c>
      <c r="M182" s="25">
        <f t="shared" si="46"/>
        <v>0</v>
      </c>
      <c r="N182" s="8"/>
      <c r="Y182" s="5">
        <f t="shared" si="42"/>
        <v>0</v>
      </c>
      <c r="Z182" s="5">
        <f t="shared" si="43"/>
        <v>0</v>
      </c>
      <c r="AA182" s="5">
        <f t="shared" si="47"/>
        <v>0</v>
      </c>
    </row>
    <row r="183" spans="1:27" hidden="1" x14ac:dyDescent="0.3">
      <c r="A183" s="7"/>
      <c r="B183" s="23">
        <f t="shared" si="44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5"/>
        <v>#VALUE!</v>
      </c>
      <c r="M183" s="25">
        <f t="shared" si="46"/>
        <v>0</v>
      </c>
      <c r="N183" s="8"/>
      <c r="Y183" s="5">
        <f t="shared" si="42"/>
        <v>0</v>
      </c>
      <c r="Z183" s="5">
        <f t="shared" si="43"/>
        <v>0</v>
      </c>
      <c r="AA183" s="5">
        <f t="shared" si="47"/>
        <v>0</v>
      </c>
    </row>
    <row r="184" spans="1:27" hidden="1" x14ac:dyDescent="0.3">
      <c r="A184" s="7"/>
      <c r="B184" s="23">
        <f t="shared" si="44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5"/>
        <v>#VALUE!</v>
      </c>
      <c r="M184" s="25">
        <f t="shared" si="46"/>
        <v>0</v>
      </c>
      <c r="N184" s="8"/>
      <c r="Y184" s="5">
        <f t="shared" si="42"/>
        <v>0</v>
      </c>
      <c r="Z184" s="5">
        <f t="shared" si="43"/>
        <v>0</v>
      </c>
      <c r="AA184" s="5">
        <f t="shared" si="47"/>
        <v>0</v>
      </c>
    </row>
    <row r="185" spans="1:27" hidden="1" x14ac:dyDescent="0.3">
      <c r="A185" s="7"/>
      <c r="B185" s="23">
        <f t="shared" si="44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5"/>
        <v>#VALUE!</v>
      </c>
      <c r="M185" s="25">
        <f t="shared" si="46"/>
        <v>0</v>
      </c>
      <c r="N185" s="8"/>
      <c r="Y185" s="5">
        <f t="shared" si="42"/>
        <v>0</v>
      </c>
      <c r="Z185" s="5">
        <f t="shared" si="43"/>
        <v>0</v>
      </c>
      <c r="AA185" s="5">
        <f t="shared" si="47"/>
        <v>0</v>
      </c>
    </row>
    <row r="186" spans="1:27" hidden="1" x14ac:dyDescent="0.3">
      <c r="A186" s="7"/>
      <c r="B186" s="23">
        <f t="shared" si="44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5"/>
        <v>#VALUE!</v>
      </c>
      <c r="M186" s="25">
        <f t="shared" si="46"/>
        <v>0</v>
      </c>
      <c r="N186" s="8"/>
      <c r="Y186" s="5">
        <f t="shared" si="42"/>
        <v>0</v>
      </c>
      <c r="Z186" s="5">
        <f t="shared" si="43"/>
        <v>0</v>
      </c>
      <c r="AA186" s="5">
        <f t="shared" si="47"/>
        <v>0</v>
      </c>
    </row>
    <row r="187" spans="1:27" hidden="1" x14ac:dyDescent="0.3">
      <c r="A187" s="7"/>
      <c r="B187" s="23">
        <f t="shared" si="44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5"/>
        <v>#VALUE!</v>
      </c>
      <c r="M187" s="25">
        <f t="shared" si="46"/>
        <v>0</v>
      </c>
      <c r="N187" s="8"/>
      <c r="Y187" s="5">
        <f t="shared" si="42"/>
        <v>0</v>
      </c>
      <c r="Z187" s="5">
        <f t="shared" si="43"/>
        <v>0</v>
      </c>
      <c r="AA187" s="5">
        <f t="shared" si="47"/>
        <v>0</v>
      </c>
    </row>
    <row r="188" spans="1:27" hidden="1" x14ac:dyDescent="0.3">
      <c r="A188" s="7"/>
      <c r="B188" s="23">
        <f t="shared" si="44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5"/>
        <v>#VALUE!</v>
      </c>
      <c r="M188" s="25">
        <f t="shared" si="46"/>
        <v>0</v>
      </c>
      <c r="N188" s="8"/>
      <c r="Y188" s="5">
        <f t="shared" si="42"/>
        <v>0</v>
      </c>
      <c r="Z188" s="5">
        <f t="shared" si="43"/>
        <v>0</v>
      </c>
      <c r="AA188" s="5">
        <f t="shared" si="47"/>
        <v>0</v>
      </c>
    </row>
    <row r="189" spans="1:27" hidden="1" x14ac:dyDescent="0.3">
      <c r="A189" s="7"/>
      <c r="B189" s="23">
        <f t="shared" si="44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5"/>
        <v>#VALUE!</v>
      </c>
      <c r="M189" s="25">
        <f t="shared" si="46"/>
        <v>0</v>
      </c>
      <c r="N189" s="8"/>
      <c r="Y189" s="5">
        <f t="shared" si="42"/>
        <v>0</v>
      </c>
      <c r="Z189" s="5">
        <f t="shared" si="43"/>
        <v>0</v>
      </c>
      <c r="AA189" s="5">
        <f t="shared" si="47"/>
        <v>0</v>
      </c>
    </row>
    <row r="190" spans="1:27" hidden="1" x14ac:dyDescent="0.3">
      <c r="A190" s="7"/>
      <c r="B190" s="23">
        <f t="shared" si="44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5"/>
        <v>#VALUE!</v>
      </c>
      <c r="M190" s="25">
        <f t="shared" si="46"/>
        <v>0</v>
      </c>
      <c r="N190" s="8"/>
      <c r="Y190" s="5">
        <f t="shared" si="42"/>
        <v>0</v>
      </c>
      <c r="Z190" s="5">
        <f t="shared" si="43"/>
        <v>0</v>
      </c>
      <c r="AA190" s="5">
        <f t="shared" si="47"/>
        <v>0</v>
      </c>
    </row>
    <row r="191" spans="1:27" ht="15" thickBot="1" x14ac:dyDescent="0.35">
      <c r="A191" s="7"/>
      <c r="B191" s="23">
        <f t="shared" si="44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5"/>
        <v>#VALUE!</v>
      </c>
      <c r="M191" s="25">
        <f t="shared" si="46"/>
        <v>0</v>
      </c>
      <c r="N191" s="8"/>
      <c r="Y191" s="5">
        <f t="shared" si="42"/>
        <v>0</v>
      </c>
      <c r="Z191" s="5">
        <f t="shared" si="43"/>
        <v>0</v>
      </c>
      <c r="AA191" s="5">
        <f t="shared" si="47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300813.19060402788</v>
      </c>
      <c r="N192" s="8"/>
      <c r="Y192" s="5">
        <f>SUM(Y6:Y191)</f>
        <v>38</v>
      </c>
      <c r="Z192" s="5">
        <f>SUM(Z6:Z191)</f>
        <v>0</v>
      </c>
      <c r="AA192" s="5">
        <f>SUM(AA6:AA191)</f>
        <v>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8" priority="1">
      <formula>LEN(TRIM(I6))=0</formula>
    </cfRule>
  </conditionalFormatting>
  <hyperlinks>
    <hyperlink ref="B192" r:id="rId1" display="www.winnerscapitalline.com" xr:uid="{00000000-0004-0000-2B00-000000000000}"/>
    <hyperlink ref="P1" location="'MASTER '!A1" display="Back" xr:uid="{00000000-0004-0000-2B00-000001000000}"/>
  </hyperlinks>
  <pageMargins left="0.7" right="0.7" top="0.75" bottom="0.75" header="0.3" footer="0.3"/>
  <pageSetup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A195"/>
  <sheetViews>
    <sheetView topLeftCell="G1" zoomScaleNormal="100" workbookViewId="0">
      <selection activeCell="P21" sqref="P21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1468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44531</v>
      </c>
      <c r="D6" s="19" t="s">
        <v>19</v>
      </c>
      <c r="E6" s="19" t="s">
        <v>1469</v>
      </c>
      <c r="F6" s="21">
        <v>1240</v>
      </c>
      <c r="G6" s="79">
        <v>1300</v>
      </c>
      <c r="H6" s="79">
        <v>1210</v>
      </c>
      <c r="I6" s="26">
        <v>1270</v>
      </c>
      <c r="J6" s="25">
        <f t="shared" ref="J6" si="0">I6-F6</f>
        <v>30</v>
      </c>
      <c r="K6" s="27">
        <f t="shared" ref="K6" si="1">150000/F6</f>
        <v>120.96774193548387</v>
      </c>
      <c r="L6" s="63">
        <f t="shared" ref="L6:L71" si="2">(I6*1/F6)-100%</f>
        <v>2.4193548387096753E-2</v>
      </c>
      <c r="M6" s="25">
        <f>J6*K6</f>
        <v>3629.0322580645161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44531</v>
      </c>
      <c r="D7" s="25" t="s">
        <v>19</v>
      </c>
      <c r="E7" s="25" t="s">
        <v>1470</v>
      </c>
      <c r="F7" s="26">
        <v>212</v>
      </c>
      <c r="G7" s="26">
        <v>225</v>
      </c>
      <c r="H7" s="26">
        <v>207</v>
      </c>
      <c r="I7" s="26">
        <v>225</v>
      </c>
      <c r="J7" s="25">
        <f t="shared" ref="J7" si="5">I7-F7</f>
        <v>13</v>
      </c>
      <c r="K7" s="27">
        <f t="shared" ref="K7" si="6">150000/F7</f>
        <v>707.54716981132071</v>
      </c>
      <c r="L7" s="63">
        <f t="shared" si="2"/>
        <v>6.1320754716981174E-2</v>
      </c>
      <c r="M7" s="83">
        <f>J7*K7</f>
        <v>9198.1132075471687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44531</v>
      </c>
      <c r="D8" s="25" t="s">
        <v>19</v>
      </c>
      <c r="E8" s="25" t="s">
        <v>1444</v>
      </c>
      <c r="F8" s="26">
        <v>510</v>
      </c>
      <c r="G8" s="26">
        <v>560</v>
      </c>
      <c r="H8" s="26">
        <v>490</v>
      </c>
      <c r="I8" s="26">
        <v>560</v>
      </c>
      <c r="J8" s="25">
        <f t="shared" ref="J8" si="9">I8-F8</f>
        <v>50</v>
      </c>
      <c r="K8" s="27">
        <f t="shared" ref="K8" si="10">150000/F8</f>
        <v>294.11764705882354</v>
      </c>
      <c r="L8" s="63">
        <f t="shared" si="2"/>
        <v>9.8039215686274606E-2</v>
      </c>
      <c r="M8" s="83">
        <f t="shared" ref="M8:M71" si="11">J8*K8</f>
        <v>14705.882352941177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44531</v>
      </c>
      <c r="D9" s="25" t="s">
        <v>19</v>
      </c>
      <c r="E9" s="25" t="s">
        <v>900</v>
      </c>
      <c r="F9" s="26">
        <v>295</v>
      </c>
      <c r="G9" s="26">
        <v>330</v>
      </c>
      <c r="H9" s="26">
        <v>280</v>
      </c>
      <c r="I9" s="26">
        <v>299</v>
      </c>
      <c r="J9" s="25">
        <f t="shared" ref="J9" si="12">I9-F9</f>
        <v>4</v>
      </c>
      <c r="K9" s="27">
        <f t="shared" ref="K9" si="13">150000/F9</f>
        <v>508.47457627118644</v>
      </c>
      <c r="L9" s="63">
        <f t="shared" si="2"/>
        <v>1.3559322033898313E-2</v>
      </c>
      <c r="M9" s="83">
        <f t="shared" si="11"/>
        <v>2033.8983050847457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44532</v>
      </c>
      <c r="D10" s="25" t="s">
        <v>19</v>
      </c>
      <c r="E10" s="25" t="s">
        <v>722</v>
      </c>
      <c r="F10" s="26">
        <v>2000</v>
      </c>
      <c r="G10" s="26">
        <v>2100</v>
      </c>
      <c r="H10" s="26">
        <v>1970</v>
      </c>
      <c r="I10" s="26">
        <v>2050</v>
      </c>
      <c r="J10" s="25">
        <f t="shared" ref="J10:J13" si="14">I10-F10</f>
        <v>50</v>
      </c>
      <c r="K10" s="27">
        <f t="shared" ref="K10:K13" si="15">150000/F10</f>
        <v>75</v>
      </c>
      <c r="L10" s="63">
        <f t="shared" si="2"/>
        <v>2.4999999999999911E-2</v>
      </c>
      <c r="M10" s="83">
        <f t="shared" si="11"/>
        <v>3750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44533</v>
      </c>
      <c r="D11" s="25" t="s">
        <v>19</v>
      </c>
      <c r="E11" s="25" t="s">
        <v>1471</v>
      </c>
      <c r="F11" s="26">
        <v>1315</v>
      </c>
      <c r="G11" s="26">
        <v>1400</v>
      </c>
      <c r="H11" s="26">
        <v>1290</v>
      </c>
      <c r="I11" s="26">
        <v>1373</v>
      </c>
      <c r="J11" s="25">
        <f t="shared" si="14"/>
        <v>58</v>
      </c>
      <c r="K11" s="27">
        <f t="shared" si="15"/>
        <v>114.06844106463879</v>
      </c>
      <c r="L11" s="63">
        <f t="shared" si="2"/>
        <v>4.4106463878327062E-2</v>
      </c>
      <c r="M11" s="83">
        <f t="shared" si="11"/>
        <v>6615.9695817490501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44533</v>
      </c>
      <c r="D12" s="25" t="s">
        <v>19</v>
      </c>
      <c r="E12" s="25" t="s">
        <v>1001</v>
      </c>
      <c r="F12" s="26">
        <v>1120</v>
      </c>
      <c r="G12" s="26">
        <v>1200</v>
      </c>
      <c r="H12" s="26">
        <v>1090</v>
      </c>
      <c r="I12" s="26">
        <v>1169</v>
      </c>
      <c r="J12" s="25">
        <f t="shared" si="14"/>
        <v>49</v>
      </c>
      <c r="K12" s="27">
        <f t="shared" si="15"/>
        <v>133.92857142857142</v>
      </c>
      <c r="L12" s="63">
        <f t="shared" si="2"/>
        <v>4.3749999999999956E-2</v>
      </c>
      <c r="M12" s="83">
        <f t="shared" si="11"/>
        <v>6562.4999999999991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44533</v>
      </c>
      <c r="D13" s="25" t="s">
        <v>19</v>
      </c>
      <c r="E13" s="25" t="s">
        <v>1408</v>
      </c>
      <c r="F13" s="26">
        <v>103</v>
      </c>
      <c r="G13" s="26">
        <v>115</v>
      </c>
      <c r="H13" s="26">
        <v>98</v>
      </c>
      <c r="I13" s="26">
        <v>112</v>
      </c>
      <c r="J13" s="25">
        <f t="shared" si="14"/>
        <v>9</v>
      </c>
      <c r="K13" s="27">
        <f t="shared" si="15"/>
        <v>1456.3106796116506</v>
      </c>
      <c r="L13" s="63">
        <f t="shared" si="2"/>
        <v>8.737864077669899E-2</v>
      </c>
      <c r="M13" s="28">
        <f t="shared" si="11"/>
        <v>13106.796116504855</v>
      </c>
      <c r="N13" s="8"/>
      <c r="P13" s="148" t="s">
        <v>10</v>
      </c>
      <c r="Q13" s="150">
        <v>53</v>
      </c>
      <c r="R13" s="152">
        <v>52</v>
      </c>
      <c r="S13" s="152">
        <f>Z192</f>
        <v>1</v>
      </c>
      <c r="T13" s="152">
        <v>0</v>
      </c>
      <c r="U13" s="154">
        <f>R13/(Q13-T13)</f>
        <v>0.98113207547169812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44533</v>
      </c>
      <c r="D14" s="25" t="s">
        <v>19</v>
      </c>
      <c r="E14" s="25" t="s">
        <v>1472</v>
      </c>
      <c r="F14" s="26">
        <v>360</v>
      </c>
      <c r="G14" s="26">
        <v>400</v>
      </c>
      <c r="H14" s="26">
        <v>350</v>
      </c>
      <c r="I14" s="26">
        <v>400</v>
      </c>
      <c r="J14" s="25">
        <f t="shared" ref="J14:J15" si="16">I14-F14</f>
        <v>40</v>
      </c>
      <c r="K14" s="27">
        <f t="shared" ref="K14:K15" si="17">150000/F14</f>
        <v>416.66666666666669</v>
      </c>
      <c r="L14" s="63">
        <f t="shared" si="2"/>
        <v>0.11111111111111116</v>
      </c>
      <c r="M14" s="28">
        <f t="shared" si="11"/>
        <v>16666.666666666668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44536</v>
      </c>
      <c r="D15" s="25" t="s">
        <v>19</v>
      </c>
      <c r="E15" s="25" t="s">
        <v>1473</v>
      </c>
      <c r="F15" s="26">
        <v>210</v>
      </c>
      <c r="G15" s="26">
        <v>250</v>
      </c>
      <c r="H15" s="26">
        <v>190</v>
      </c>
      <c r="I15" s="26">
        <v>228</v>
      </c>
      <c r="J15" s="25">
        <f t="shared" si="16"/>
        <v>18</v>
      </c>
      <c r="K15" s="27">
        <f t="shared" si="17"/>
        <v>714.28571428571433</v>
      </c>
      <c r="L15" s="63">
        <f t="shared" si="2"/>
        <v>8.5714285714285632E-2</v>
      </c>
      <c r="M15" s="28">
        <f t="shared" si="11"/>
        <v>12857.142857142859</v>
      </c>
      <c r="N15" s="8"/>
      <c r="O15" s="29"/>
      <c r="P15" s="97" t="s">
        <v>21</v>
      </c>
      <c r="Q15" s="98"/>
      <c r="R15" s="99"/>
      <c r="S15" s="106">
        <f>U13</f>
        <v>0.98113207547169812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44536</v>
      </c>
      <c r="D16" s="25" t="s">
        <v>19</v>
      </c>
      <c r="E16" s="25" t="s">
        <v>1474</v>
      </c>
      <c r="F16" s="26">
        <v>44</v>
      </c>
      <c r="G16" s="26">
        <v>50</v>
      </c>
      <c r="H16" s="26">
        <v>42</v>
      </c>
      <c r="I16" s="26">
        <v>46.9</v>
      </c>
      <c r="J16" s="25">
        <f t="shared" ref="J16" si="18">I16-F16</f>
        <v>2.8999999999999986</v>
      </c>
      <c r="K16" s="27">
        <f t="shared" ref="K16" si="19">150000/F16</f>
        <v>3409.090909090909</v>
      </c>
      <c r="L16" s="63">
        <f t="shared" si="2"/>
        <v>6.5909090909090917E-2</v>
      </c>
      <c r="M16" s="28">
        <f t="shared" si="11"/>
        <v>9886.3636363636306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44536</v>
      </c>
      <c r="D17" s="25" t="s">
        <v>19</v>
      </c>
      <c r="E17" s="25" t="s">
        <v>1475</v>
      </c>
      <c r="F17" s="26">
        <v>17</v>
      </c>
      <c r="G17" s="26">
        <v>50</v>
      </c>
      <c r="H17" s="26">
        <v>10</v>
      </c>
      <c r="I17" s="26">
        <v>18.75</v>
      </c>
      <c r="J17" s="25">
        <f t="shared" ref="J17:J28" si="20">I17-F17</f>
        <v>1.75</v>
      </c>
      <c r="K17" s="27">
        <f t="shared" ref="K17:K28" si="21">150000/F17</f>
        <v>8823.5294117647063</v>
      </c>
      <c r="L17" s="63">
        <f t="shared" si="2"/>
        <v>0.10294117647058831</v>
      </c>
      <c r="M17" s="28">
        <f t="shared" si="11"/>
        <v>15441.176470588236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44537</v>
      </c>
      <c r="D18" s="25" t="s">
        <v>19</v>
      </c>
      <c r="E18" s="25" t="s">
        <v>1421</v>
      </c>
      <c r="F18" s="26">
        <v>139</v>
      </c>
      <c r="G18" s="26">
        <v>150</v>
      </c>
      <c r="H18" s="26">
        <v>135</v>
      </c>
      <c r="I18" s="26">
        <v>141.69999999999999</v>
      </c>
      <c r="J18" s="25">
        <f t="shared" si="20"/>
        <v>2.6999999999999886</v>
      </c>
      <c r="K18" s="27">
        <f t="shared" si="21"/>
        <v>1079.1366906474821</v>
      </c>
      <c r="L18" s="63">
        <f t="shared" si="2"/>
        <v>1.9424460431654689E-2</v>
      </c>
      <c r="M18" s="28">
        <f t="shared" si="11"/>
        <v>2913.6690647481892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44537</v>
      </c>
      <c r="D19" s="25" t="s">
        <v>19</v>
      </c>
      <c r="E19" s="25" t="s">
        <v>1476</v>
      </c>
      <c r="F19" s="26">
        <v>434</v>
      </c>
      <c r="G19" s="26">
        <v>470</v>
      </c>
      <c r="H19" s="26">
        <v>415</v>
      </c>
      <c r="I19" s="26">
        <v>454</v>
      </c>
      <c r="J19" s="25">
        <f t="shared" si="20"/>
        <v>20</v>
      </c>
      <c r="K19" s="27">
        <f t="shared" si="21"/>
        <v>345.62211981566821</v>
      </c>
      <c r="L19" s="63">
        <f t="shared" si="2"/>
        <v>4.6082949308755783E-2</v>
      </c>
      <c r="M19" s="28">
        <f t="shared" si="11"/>
        <v>6912.442396313364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44537</v>
      </c>
      <c r="D20" s="25" t="s">
        <v>19</v>
      </c>
      <c r="E20" s="25" t="s">
        <v>1477</v>
      </c>
      <c r="F20" s="26">
        <v>145</v>
      </c>
      <c r="G20" s="26">
        <v>155</v>
      </c>
      <c r="H20" s="26">
        <v>141</v>
      </c>
      <c r="I20" s="26">
        <v>146.80000000000001</v>
      </c>
      <c r="J20" s="25">
        <f t="shared" si="20"/>
        <v>1.8000000000000114</v>
      </c>
      <c r="K20" s="27">
        <f t="shared" si="21"/>
        <v>1034.4827586206898</v>
      </c>
      <c r="L20" s="63">
        <f t="shared" si="2"/>
        <v>1.2413793103448256E-2</v>
      </c>
      <c r="M20" s="28">
        <f t="shared" si="11"/>
        <v>1862.0689655172534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44538</v>
      </c>
      <c r="D21" s="25" t="s">
        <v>19</v>
      </c>
      <c r="E21" s="25" t="s">
        <v>830</v>
      </c>
      <c r="F21" s="26">
        <v>2040</v>
      </c>
      <c r="G21" s="26">
        <v>2200</v>
      </c>
      <c r="H21" s="26">
        <v>2000</v>
      </c>
      <c r="I21" s="26">
        <v>2199</v>
      </c>
      <c r="J21" s="25">
        <f t="shared" si="20"/>
        <v>159</v>
      </c>
      <c r="K21" s="27">
        <f t="shared" si="21"/>
        <v>73.529411764705884</v>
      </c>
      <c r="L21" s="63">
        <f t="shared" si="2"/>
        <v>7.794117647058818E-2</v>
      </c>
      <c r="M21" s="28">
        <f t="shared" si="11"/>
        <v>11691.176470588236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44538</v>
      </c>
      <c r="D22" s="25" t="s">
        <v>19</v>
      </c>
      <c r="E22" s="25" t="s">
        <v>788</v>
      </c>
      <c r="F22" s="26">
        <v>155</v>
      </c>
      <c r="G22" s="26">
        <v>165</v>
      </c>
      <c r="H22" s="26">
        <v>151</v>
      </c>
      <c r="I22" s="26">
        <v>159</v>
      </c>
      <c r="J22" s="25">
        <f t="shared" si="20"/>
        <v>4</v>
      </c>
      <c r="K22" s="27">
        <f t="shared" si="21"/>
        <v>967.74193548387098</v>
      </c>
      <c r="L22" s="63">
        <f t="shared" si="2"/>
        <v>2.5806451612903292E-2</v>
      </c>
      <c r="M22" s="28">
        <f t="shared" si="11"/>
        <v>3870.9677419354839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44538</v>
      </c>
      <c r="D23" s="25" t="s">
        <v>19</v>
      </c>
      <c r="E23" s="25" t="s">
        <v>1478</v>
      </c>
      <c r="F23" s="26">
        <v>490</v>
      </c>
      <c r="G23" s="26">
        <v>550</v>
      </c>
      <c r="H23" s="26">
        <v>470</v>
      </c>
      <c r="I23" s="26">
        <v>504</v>
      </c>
      <c r="J23" s="25">
        <f t="shared" si="20"/>
        <v>14</v>
      </c>
      <c r="K23" s="27">
        <f t="shared" si="21"/>
        <v>306.12244897959181</v>
      </c>
      <c r="L23" s="63">
        <f t="shared" si="2"/>
        <v>2.857142857142847E-2</v>
      </c>
      <c r="M23" s="28">
        <f t="shared" si="11"/>
        <v>4285.7142857142853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44538</v>
      </c>
      <c r="D24" s="25" t="s">
        <v>19</v>
      </c>
      <c r="E24" s="25" t="s">
        <v>1356</v>
      </c>
      <c r="F24" s="26">
        <v>88</v>
      </c>
      <c r="G24" s="26">
        <v>95</v>
      </c>
      <c r="H24" s="26">
        <v>85</v>
      </c>
      <c r="I24" s="26">
        <v>93.25</v>
      </c>
      <c r="J24" s="25">
        <f t="shared" si="20"/>
        <v>5.25</v>
      </c>
      <c r="K24" s="27">
        <f t="shared" si="21"/>
        <v>1704.5454545454545</v>
      </c>
      <c r="L24" s="63">
        <f t="shared" si="2"/>
        <v>5.9659090909090828E-2</v>
      </c>
      <c r="M24" s="28">
        <f t="shared" si="11"/>
        <v>8948.863636363636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44538</v>
      </c>
      <c r="D25" s="25" t="s">
        <v>19</v>
      </c>
      <c r="E25" s="25" t="s">
        <v>1479</v>
      </c>
      <c r="F25" s="26">
        <v>168</v>
      </c>
      <c r="G25" s="26">
        <v>180</v>
      </c>
      <c r="H25" s="26">
        <v>163</v>
      </c>
      <c r="I25" s="26">
        <v>184</v>
      </c>
      <c r="J25" s="25">
        <f t="shared" si="20"/>
        <v>16</v>
      </c>
      <c r="K25" s="27">
        <f t="shared" si="21"/>
        <v>892.85714285714289</v>
      </c>
      <c r="L25" s="63">
        <f t="shared" si="2"/>
        <v>9.5238095238095344E-2</v>
      </c>
      <c r="M25" s="28">
        <f t="shared" si="11"/>
        <v>14285.714285714286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44539</v>
      </c>
      <c r="D26" s="25" t="s">
        <v>19</v>
      </c>
      <c r="E26" s="25" t="s">
        <v>1480</v>
      </c>
      <c r="F26" s="26">
        <v>648</v>
      </c>
      <c r="G26" s="26">
        <v>700</v>
      </c>
      <c r="H26" s="26">
        <v>630</v>
      </c>
      <c r="I26" s="26">
        <v>680</v>
      </c>
      <c r="J26" s="25">
        <f t="shared" si="20"/>
        <v>32</v>
      </c>
      <c r="K26" s="27">
        <f t="shared" si="21"/>
        <v>231.4814814814815</v>
      </c>
      <c r="L26" s="63">
        <f t="shared" si="2"/>
        <v>4.9382716049382713E-2</v>
      </c>
      <c r="M26" s="28">
        <f t="shared" si="11"/>
        <v>7407.4074074074078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44539</v>
      </c>
      <c r="D27" s="25" t="s">
        <v>19</v>
      </c>
      <c r="E27" s="25" t="s">
        <v>1481</v>
      </c>
      <c r="F27" s="26">
        <v>72.5</v>
      </c>
      <c r="G27" s="26">
        <v>80</v>
      </c>
      <c r="H27" s="26">
        <v>70</v>
      </c>
      <c r="I27" s="26">
        <v>80</v>
      </c>
      <c r="J27" s="25">
        <f t="shared" si="20"/>
        <v>7.5</v>
      </c>
      <c r="K27" s="27">
        <f t="shared" si="21"/>
        <v>2068.9655172413795</v>
      </c>
      <c r="L27" s="63">
        <f t="shared" si="2"/>
        <v>0.10344827586206895</v>
      </c>
      <c r="M27" s="28">
        <f t="shared" si="11"/>
        <v>15517.241379310346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44539</v>
      </c>
      <c r="D28" s="25" t="s">
        <v>19</v>
      </c>
      <c r="E28" s="25" t="s">
        <v>1482</v>
      </c>
      <c r="F28" s="26">
        <v>286</v>
      </c>
      <c r="G28" s="26">
        <v>300</v>
      </c>
      <c r="H28" s="26">
        <v>280</v>
      </c>
      <c r="I28" s="26">
        <v>300</v>
      </c>
      <c r="J28" s="25">
        <f t="shared" si="20"/>
        <v>14</v>
      </c>
      <c r="K28" s="27">
        <f t="shared" si="21"/>
        <v>524.47552447552448</v>
      </c>
      <c r="L28" s="63">
        <f t="shared" si="2"/>
        <v>4.8951048951048959E-2</v>
      </c>
      <c r="M28" s="28">
        <f t="shared" si="11"/>
        <v>7342.6573426573432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44539</v>
      </c>
      <c r="D29" s="25" t="s">
        <v>19</v>
      </c>
      <c r="E29" s="25" t="s">
        <v>1087</v>
      </c>
      <c r="F29" s="26">
        <v>306</v>
      </c>
      <c r="G29" s="26">
        <v>320</v>
      </c>
      <c r="H29" s="26">
        <v>300</v>
      </c>
      <c r="I29" s="26">
        <v>315</v>
      </c>
      <c r="J29" s="25">
        <f t="shared" ref="J29" si="22">I29-F29</f>
        <v>9</v>
      </c>
      <c r="K29" s="27">
        <f t="shared" ref="K29" si="23">150000/F29</f>
        <v>490.19607843137254</v>
      </c>
      <c r="L29" s="63">
        <f t="shared" si="2"/>
        <v>2.9411764705882248E-2</v>
      </c>
      <c r="M29" s="28">
        <f t="shared" si="11"/>
        <v>4411.7647058823532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44539</v>
      </c>
      <c r="D30" s="25" t="s">
        <v>19</v>
      </c>
      <c r="E30" s="25" t="s">
        <v>1483</v>
      </c>
      <c r="F30" s="26">
        <v>1820</v>
      </c>
      <c r="G30" s="26">
        <v>2150</v>
      </c>
      <c r="H30" s="26">
        <v>1730</v>
      </c>
      <c r="I30" s="26">
        <v>1994</v>
      </c>
      <c r="J30" s="25">
        <f t="shared" ref="J30:J34" si="24">I30-F30</f>
        <v>174</v>
      </c>
      <c r="K30" s="27">
        <f t="shared" ref="K30:K34" si="25">150000/F30</f>
        <v>82.417582417582423</v>
      </c>
      <c r="L30" s="63">
        <f t="shared" si="2"/>
        <v>9.5604395604395709E-2</v>
      </c>
      <c r="M30" s="28">
        <f t="shared" si="11"/>
        <v>14340.659340659342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44540</v>
      </c>
      <c r="D31" s="25" t="s">
        <v>19</v>
      </c>
      <c r="E31" s="25" t="s">
        <v>1459</v>
      </c>
      <c r="F31" s="26">
        <v>585</v>
      </c>
      <c r="G31" s="26">
        <v>650</v>
      </c>
      <c r="H31" s="26">
        <v>550</v>
      </c>
      <c r="I31" s="26">
        <v>610</v>
      </c>
      <c r="J31" s="25">
        <f t="shared" si="24"/>
        <v>25</v>
      </c>
      <c r="K31" s="27">
        <f t="shared" si="25"/>
        <v>256.41025641025641</v>
      </c>
      <c r="L31" s="63">
        <f t="shared" si="2"/>
        <v>4.2735042735042805E-2</v>
      </c>
      <c r="M31" s="28">
        <f t="shared" si="11"/>
        <v>6410.2564102564102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44540</v>
      </c>
      <c r="D32" s="25" t="s">
        <v>19</v>
      </c>
      <c r="E32" s="25" t="s">
        <v>1484</v>
      </c>
      <c r="F32" s="26">
        <v>18</v>
      </c>
      <c r="G32" s="26">
        <v>106</v>
      </c>
      <c r="H32" s="26">
        <v>96</v>
      </c>
      <c r="I32" s="26">
        <v>108.5</v>
      </c>
      <c r="J32" s="25">
        <f t="shared" si="24"/>
        <v>90.5</v>
      </c>
      <c r="K32" s="27">
        <f t="shared" si="25"/>
        <v>8333.3333333333339</v>
      </c>
      <c r="L32" s="63">
        <f t="shared" si="2"/>
        <v>5.0277777777777777</v>
      </c>
      <c r="M32" s="28">
        <f t="shared" si="11"/>
        <v>754166.66666666674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44543</v>
      </c>
      <c r="D33" s="25" t="s">
        <v>19</v>
      </c>
      <c r="E33" s="25" t="s">
        <v>1485</v>
      </c>
      <c r="F33" s="26">
        <v>995</v>
      </c>
      <c r="G33" s="26">
        <v>1050</v>
      </c>
      <c r="H33" s="26">
        <v>970</v>
      </c>
      <c r="I33" s="26">
        <v>1054</v>
      </c>
      <c r="J33" s="25">
        <f t="shared" si="24"/>
        <v>59</v>
      </c>
      <c r="K33" s="27">
        <f t="shared" si="25"/>
        <v>150.7537688442211</v>
      </c>
      <c r="L33" s="63">
        <f t="shared" si="2"/>
        <v>5.9296482412060314E-2</v>
      </c>
      <c r="M33" s="28">
        <f t="shared" si="11"/>
        <v>8894.4723618090447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44543</v>
      </c>
      <c r="D34" s="25" t="s">
        <v>19</v>
      </c>
      <c r="E34" s="43" t="s">
        <v>231</v>
      </c>
      <c r="F34" s="43">
        <v>1600</v>
      </c>
      <c r="G34" s="43">
        <v>1700</v>
      </c>
      <c r="H34" s="43">
        <v>1560</v>
      </c>
      <c r="I34" s="26">
        <v>1700</v>
      </c>
      <c r="J34" s="25">
        <f t="shared" si="24"/>
        <v>100</v>
      </c>
      <c r="K34" s="27">
        <f t="shared" si="25"/>
        <v>93.75</v>
      </c>
      <c r="L34" s="63">
        <f t="shared" si="2"/>
        <v>6.25E-2</v>
      </c>
      <c r="M34" s="28">
        <f t="shared" si="11"/>
        <v>9375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44543</v>
      </c>
      <c r="D35" s="25" t="s">
        <v>19</v>
      </c>
      <c r="E35" s="25" t="s">
        <v>1486</v>
      </c>
      <c r="F35" s="26">
        <v>625</v>
      </c>
      <c r="G35" s="26">
        <v>680</v>
      </c>
      <c r="H35" s="26">
        <v>600</v>
      </c>
      <c r="I35" s="26">
        <v>635</v>
      </c>
      <c r="J35" s="25">
        <f t="shared" ref="J35" si="26">I35-F35</f>
        <v>10</v>
      </c>
      <c r="K35" s="27">
        <f t="shared" ref="K35" si="27">150000/F35</f>
        <v>240</v>
      </c>
      <c r="L35" s="63">
        <f t="shared" si="2"/>
        <v>1.6000000000000014E-2</v>
      </c>
      <c r="M35" s="28">
        <f t="shared" si="11"/>
        <v>2400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44544</v>
      </c>
      <c r="D36" s="25" t="s">
        <v>19</v>
      </c>
      <c r="E36" s="25" t="s">
        <v>1485</v>
      </c>
      <c r="F36" s="26">
        <v>1060</v>
      </c>
      <c r="G36" s="26">
        <v>1130</v>
      </c>
      <c r="H36" s="26">
        <v>1030</v>
      </c>
      <c r="I36" s="26">
        <v>1180</v>
      </c>
      <c r="J36" s="25">
        <f t="shared" ref="J36:J41" si="28">I36-F36</f>
        <v>120</v>
      </c>
      <c r="K36" s="27">
        <f t="shared" ref="K36:K41" si="29">150000/F36</f>
        <v>141.50943396226415</v>
      </c>
      <c r="L36" s="63">
        <f t="shared" si="2"/>
        <v>0.1132075471698113</v>
      </c>
      <c r="M36" s="28">
        <f t="shared" si="11"/>
        <v>16981.132075471698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44544</v>
      </c>
      <c r="D37" s="25" t="s">
        <v>19</v>
      </c>
      <c r="E37" s="25" t="s">
        <v>1487</v>
      </c>
      <c r="F37" s="26">
        <v>54</v>
      </c>
      <c r="G37" s="26">
        <v>60</v>
      </c>
      <c r="H37" s="26">
        <v>52</v>
      </c>
      <c r="I37" s="26">
        <v>55.5</v>
      </c>
      <c r="J37" s="25">
        <f t="shared" si="28"/>
        <v>1.5</v>
      </c>
      <c r="K37" s="27">
        <f t="shared" si="29"/>
        <v>2777.7777777777778</v>
      </c>
      <c r="L37" s="63">
        <f t="shared" si="2"/>
        <v>2.7777777777777679E-2</v>
      </c>
      <c r="M37" s="28">
        <f t="shared" si="11"/>
        <v>4166.666666666667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44544</v>
      </c>
      <c r="D38" s="25" t="s">
        <v>19</v>
      </c>
      <c r="E38" s="45" t="s">
        <v>1488</v>
      </c>
      <c r="F38" s="46">
        <v>1150</v>
      </c>
      <c r="G38" s="46">
        <v>1220</v>
      </c>
      <c r="H38" s="46">
        <v>1110</v>
      </c>
      <c r="I38" s="26">
        <v>1174</v>
      </c>
      <c r="J38" s="25">
        <f t="shared" si="28"/>
        <v>24</v>
      </c>
      <c r="K38" s="27">
        <f t="shared" si="29"/>
        <v>130.43478260869566</v>
      </c>
      <c r="L38" s="63">
        <f t="shared" si="2"/>
        <v>2.0869565217391362E-2</v>
      </c>
      <c r="M38" s="28">
        <f t="shared" si="11"/>
        <v>3130.434782608696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44545</v>
      </c>
      <c r="D39" s="25" t="s">
        <v>19</v>
      </c>
      <c r="E39" s="43" t="s">
        <v>1489</v>
      </c>
      <c r="F39" s="43">
        <v>205</v>
      </c>
      <c r="G39" s="43">
        <v>220</v>
      </c>
      <c r="H39" s="43">
        <v>200</v>
      </c>
      <c r="I39" s="26">
        <v>200</v>
      </c>
      <c r="J39" s="25">
        <f t="shared" si="28"/>
        <v>-5</v>
      </c>
      <c r="K39" s="27">
        <f t="shared" si="29"/>
        <v>731.70731707317077</v>
      </c>
      <c r="L39" s="63">
        <f t="shared" si="2"/>
        <v>-2.4390243902439046E-2</v>
      </c>
      <c r="M39" s="28">
        <f t="shared" si="11"/>
        <v>-3658.5365853658541</v>
      </c>
      <c r="N39" s="8"/>
      <c r="Y39" s="5">
        <f t="shared" si="3"/>
        <v>0</v>
      </c>
      <c r="Z39" s="5">
        <f t="shared" si="4"/>
        <v>1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44545</v>
      </c>
      <c r="D40" s="43" t="s">
        <v>19</v>
      </c>
      <c r="E40" s="61" t="s">
        <v>315</v>
      </c>
      <c r="F40" s="43">
        <v>375</v>
      </c>
      <c r="G40" s="43">
        <v>390</v>
      </c>
      <c r="H40" s="43">
        <v>369</v>
      </c>
      <c r="I40" s="26">
        <v>385</v>
      </c>
      <c r="J40" s="25">
        <f t="shared" si="28"/>
        <v>10</v>
      </c>
      <c r="K40" s="27">
        <f t="shared" si="29"/>
        <v>400</v>
      </c>
      <c r="L40" s="63">
        <f t="shared" si="2"/>
        <v>2.6666666666666616E-2</v>
      </c>
      <c r="M40" s="28">
        <f t="shared" si="11"/>
        <v>4000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44546</v>
      </c>
      <c r="D41" s="43" t="s">
        <v>19</v>
      </c>
      <c r="E41" s="43" t="s">
        <v>1270</v>
      </c>
      <c r="F41" s="43">
        <v>2400</v>
      </c>
      <c r="G41" s="43">
        <v>2600</v>
      </c>
      <c r="H41" s="43">
        <v>2300</v>
      </c>
      <c r="I41" s="26">
        <v>2600</v>
      </c>
      <c r="J41" s="25">
        <f t="shared" si="28"/>
        <v>200</v>
      </c>
      <c r="K41" s="27">
        <f t="shared" si="29"/>
        <v>62.5</v>
      </c>
      <c r="L41" s="63">
        <f t="shared" si="2"/>
        <v>8.3333333333333259E-2</v>
      </c>
      <c r="M41" s="28">
        <f t="shared" si="11"/>
        <v>12500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44550</v>
      </c>
      <c r="D42" s="43" t="s">
        <v>19</v>
      </c>
      <c r="E42" s="43" t="s">
        <v>762</v>
      </c>
      <c r="F42" s="43">
        <v>153</v>
      </c>
      <c r="G42" s="43">
        <v>188</v>
      </c>
      <c r="H42" s="43">
        <v>143</v>
      </c>
      <c r="I42" s="26">
        <v>163</v>
      </c>
      <c r="J42" s="25">
        <f t="shared" ref="J42" si="30">I42-F42</f>
        <v>10</v>
      </c>
      <c r="K42" s="27">
        <f t="shared" ref="K42" si="31">150000/F42</f>
        <v>980.39215686274508</v>
      </c>
      <c r="L42" s="63">
        <f t="shared" si="2"/>
        <v>6.5359477124182996E-2</v>
      </c>
      <c r="M42" s="28">
        <f t="shared" si="11"/>
        <v>9803.9215686274511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44551</v>
      </c>
      <c r="D43" s="45" t="s">
        <v>19</v>
      </c>
      <c r="E43" s="45" t="s">
        <v>507</v>
      </c>
      <c r="F43" s="46">
        <v>14.5</v>
      </c>
      <c r="G43" s="46">
        <v>17</v>
      </c>
      <c r="H43" s="46">
        <v>12</v>
      </c>
      <c r="I43" s="26">
        <v>16</v>
      </c>
      <c r="J43" s="25">
        <f t="shared" ref="J43" si="32">I43-F43</f>
        <v>1.5</v>
      </c>
      <c r="K43" s="27">
        <f t="shared" ref="K43" si="33">150000/F43</f>
        <v>10344.827586206897</v>
      </c>
      <c r="L43" s="63">
        <f t="shared" si="2"/>
        <v>0.10344827586206895</v>
      </c>
      <c r="M43" s="28">
        <f t="shared" si="11"/>
        <v>15517.241379310344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44551</v>
      </c>
      <c r="D44" s="25" t="s">
        <v>19</v>
      </c>
      <c r="E44" s="25" t="s">
        <v>1359</v>
      </c>
      <c r="F44" s="26">
        <v>940</v>
      </c>
      <c r="G44" s="26">
        <v>1000</v>
      </c>
      <c r="H44" s="26">
        <v>920</v>
      </c>
      <c r="I44" s="26">
        <v>1100</v>
      </c>
      <c r="J44" s="25">
        <f t="shared" ref="J44" si="34">I44-F44</f>
        <v>160</v>
      </c>
      <c r="K44" s="27">
        <f t="shared" ref="K44" si="35">150000/F44</f>
        <v>159.57446808510639</v>
      </c>
      <c r="L44" s="63">
        <f t="shared" si="2"/>
        <v>0.17021276595744683</v>
      </c>
      <c r="M44" s="28">
        <f t="shared" si="11"/>
        <v>25531.914893617024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44552</v>
      </c>
      <c r="D45" s="25" t="s">
        <v>19</v>
      </c>
      <c r="E45" s="25" t="s">
        <v>1490</v>
      </c>
      <c r="F45" s="26">
        <v>480</v>
      </c>
      <c r="G45" s="26">
        <v>500</v>
      </c>
      <c r="H45" s="26">
        <v>470</v>
      </c>
      <c r="I45" s="26">
        <v>500</v>
      </c>
      <c r="J45" s="25">
        <f t="shared" ref="J45:J46" si="36">I45-F45</f>
        <v>20</v>
      </c>
      <c r="K45" s="27">
        <f t="shared" ref="K45:K46" si="37">150000/F45</f>
        <v>312.5</v>
      </c>
      <c r="L45" s="63">
        <f t="shared" si="2"/>
        <v>4.1666666666666741E-2</v>
      </c>
      <c r="M45" s="28">
        <f t="shared" si="11"/>
        <v>6250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44558</v>
      </c>
      <c r="D46" s="25" t="s">
        <v>19</v>
      </c>
      <c r="E46" s="25" t="s">
        <v>765</v>
      </c>
      <c r="F46" s="26">
        <v>123</v>
      </c>
      <c r="G46" s="26">
        <v>130</v>
      </c>
      <c r="H46" s="26">
        <v>120</v>
      </c>
      <c r="I46" s="26">
        <v>130</v>
      </c>
      <c r="J46" s="25">
        <f t="shared" si="36"/>
        <v>7</v>
      </c>
      <c r="K46" s="27">
        <f t="shared" si="37"/>
        <v>1219.5121951219512</v>
      </c>
      <c r="L46" s="63">
        <f t="shared" si="2"/>
        <v>5.6910569105691033E-2</v>
      </c>
      <c r="M46" s="28">
        <f t="shared" si="11"/>
        <v>8536.585365853658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44558</v>
      </c>
      <c r="D47" s="25" t="s">
        <v>19</v>
      </c>
      <c r="E47" s="25" t="s">
        <v>1491</v>
      </c>
      <c r="F47" s="26">
        <v>445</v>
      </c>
      <c r="G47" s="26">
        <v>460</v>
      </c>
      <c r="H47" s="26">
        <v>440</v>
      </c>
      <c r="I47" s="26">
        <v>453</v>
      </c>
      <c r="J47" s="25">
        <f t="shared" ref="J47" si="38">I47-F47</f>
        <v>8</v>
      </c>
      <c r="K47" s="27">
        <f t="shared" ref="K47" si="39">150000/F47</f>
        <v>337.07865168539325</v>
      </c>
      <c r="L47" s="63">
        <f t="shared" si="2"/>
        <v>1.7977528089887729E-2</v>
      </c>
      <c r="M47" s="28">
        <f t="shared" si="11"/>
        <v>2696.629213483146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44558</v>
      </c>
      <c r="D48" s="25" t="s">
        <v>19</v>
      </c>
      <c r="E48" s="25" t="s">
        <v>1184</v>
      </c>
      <c r="F48" s="26">
        <v>860</v>
      </c>
      <c r="G48" s="26">
        <v>1000</v>
      </c>
      <c r="H48" s="26">
        <v>780</v>
      </c>
      <c r="I48" s="26">
        <v>950</v>
      </c>
      <c r="J48" s="25">
        <f t="shared" ref="J48" si="40">I48-F48</f>
        <v>90</v>
      </c>
      <c r="K48" s="27">
        <f t="shared" ref="K48" si="41">150000/F48</f>
        <v>174.41860465116278</v>
      </c>
      <c r="L48" s="63">
        <f t="shared" si="2"/>
        <v>0.10465116279069764</v>
      </c>
      <c r="M48" s="28">
        <f t="shared" si="11"/>
        <v>15697.674418604651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44558</v>
      </c>
      <c r="D49" s="25" t="s">
        <v>19</v>
      </c>
      <c r="E49" s="25" t="s">
        <v>1492</v>
      </c>
      <c r="F49" s="26">
        <v>148</v>
      </c>
      <c r="G49" s="26">
        <v>160</v>
      </c>
      <c r="H49" s="26">
        <v>144</v>
      </c>
      <c r="I49" s="26">
        <v>152.9</v>
      </c>
      <c r="J49" s="25">
        <f t="shared" ref="J49" si="42">I49-F49</f>
        <v>4.9000000000000057</v>
      </c>
      <c r="K49" s="27">
        <f t="shared" ref="K49" si="43">150000/F49</f>
        <v>1013.5135135135135</v>
      </c>
      <c r="L49" s="63">
        <f t="shared" si="2"/>
        <v>3.3108108108108159E-2</v>
      </c>
      <c r="M49" s="28">
        <f t="shared" si="11"/>
        <v>4966.2162162162222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44558</v>
      </c>
      <c r="D50" s="25" t="s">
        <v>19</v>
      </c>
      <c r="E50" s="25" t="s">
        <v>1493</v>
      </c>
      <c r="F50" s="26">
        <v>230</v>
      </c>
      <c r="G50" s="26">
        <v>290</v>
      </c>
      <c r="H50" s="26">
        <v>200</v>
      </c>
      <c r="I50" s="26">
        <v>265</v>
      </c>
      <c r="J50" s="25">
        <f t="shared" ref="J50" si="44">I50-F50</f>
        <v>35</v>
      </c>
      <c r="K50" s="27">
        <f t="shared" ref="K50" si="45">150000/F50</f>
        <v>652.17391304347825</v>
      </c>
      <c r="L50" s="63">
        <f t="shared" si="2"/>
        <v>0.15217391304347827</v>
      </c>
      <c r="M50" s="28">
        <f t="shared" si="11"/>
        <v>22826.08695652174</v>
      </c>
      <c r="N50" s="8"/>
      <c r="Y50" s="5">
        <f t="shared" si="3"/>
        <v>1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44559</v>
      </c>
      <c r="D51" s="25" t="s">
        <v>19</v>
      </c>
      <c r="E51" s="25" t="s">
        <v>1494</v>
      </c>
      <c r="F51" s="26">
        <v>125</v>
      </c>
      <c r="G51" s="26">
        <v>135</v>
      </c>
      <c r="H51" s="26">
        <v>121</v>
      </c>
      <c r="I51" s="26">
        <v>146</v>
      </c>
      <c r="J51" s="25">
        <f t="shared" ref="J51" si="46">I51-F51</f>
        <v>21</v>
      </c>
      <c r="K51" s="27">
        <f t="shared" ref="K51" si="47">150000/F51</f>
        <v>1200</v>
      </c>
      <c r="L51" s="63">
        <f t="shared" si="2"/>
        <v>0.16799999999999993</v>
      </c>
      <c r="M51" s="28">
        <f t="shared" si="11"/>
        <v>25200</v>
      </c>
      <c r="N51" s="8"/>
      <c r="Y51" s="5">
        <f t="shared" si="3"/>
        <v>1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44560</v>
      </c>
      <c r="D52" s="25" t="s">
        <v>19</v>
      </c>
      <c r="E52" s="25" t="s">
        <v>1495</v>
      </c>
      <c r="F52" s="26">
        <v>770</v>
      </c>
      <c r="G52" s="26">
        <v>850</v>
      </c>
      <c r="H52" s="26">
        <v>740</v>
      </c>
      <c r="I52" s="26">
        <v>780</v>
      </c>
      <c r="J52" s="25">
        <f t="shared" ref="J52:J57" si="48">I52-F52</f>
        <v>10</v>
      </c>
      <c r="K52" s="27">
        <f t="shared" ref="K52:K57" si="49">150000/F52</f>
        <v>194.80519480519482</v>
      </c>
      <c r="L52" s="63">
        <f t="shared" si="2"/>
        <v>1.298701298701288E-2</v>
      </c>
      <c r="M52" s="28">
        <f t="shared" si="11"/>
        <v>1948.0519480519481</v>
      </c>
      <c r="N52" s="8"/>
      <c r="Y52" s="5">
        <f t="shared" si="3"/>
        <v>1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44561</v>
      </c>
      <c r="D53" s="25" t="s">
        <v>19</v>
      </c>
      <c r="E53" s="25" t="s">
        <v>434</v>
      </c>
      <c r="F53" s="26">
        <v>1030</v>
      </c>
      <c r="G53" s="26">
        <v>1100</v>
      </c>
      <c r="H53" s="26">
        <v>1000</v>
      </c>
      <c r="I53" s="26">
        <v>1042</v>
      </c>
      <c r="J53" s="25">
        <f t="shared" si="48"/>
        <v>12</v>
      </c>
      <c r="K53" s="27">
        <f t="shared" si="49"/>
        <v>145.63106796116506</v>
      </c>
      <c r="L53" s="63">
        <f t="shared" si="2"/>
        <v>1.1650485436893288E-2</v>
      </c>
      <c r="M53" s="28">
        <f t="shared" si="11"/>
        <v>1747.5728155339807</v>
      </c>
      <c r="N53" s="8"/>
      <c r="Y53" s="5">
        <f t="shared" si="3"/>
        <v>1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>
        <v>44561</v>
      </c>
      <c r="D54" s="25" t="s">
        <v>19</v>
      </c>
      <c r="E54" s="25" t="s">
        <v>1496</v>
      </c>
      <c r="F54" s="26">
        <v>18.5</v>
      </c>
      <c r="G54" s="26">
        <v>22</v>
      </c>
      <c r="H54" s="26">
        <v>17</v>
      </c>
      <c r="I54" s="26">
        <v>19.149999999999999</v>
      </c>
      <c r="J54" s="25">
        <f t="shared" si="48"/>
        <v>0.64999999999999858</v>
      </c>
      <c r="K54" s="27">
        <f t="shared" si="49"/>
        <v>8108.1081081081084</v>
      </c>
      <c r="L54" s="63">
        <f t="shared" si="2"/>
        <v>3.5135135135134998E-2</v>
      </c>
      <c r="M54" s="28">
        <f t="shared" si="11"/>
        <v>5270.2702702702591</v>
      </c>
      <c r="N54" s="8"/>
      <c r="Y54" s="5">
        <f t="shared" si="3"/>
        <v>1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>
        <v>44561</v>
      </c>
      <c r="D55" s="43" t="s">
        <v>19</v>
      </c>
      <c r="E55" s="43" t="s">
        <v>680</v>
      </c>
      <c r="F55" s="43">
        <v>107</v>
      </c>
      <c r="G55" s="43">
        <v>115</v>
      </c>
      <c r="H55" s="43">
        <v>104</v>
      </c>
      <c r="I55" s="26">
        <v>109.4</v>
      </c>
      <c r="J55" s="25">
        <f t="shared" si="48"/>
        <v>2.4000000000000057</v>
      </c>
      <c r="K55" s="27">
        <f t="shared" si="49"/>
        <v>1401.8691588785048</v>
      </c>
      <c r="L55" s="63">
        <f t="shared" si="2"/>
        <v>2.2429906542056122E-2</v>
      </c>
      <c r="M55" s="28">
        <f t="shared" si="11"/>
        <v>3364.4859813084195</v>
      </c>
      <c r="N55" s="8"/>
      <c r="Y55" s="5">
        <f t="shared" si="3"/>
        <v>1</v>
      </c>
      <c r="Z55" s="5">
        <f t="shared" si="4"/>
        <v>0</v>
      </c>
      <c r="AA55" s="5">
        <f t="shared" si="7"/>
        <v>0</v>
      </c>
    </row>
    <row r="56" spans="1:27" x14ac:dyDescent="0.3">
      <c r="A56" s="7"/>
      <c r="B56" s="23">
        <f t="shared" si="8"/>
        <v>51</v>
      </c>
      <c r="C56" s="24">
        <v>44561</v>
      </c>
      <c r="D56" s="43" t="s">
        <v>19</v>
      </c>
      <c r="E56" s="43" t="s">
        <v>1494</v>
      </c>
      <c r="F56" s="43">
        <v>175</v>
      </c>
      <c r="G56" s="43">
        <v>190</v>
      </c>
      <c r="H56" s="43">
        <v>165</v>
      </c>
      <c r="I56" s="26">
        <v>180</v>
      </c>
      <c r="J56" s="25">
        <f t="shared" si="48"/>
        <v>5</v>
      </c>
      <c r="K56" s="27">
        <f t="shared" si="49"/>
        <v>857.14285714285711</v>
      </c>
      <c r="L56" s="63">
        <f t="shared" si="2"/>
        <v>2.857142857142847E-2</v>
      </c>
      <c r="M56" s="28">
        <f t="shared" si="11"/>
        <v>4285.7142857142853</v>
      </c>
      <c r="N56" s="8"/>
      <c r="Y56" s="5">
        <f t="shared" si="3"/>
        <v>1</v>
      </c>
      <c r="Z56" s="5">
        <f t="shared" si="4"/>
        <v>0</v>
      </c>
      <c r="AA56" s="5">
        <f t="shared" si="7"/>
        <v>0</v>
      </c>
    </row>
    <row r="57" spans="1:27" x14ac:dyDescent="0.3">
      <c r="A57" s="7"/>
      <c r="B57" s="23">
        <f t="shared" si="8"/>
        <v>52</v>
      </c>
      <c r="C57" s="24">
        <v>44561</v>
      </c>
      <c r="D57" s="43" t="s">
        <v>19</v>
      </c>
      <c r="E57" s="43" t="s">
        <v>1497</v>
      </c>
      <c r="F57" s="43">
        <v>125</v>
      </c>
      <c r="G57" s="43">
        <v>135</v>
      </c>
      <c r="H57" s="43">
        <v>120</v>
      </c>
      <c r="I57" s="26">
        <v>132.5</v>
      </c>
      <c r="J57" s="25">
        <f t="shared" si="48"/>
        <v>7.5</v>
      </c>
      <c r="K57" s="27">
        <f t="shared" si="49"/>
        <v>1200</v>
      </c>
      <c r="L57" s="63">
        <f t="shared" si="2"/>
        <v>6.0000000000000053E-2</v>
      </c>
      <c r="M57" s="28">
        <f t="shared" si="11"/>
        <v>9000</v>
      </c>
      <c r="N57" s="8"/>
      <c r="Y57" s="5">
        <f t="shared" si="3"/>
        <v>1</v>
      </c>
      <c r="Z57" s="5">
        <f t="shared" si="4"/>
        <v>0</v>
      </c>
      <c r="AA57" s="5">
        <f t="shared" si="7"/>
        <v>0</v>
      </c>
    </row>
    <row r="58" spans="1:27" x14ac:dyDescent="0.3">
      <c r="A58" s="7"/>
      <c r="B58" s="23">
        <f t="shared" si="8"/>
        <v>53</v>
      </c>
      <c r="C58" s="24">
        <v>44561</v>
      </c>
      <c r="D58" s="43" t="s">
        <v>19</v>
      </c>
      <c r="E58" s="43" t="s">
        <v>1498</v>
      </c>
      <c r="F58" s="43">
        <v>470</v>
      </c>
      <c r="G58" s="43">
        <v>550</v>
      </c>
      <c r="H58" s="43">
        <v>440</v>
      </c>
      <c r="I58" s="26">
        <v>505</v>
      </c>
      <c r="J58" s="25">
        <f t="shared" ref="J58" si="50">I58-F58</f>
        <v>35</v>
      </c>
      <c r="K58" s="27">
        <f t="shared" ref="K58" si="51">150000/F58</f>
        <v>319.14893617021278</v>
      </c>
      <c r="L58" s="63">
        <f t="shared" si="2"/>
        <v>7.4468085106383031E-2</v>
      </c>
      <c r="M58" s="28">
        <f t="shared" si="11"/>
        <v>11170.212765957447</v>
      </c>
      <c r="N58" s="8"/>
      <c r="Y58" s="5">
        <f t="shared" si="3"/>
        <v>1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52">IF($M71&gt;0,1,0)</f>
        <v>0</v>
      </c>
      <c r="Z71" s="5">
        <f t="shared" ref="Z71:Z134" si="5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5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55">(I72*1/F72)-100%</f>
        <v>#VALUE!</v>
      </c>
      <c r="M72" s="28">
        <f t="shared" ref="M72:M135" si="56">J72*K72</f>
        <v>0</v>
      </c>
      <c r="N72" s="8"/>
      <c r="Y72" s="5">
        <f t="shared" si="52"/>
        <v>0</v>
      </c>
      <c r="Z72" s="5">
        <f t="shared" si="53"/>
        <v>0</v>
      </c>
      <c r="AA72" s="5">
        <f t="shared" si="7"/>
        <v>0</v>
      </c>
    </row>
    <row r="73" spans="1:27" hidden="1" x14ac:dyDescent="0.3">
      <c r="A73" s="7"/>
      <c r="B73" s="23">
        <f t="shared" si="5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55"/>
        <v>#VALUE!</v>
      </c>
      <c r="M73" s="28">
        <f t="shared" si="56"/>
        <v>0</v>
      </c>
      <c r="N73" s="8"/>
      <c r="Y73" s="5">
        <f t="shared" si="52"/>
        <v>0</v>
      </c>
      <c r="Z73" s="5">
        <f t="shared" si="53"/>
        <v>0</v>
      </c>
      <c r="AA73" s="5">
        <f t="shared" si="7"/>
        <v>0</v>
      </c>
    </row>
    <row r="74" spans="1:27" hidden="1" x14ac:dyDescent="0.3">
      <c r="A74" s="7"/>
      <c r="B74" s="23">
        <f t="shared" si="5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55"/>
        <v>#VALUE!</v>
      </c>
      <c r="M74" s="28">
        <f t="shared" si="56"/>
        <v>0</v>
      </c>
      <c r="N74" s="8"/>
      <c r="Y74" s="5">
        <f t="shared" si="52"/>
        <v>0</v>
      </c>
      <c r="Z74" s="5">
        <f t="shared" si="53"/>
        <v>0</v>
      </c>
      <c r="AA74" s="5">
        <f t="shared" si="7"/>
        <v>0</v>
      </c>
    </row>
    <row r="75" spans="1:27" hidden="1" x14ac:dyDescent="0.3">
      <c r="A75" s="7"/>
      <c r="B75" s="23">
        <f t="shared" si="5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55"/>
        <v>#VALUE!</v>
      </c>
      <c r="M75" s="28">
        <f t="shared" si="56"/>
        <v>0</v>
      </c>
      <c r="N75" s="8"/>
      <c r="Y75" s="5">
        <f t="shared" si="52"/>
        <v>0</v>
      </c>
      <c r="Z75" s="5">
        <f t="shared" si="53"/>
        <v>0</v>
      </c>
      <c r="AA75" s="5">
        <f t="shared" ref="AA75:AA138" si="57">IF($I75=0,1,0)</f>
        <v>0</v>
      </c>
    </row>
    <row r="76" spans="1:27" hidden="1" x14ac:dyDescent="0.3">
      <c r="A76" s="7"/>
      <c r="B76" s="23">
        <f t="shared" si="5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55"/>
        <v>#VALUE!</v>
      </c>
      <c r="M76" s="28">
        <f t="shared" si="56"/>
        <v>0</v>
      </c>
      <c r="N76" s="8"/>
      <c r="Y76" s="5">
        <f t="shared" si="52"/>
        <v>0</v>
      </c>
      <c r="Z76" s="5">
        <f t="shared" si="53"/>
        <v>0</v>
      </c>
      <c r="AA76" s="5">
        <f t="shared" si="57"/>
        <v>0</v>
      </c>
    </row>
    <row r="77" spans="1:27" hidden="1" x14ac:dyDescent="0.3">
      <c r="A77" s="7"/>
      <c r="B77" s="23">
        <f t="shared" si="5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55"/>
        <v>#VALUE!</v>
      </c>
      <c r="M77" s="28">
        <f t="shared" si="56"/>
        <v>0</v>
      </c>
      <c r="N77" s="8"/>
      <c r="Y77" s="5">
        <f t="shared" si="52"/>
        <v>0</v>
      </c>
      <c r="Z77" s="5">
        <f t="shared" si="53"/>
        <v>0</v>
      </c>
      <c r="AA77" s="5">
        <f t="shared" si="57"/>
        <v>0</v>
      </c>
    </row>
    <row r="78" spans="1:27" hidden="1" x14ac:dyDescent="0.3">
      <c r="A78" s="7"/>
      <c r="B78" s="23">
        <f t="shared" si="5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55"/>
        <v>#VALUE!</v>
      </c>
      <c r="M78" s="28">
        <f t="shared" si="56"/>
        <v>0</v>
      </c>
      <c r="N78" s="8"/>
      <c r="Y78" s="5">
        <f t="shared" si="52"/>
        <v>0</v>
      </c>
      <c r="Z78" s="5">
        <f t="shared" si="53"/>
        <v>0</v>
      </c>
      <c r="AA78" s="5">
        <f t="shared" si="57"/>
        <v>0</v>
      </c>
    </row>
    <row r="79" spans="1:27" hidden="1" x14ac:dyDescent="0.3">
      <c r="A79" s="7"/>
      <c r="B79" s="23">
        <f t="shared" si="5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55"/>
        <v>#VALUE!</v>
      </c>
      <c r="M79" s="28">
        <f t="shared" si="56"/>
        <v>0</v>
      </c>
      <c r="N79" s="8"/>
      <c r="Y79" s="5">
        <f t="shared" si="52"/>
        <v>0</v>
      </c>
      <c r="Z79" s="5">
        <f t="shared" si="53"/>
        <v>0</v>
      </c>
      <c r="AA79" s="5">
        <f t="shared" si="57"/>
        <v>0</v>
      </c>
    </row>
    <row r="80" spans="1:27" hidden="1" x14ac:dyDescent="0.3">
      <c r="A80" s="7"/>
      <c r="B80" s="23">
        <f t="shared" si="5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55"/>
        <v>#VALUE!</v>
      </c>
      <c r="M80" s="28">
        <f t="shared" si="56"/>
        <v>0</v>
      </c>
      <c r="N80" s="8"/>
      <c r="Q80" s="5" t="s">
        <v>20</v>
      </c>
      <c r="Y80" s="5">
        <f t="shared" si="52"/>
        <v>0</v>
      </c>
      <c r="Z80" s="5">
        <f t="shared" si="53"/>
        <v>0</v>
      </c>
      <c r="AA80" s="5">
        <f t="shared" si="57"/>
        <v>0</v>
      </c>
    </row>
    <row r="81" spans="1:27" hidden="1" x14ac:dyDescent="0.3">
      <c r="A81" s="7"/>
      <c r="B81" s="23">
        <f t="shared" si="5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55"/>
        <v>#VALUE!</v>
      </c>
      <c r="M81" s="28">
        <f t="shared" si="56"/>
        <v>0</v>
      </c>
      <c r="N81" s="8"/>
      <c r="P81" s="5" t="s">
        <v>20</v>
      </c>
      <c r="Y81" s="5">
        <f t="shared" si="52"/>
        <v>0</v>
      </c>
      <c r="Z81" s="5">
        <f t="shared" si="53"/>
        <v>0</v>
      </c>
      <c r="AA81" s="5">
        <f t="shared" si="57"/>
        <v>0</v>
      </c>
    </row>
    <row r="82" spans="1:27" hidden="1" x14ac:dyDescent="0.3">
      <c r="A82" s="7"/>
      <c r="B82" s="23">
        <f t="shared" si="5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55"/>
        <v>#VALUE!</v>
      </c>
      <c r="M82" s="28">
        <f t="shared" si="56"/>
        <v>0</v>
      </c>
      <c r="N82" s="8"/>
      <c r="Y82" s="5">
        <f t="shared" si="52"/>
        <v>0</v>
      </c>
      <c r="Z82" s="5">
        <f t="shared" si="53"/>
        <v>0</v>
      </c>
      <c r="AA82" s="5">
        <f t="shared" si="57"/>
        <v>0</v>
      </c>
    </row>
    <row r="83" spans="1:27" hidden="1" x14ac:dyDescent="0.3">
      <c r="A83" s="7"/>
      <c r="B83" s="23">
        <f t="shared" si="5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55"/>
        <v>#VALUE!</v>
      </c>
      <c r="M83" s="28">
        <f t="shared" si="56"/>
        <v>0</v>
      </c>
      <c r="N83" s="8"/>
      <c r="R83" s="5" t="s">
        <v>20</v>
      </c>
      <c r="Y83" s="5">
        <f t="shared" si="52"/>
        <v>0</v>
      </c>
      <c r="Z83" s="5">
        <f t="shared" si="53"/>
        <v>0</v>
      </c>
      <c r="AA83" s="5">
        <f t="shared" si="57"/>
        <v>0</v>
      </c>
    </row>
    <row r="84" spans="1:27" hidden="1" x14ac:dyDescent="0.3">
      <c r="A84" s="7"/>
      <c r="B84" s="23">
        <f t="shared" si="5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55"/>
        <v>#VALUE!</v>
      </c>
      <c r="M84" s="28">
        <f t="shared" si="56"/>
        <v>0</v>
      </c>
      <c r="N84" s="8"/>
      <c r="Y84" s="5">
        <f t="shared" si="52"/>
        <v>0</v>
      </c>
      <c r="Z84" s="5">
        <f t="shared" si="53"/>
        <v>0</v>
      </c>
      <c r="AA84" s="5">
        <f t="shared" si="57"/>
        <v>0</v>
      </c>
    </row>
    <row r="85" spans="1:27" hidden="1" x14ac:dyDescent="0.3">
      <c r="A85" s="7"/>
      <c r="B85" s="23">
        <f t="shared" si="5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55"/>
        <v>#VALUE!</v>
      </c>
      <c r="M85" s="28">
        <f t="shared" si="56"/>
        <v>0</v>
      </c>
      <c r="N85" s="8"/>
      <c r="Y85" s="5">
        <f t="shared" si="52"/>
        <v>0</v>
      </c>
      <c r="Z85" s="5">
        <f t="shared" si="53"/>
        <v>0</v>
      </c>
      <c r="AA85" s="5">
        <f t="shared" si="57"/>
        <v>0</v>
      </c>
    </row>
    <row r="86" spans="1:27" hidden="1" x14ac:dyDescent="0.3">
      <c r="A86" s="7"/>
      <c r="B86" s="23">
        <f t="shared" si="5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55"/>
        <v>#VALUE!</v>
      </c>
      <c r="M86" s="28">
        <f t="shared" si="56"/>
        <v>0</v>
      </c>
      <c r="N86" s="8"/>
      <c r="Y86" s="5">
        <f t="shared" si="52"/>
        <v>0</v>
      </c>
      <c r="Z86" s="5">
        <f t="shared" si="53"/>
        <v>0</v>
      </c>
      <c r="AA86" s="5">
        <f t="shared" si="57"/>
        <v>0</v>
      </c>
    </row>
    <row r="87" spans="1:27" hidden="1" x14ac:dyDescent="0.3">
      <c r="A87" s="7"/>
      <c r="B87" s="23">
        <f t="shared" si="5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55"/>
        <v>#VALUE!</v>
      </c>
      <c r="M87" s="28">
        <f t="shared" si="56"/>
        <v>0</v>
      </c>
      <c r="N87" s="8"/>
      <c r="Y87" s="5">
        <f t="shared" si="52"/>
        <v>0</v>
      </c>
      <c r="Z87" s="5">
        <f t="shared" si="53"/>
        <v>0</v>
      </c>
      <c r="AA87" s="5">
        <f t="shared" si="57"/>
        <v>0</v>
      </c>
    </row>
    <row r="88" spans="1:27" hidden="1" x14ac:dyDescent="0.3">
      <c r="A88" s="7"/>
      <c r="B88" s="23">
        <f t="shared" si="5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55"/>
        <v>#VALUE!</v>
      </c>
      <c r="M88" s="28">
        <f t="shared" si="56"/>
        <v>0</v>
      </c>
      <c r="N88" s="8"/>
      <c r="Y88" s="5">
        <f t="shared" si="52"/>
        <v>0</v>
      </c>
      <c r="Z88" s="5">
        <f t="shared" si="53"/>
        <v>0</v>
      </c>
      <c r="AA88" s="5">
        <f t="shared" si="57"/>
        <v>0</v>
      </c>
    </row>
    <row r="89" spans="1:27" hidden="1" x14ac:dyDescent="0.3">
      <c r="A89" s="7"/>
      <c r="B89" s="23">
        <f t="shared" si="5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55"/>
        <v>#VALUE!</v>
      </c>
      <c r="M89" s="28">
        <f t="shared" si="56"/>
        <v>0</v>
      </c>
      <c r="N89" s="8"/>
      <c r="Y89" s="5">
        <f t="shared" si="52"/>
        <v>0</v>
      </c>
      <c r="Z89" s="5">
        <f t="shared" si="53"/>
        <v>0</v>
      </c>
      <c r="AA89" s="5">
        <f t="shared" si="57"/>
        <v>0</v>
      </c>
    </row>
    <row r="90" spans="1:27" hidden="1" x14ac:dyDescent="0.3">
      <c r="A90" s="7"/>
      <c r="B90" s="23">
        <f t="shared" si="5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55"/>
        <v>#VALUE!</v>
      </c>
      <c r="M90" s="28">
        <f t="shared" si="56"/>
        <v>0</v>
      </c>
      <c r="N90" s="8"/>
      <c r="Y90" s="5">
        <f t="shared" si="52"/>
        <v>0</v>
      </c>
      <c r="Z90" s="5">
        <f t="shared" si="53"/>
        <v>0</v>
      </c>
      <c r="AA90" s="5">
        <f t="shared" si="57"/>
        <v>0</v>
      </c>
    </row>
    <row r="91" spans="1:27" hidden="1" x14ac:dyDescent="0.3">
      <c r="A91" s="7"/>
      <c r="B91" s="23">
        <f t="shared" si="5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55"/>
        <v>#VALUE!</v>
      </c>
      <c r="M91" s="28">
        <f t="shared" si="56"/>
        <v>0</v>
      </c>
      <c r="N91" s="8"/>
      <c r="Y91" s="5">
        <f t="shared" si="52"/>
        <v>0</v>
      </c>
      <c r="Z91" s="5">
        <f t="shared" si="53"/>
        <v>0</v>
      </c>
      <c r="AA91" s="5">
        <f t="shared" si="57"/>
        <v>0</v>
      </c>
    </row>
    <row r="92" spans="1:27" hidden="1" x14ac:dyDescent="0.3">
      <c r="A92" s="7"/>
      <c r="B92" s="23">
        <f t="shared" si="5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55"/>
        <v>#VALUE!</v>
      </c>
      <c r="M92" s="28">
        <f t="shared" si="56"/>
        <v>0</v>
      </c>
      <c r="N92" s="8"/>
      <c r="Y92" s="5">
        <f t="shared" si="52"/>
        <v>0</v>
      </c>
      <c r="Z92" s="5">
        <f t="shared" si="53"/>
        <v>0</v>
      </c>
      <c r="AA92" s="5">
        <f t="shared" si="57"/>
        <v>0</v>
      </c>
    </row>
    <row r="93" spans="1:27" hidden="1" x14ac:dyDescent="0.3">
      <c r="A93" s="7"/>
      <c r="B93" s="23">
        <f t="shared" si="5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55"/>
        <v>#VALUE!</v>
      </c>
      <c r="M93" s="28">
        <f t="shared" si="56"/>
        <v>0</v>
      </c>
      <c r="N93" s="8"/>
      <c r="Y93" s="5">
        <f t="shared" si="52"/>
        <v>0</v>
      </c>
      <c r="Z93" s="5">
        <f t="shared" si="53"/>
        <v>0</v>
      </c>
      <c r="AA93" s="5">
        <f t="shared" si="57"/>
        <v>0</v>
      </c>
    </row>
    <row r="94" spans="1:27" hidden="1" x14ac:dyDescent="0.3">
      <c r="A94" s="7"/>
      <c r="B94" s="23">
        <f t="shared" si="5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55"/>
        <v>#VALUE!</v>
      </c>
      <c r="M94" s="28">
        <f t="shared" si="56"/>
        <v>0</v>
      </c>
      <c r="N94" s="8"/>
      <c r="Y94" s="5">
        <f t="shared" si="52"/>
        <v>0</v>
      </c>
      <c r="Z94" s="5">
        <f t="shared" si="53"/>
        <v>0</v>
      </c>
      <c r="AA94" s="5">
        <f t="shared" si="57"/>
        <v>0</v>
      </c>
    </row>
    <row r="95" spans="1:27" hidden="1" x14ac:dyDescent="0.3">
      <c r="A95" s="7"/>
      <c r="B95" s="23">
        <f t="shared" si="5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55"/>
        <v>#VALUE!</v>
      </c>
      <c r="M95" s="28">
        <f t="shared" si="56"/>
        <v>0</v>
      </c>
      <c r="N95" s="8"/>
      <c r="Y95" s="5">
        <f t="shared" si="52"/>
        <v>0</v>
      </c>
      <c r="Z95" s="5">
        <f t="shared" si="53"/>
        <v>0</v>
      </c>
      <c r="AA95" s="5">
        <f t="shared" si="57"/>
        <v>0</v>
      </c>
    </row>
    <row r="96" spans="1:27" hidden="1" x14ac:dyDescent="0.3">
      <c r="A96" s="7"/>
      <c r="B96" s="23">
        <f t="shared" si="5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55"/>
        <v>#VALUE!</v>
      </c>
      <c r="M96" s="28">
        <f t="shared" si="56"/>
        <v>0</v>
      </c>
      <c r="N96" s="8"/>
      <c r="Y96" s="5">
        <f t="shared" si="52"/>
        <v>0</v>
      </c>
      <c r="Z96" s="5">
        <f t="shared" si="53"/>
        <v>0</v>
      </c>
      <c r="AA96" s="5">
        <f t="shared" si="57"/>
        <v>0</v>
      </c>
    </row>
    <row r="97" spans="1:27" hidden="1" x14ac:dyDescent="0.3">
      <c r="A97" s="7"/>
      <c r="B97" s="23">
        <f t="shared" si="5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55"/>
        <v>#VALUE!</v>
      </c>
      <c r="M97" s="28">
        <f t="shared" si="56"/>
        <v>0</v>
      </c>
      <c r="N97" s="8"/>
      <c r="Y97" s="5">
        <f t="shared" si="52"/>
        <v>0</v>
      </c>
      <c r="Z97" s="5">
        <f t="shared" si="53"/>
        <v>0</v>
      </c>
      <c r="AA97" s="5">
        <f t="shared" si="57"/>
        <v>0</v>
      </c>
    </row>
    <row r="98" spans="1:27" hidden="1" x14ac:dyDescent="0.3">
      <c r="A98" s="7"/>
      <c r="B98" s="23">
        <f t="shared" si="5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55"/>
        <v>#VALUE!</v>
      </c>
      <c r="M98" s="28">
        <f t="shared" si="56"/>
        <v>0</v>
      </c>
      <c r="N98" s="8"/>
      <c r="Y98" s="5">
        <f t="shared" si="52"/>
        <v>0</v>
      </c>
      <c r="Z98" s="5">
        <f t="shared" si="53"/>
        <v>0</v>
      </c>
      <c r="AA98" s="5">
        <f t="shared" si="57"/>
        <v>0</v>
      </c>
    </row>
    <row r="99" spans="1:27" hidden="1" x14ac:dyDescent="0.3">
      <c r="A99" s="7"/>
      <c r="B99" s="23">
        <f t="shared" si="5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55"/>
        <v>#VALUE!</v>
      </c>
      <c r="M99" s="28">
        <f t="shared" si="56"/>
        <v>0</v>
      </c>
      <c r="N99" s="8"/>
      <c r="P99" s="5" t="s">
        <v>20</v>
      </c>
      <c r="Y99" s="5">
        <f t="shared" si="52"/>
        <v>0</v>
      </c>
      <c r="Z99" s="5">
        <f t="shared" si="53"/>
        <v>0</v>
      </c>
      <c r="AA99" s="5">
        <f t="shared" si="57"/>
        <v>0</v>
      </c>
    </row>
    <row r="100" spans="1:27" hidden="1" x14ac:dyDescent="0.3">
      <c r="A100" s="7"/>
      <c r="B100" s="23">
        <f t="shared" si="5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55"/>
        <v>#VALUE!</v>
      </c>
      <c r="M100" s="28">
        <f t="shared" si="56"/>
        <v>0</v>
      </c>
      <c r="N100" s="8"/>
      <c r="Q100" s="5" t="s">
        <v>20</v>
      </c>
      <c r="Y100" s="5">
        <f t="shared" si="52"/>
        <v>0</v>
      </c>
      <c r="Z100" s="5">
        <f t="shared" si="53"/>
        <v>0</v>
      </c>
      <c r="AA100" s="5">
        <f t="shared" si="57"/>
        <v>0</v>
      </c>
    </row>
    <row r="101" spans="1:27" hidden="1" x14ac:dyDescent="0.3">
      <c r="A101" s="7"/>
      <c r="B101" s="23">
        <f t="shared" si="5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55"/>
        <v>#VALUE!</v>
      </c>
      <c r="M101" s="28">
        <f t="shared" si="56"/>
        <v>0</v>
      </c>
      <c r="N101" s="8"/>
      <c r="Q101" s="5" t="s">
        <v>20</v>
      </c>
      <c r="Y101" s="5">
        <f t="shared" si="52"/>
        <v>0</v>
      </c>
      <c r="Z101" s="5">
        <f t="shared" si="53"/>
        <v>0</v>
      </c>
      <c r="AA101" s="5">
        <f t="shared" si="57"/>
        <v>0</v>
      </c>
    </row>
    <row r="102" spans="1:27" hidden="1" x14ac:dyDescent="0.3">
      <c r="A102" s="7"/>
      <c r="B102" s="23">
        <f t="shared" si="5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55"/>
        <v>#VALUE!</v>
      </c>
      <c r="M102" s="28">
        <f t="shared" si="56"/>
        <v>0</v>
      </c>
      <c r="N102" s="8"/>
      <c r="Y102" s="5">
        <f t="shared" si="52"/>
        <v>0</v>
      </c>
      <c r="Z102" s="5">
        <f t="shared" si="53"/>
        <v>0</v>
      </c>
      <c r="AA102" s="5">
        <f t="shared" si="57"/>
        <v>0</v>
      </c>
    </row>
    <row r="103" spans="1:27" hidden="1" x14ac:dyDescent="0.3">
      <c r="A103" s="7"/>
      <c r="B103" s="23">
        <f t="shared" si="5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55"/>
        <v>#VALUE!</v>
      </c>
      <c r="M103" s="28">
        <f t="shared" si="56"/>
        <v>0</v>
      </c>
      <c r="N103" s="8"/>
      <c r="Y103" s="5">
        <f t="shared" si="52"/>
        <v>0</v>
      </c>
      <c r="Z103" s="5">
        <f t="shared" si="53"/>
        <v>0</v>
      </c>
      <c r="AA103" s="5">
        <f t="shared" si="57"/>
        <v>0</v>
      </c>
    </row>
    <row r="104" spans="1:27" hidden="1" x14ac:dyDescent="0.3">
      <c r="A104" s="7"/>
      <c r="B104" s="23">
        <f t="shared" si="5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55"/>
        <v>#VALUE!</v>
      </c>
      <c r="M104" s="25">
        <f t="shared" si="56"/>
        <v>0</v>
      </c>
      <c r="N104" s="8"/>
      <c r="Y104" s="5">
        <f t="shared" si="52"/>
        <v>0</v>
      </c>
      <c r="Z104" s="5">
        <f t="shared" si="53"/>
        <v>0</v>
      </c>
      <c r="AA104" s="5">
        <f t="shared" si="57"/>
        <v>0</v>
      </c>
    </row>
    <row r="105" spans="1:27" hidden="1" x14ac:dyDescent="0.3">
      <c r="A105" s="7"/>
      <c r="B105" s="23">
        <f t="shared" si="5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55"/>
        <v>#VALUE!</v>
      </c>
      <c r="M105" s="25">
        <f t="shared" si="56"/>
        <v>0</v>
      </c>
      <c r="N105" s="8"/>
      <c r="Y105" s="5">
        <f t="shared" si="52"/>
        <v>0</v>
      </c>
      <c r="Z105" s="5">
        <f t="shared" si="53"/>
        <v>0</v>
      </c>
      <c r="AA105" s="5">
        <f t="shared" si="57"/>
        <v>0</v>
      </c>
    </row>
    <row r="106" spans="1:27" hidden="1" x14ac:dyDescent="0.3">
      <c r="A106" s="7"/>
      <c r="B106" s="23">
        <f t="shared" si="5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55"/>
        <v>#VALUE!</v>
      </c>
      <c r="M106" s="25">
        <f t="shared" si="56"/>
        <v>0</v>
      </c>
      <c r="N106" s="8"/>
      <c r="Y106" s="5">
        <f t="shared" si="52"/>
        <v>0</v>
      </c>
      <c r="Z106" s="5">
        <f t="shared" si="53"/>
        <v>0</v>
      </c>
      <c r="AA106" s="5">
        <f t="shared" si="57"/>
        <v>0</v>
      </c>
    </row>
    <row r="107" spans="1:27" hidden="1" x14ac:dyDescent="0.3">
      <c r="A107" s="7"/>
      <c r="B107" s="23">
        <f t="shared" si="5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55"/>
        <v>#VALUE!</v>
      </c>
      <c r="M107" s="25">
        <f t="shared" si="56"/>
        <v>0</v>
      </c>
      <c r="N107" s="8"/>
      <c r="Y107" s="5">
        <f t="shared" si="52"/>
        <v>0</v>
      </c>
      <c r="Z107" s="5">
        <f t="shared" si="53"/>
        <v>0</v>
      </c>
      <c r="AA107" s="5">
        <f t="shared" si="57"/>
        <v>0</v>
      </c>
    </row>
    <row r="108" spans="1:27" hidden="1" x14ac:dyDescent="0.3">
      <c r="A108" s="7"/>
      <c r="B108" s="23">
        <f t="shared" si="5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55"/>
        <v>#VALUE!</v>
      </c>
      <c r="M108" s="25">
        <f t="shared" si="56"/>
        <v>0</v>
      </c>
      <c r="N108" s="8"/>
      <c r="Y108" s="5">
        <f t="shared" si="52"/>
        <v>0</v>
      </c>
      <c r="Z108" s="5">
        <f t="shared" si="53"/>
        <v>0</v>
      </c>
      <c r="AA108" s="5">
        <f t="shared" si="57"/>
        <v>0</v>
      </c>
    </row>
    <row r="109" spans="1:27" hidden="1" x14ac:dyDescent="0.3">
      <c r="A109" s="7"/>
      <c r="B109" s="23">
        <f t="shared" si="5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55"/>
        <v>#VALUE!</v>
      </c>
      <c r="M109" s="25">
        <f t="shared" si="56"/>
        <v>0</v>
      </c>
      <c r="N109" s="8"/>
      <c r="Y109" s="5">
        <f t="shared" si="52"/>
        <v>0</v>
      </c>
      <c r="Z109" s="5">
        <f t="shared" si="53"/>
        <v>0</v>
      </c>
      <c r="AA109" s="5">
        <f t="shared" si="57"/>
        <v>0</v>
      </c>
    </row>
    <row r="110" spans="1:27" hidden="1" x14ac:dyDescent="0.3">
      <c r="A110" s="7"/>
      <c r="B110" s="23">
        <f t="shared" si="5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55"/>
        <v>#VALUE!</v>
      </c>
      <c r="M110" s="25">
        <f t="shared" si="56"/>
        <v>0</v>
      </c>
      <c r="N110" s="8"/>
      <c r="Y110" s="5">
        <f t="shared" si="52"/>
        <v>0</v>
      </c>
      <c r="Z110" s="5">
        <f t="shared" si="53"/>
        <v>0</v>
      </c>
      <c r="AA110" s="5">
        <f t="shared" si="57"/>
        <v>0</v>
      </c>
    </row>
    <row r="111" spans="1:27" hidden="1" x14ac:dyDescent="0.3">
      <c r="A111" s="7"/>
      <c r="B111" s="23">
        <f t="shared" si="5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55"/>
        <v>#VALUE!</v>
      </c>
      <c r="M111" s="25">
        <f t="shared" si="56"/>
        <v>0</v>
      </c>
      <c r="N111" s="8"/>
      <c r="Y111" s="5">
        <f t="shared" si="52"/>
        <v>0</v>
      </c>
      <c r="Z111" s="5">
        <f t="shared" si="53"/>
        <v>0</v>
      </c>
      <c r="AA111" s="5">
        <f t="shared" si="57"/>
        <v>0</v>
      </c>
    </row>
    <row r="112" spans="1:27" hidden="1" x14ac:dyDescent="0.3">
      <c r="A112" s="7"/>
      <c r="B112" s="23">
        <f t="shared" si="5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55"/>
        <v>#VALUE!</v>
      </c>
      <c r="M112" s="25">
        <f t="shared" si="56"/>
        <v>0</v>
      </c>
      <c r="N112" s="8"/>
      <c r="Y112" s="5">
        <f t="shared" si="52"/>
        <v>0</v>
      </c>
      <c r="Z112" s="5">
        <f t="shared" si="53"/>
        <v>0</v>
      </c>
      <c r="AA112" s="5">
        <f t="shared" si="57"/>
        <v>0</v>
      </c>
    </row>
    <row r="113" spans="1:27" hidden="1" x14ac:dyDescent="0.3">
      <c r="A113" s="7"/>
      <c r="B113" s="23">
        <f t="shared" si="5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55"/>
        <v>#VALUE!</v>
      </c>
      <c r="M113" s="25">
        <f t="shared" si="56"/>
        <v>0</v>
      </c>
      <c r="N113" s="8"/>
      <c r="Y113" s="5">
        <f t="shared" si="52"/>
        <v>0</v>
      </c>
      <c r="Z113" s="5">
        <f t="shared" si="53"/>
        <v>0</v>
      </c>
      <c r="AA113" s="5">
        <f t="shared" si="57"/>
        <v>0</v>
      </c>
    </row>
    <row r="114" spans="1:27" hidden="1" x14ac:dyDescent="0.3">
      <c r="A114" s="7"/>
      <c r="B114" s="23">
        <f t="shared" si="5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55"/>
        <v>#VALUE!</v>
      </c>
      <c r="M114" s="25">
        <f t="shared" si="56"/>
        <v>0</v>
      </c>
      <c r="N114" s="8"/>
      <c r="Y114" s="5">
        <f t="shared" si="52"/>
        <v>0</v>
      </c>
      <c r="Z114" s="5">
        <f t="shared" si="53"/>
        <v>0</v>
      </c>
      <c r="AA114" s="5">
        <f t="shared" si="57"/>
        <v>0</v>
      </c>
    </row>
    <row r="115" spans="1:27" hidden="1" x14ac:dyDescent="0.3">
      <c r="A115" s="7"/>
      <c r="B115" s="23">
        <f t="shared" si="5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55"/>
        <v>#VALUE!</v>
      </c>
      <c r="M115" s="25">
        <f t="shared" si="56"/>
        <v>0</v>
      </c>
      <c r="N115" s="8"/>
      <c r="Y115" s="5">
        <f t="shared" si="52"/>
        <v>0</v>
      </c>
      <c r="Z115" s="5">
        <f t="shared" si="53"/>
        <v>0</v>
      </c>
      <c r="AA115" s="5">
        <f t="shared" si="57"/>
        <v>0</v>
      </c>
    </row>
    <row r="116" spans="1:27" hidden="1" x14ac:dyDescent="0.3">
      <c r="A116" s="7"/>
      <c r="B116" s="23">
        <f t="shared" si="5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55"/>
        <v>#VALUE!</v>
      </c>
      <c r="M116" s="25">
        <f t="shared" si="56"/>
        <v>0</v>
      </c>
      <c r="N116" s="8"/>
      <c r="Y116" s="5">
        <f t="shared" si="52"/>
        <v>0</v>
      </c>
      <c r="Z116" s="5">
        <f t="shared" si="53"/>
        <v>0</v>
      </c>
      <c r="AA116" s="5">
        <f t="shared" si="57"/>
        <v>0</v>
      </c>
    </row>
    <row r="117" spans="1:27" hidden="1" x14ac:dyDescent="0.3">
      <c r="A117" s="7"/>
      <c r="B117" s="23">
        <f t="shared" si="5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55"/>
        <v>#VALUE!</v>
      </c>
      <c r="M117" s="25">
        <f t="shared" si="56"/>
        <v>0</v>
      </c>
      <c r="N117" s="8"/>
      <c r="Y117" s="5">
        <f t="shared" si="52"/>
        <v>0</v>
      </c>
      <c r="Z117" s="5">
        <f t="shared" si="53"/>
        <v>0</v>
      </c>
      <c r="AA117" s="5">
        <f t="shared" si="57"/>
        <v>0</v>
      </c>
    </row>
    <row r="118" spans="1:27" hidden="1" x14ac:dyDescent="0.3">
      <c r="A118" s="7"/>
      <c r="B118" s="23">
        <f t="shared" si="5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55"/>
        <v>#VALUE!</v>
      </c>
      <c r="M118" s="25">
        <f t="shared" si="56"/>
        <v>0</v>
      </c>
      <c r="N118" s="8"/>
      <c r="Y118" s="5">
        <f t="shared" si="52"/>
        <v>0</v>
      </c>
      <c r="Z118" s="5">
        <f t="shared" si="53"/>
        <v>0</v>
      </c>
      <c r="AA118" s="5">
        <f t="shared" si="57"/>
        <v>0</v>
      </c>
    </row>
    <row r="119" spans="1:27" hidden="1" x14ac:dyDescent="0.3">
      <c r="A119" s="7"/>
      <c r="B119" s="23">
        <f t="shared" si="5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55"/>
        <v>#VALUE!</v>
      </c>
      <c r="M119" s="25">
        <f t="shared" si="56"/>
        <v>0</v>
      </c>
      <c r="N119" s="8"/>
      <c r="Y119" s="5">
        <f t="shared" si="52"/>
        <v>0</v>
      </c>
      <c r="Z119" s="5">
        <f t="shared" si="53"/>
        <v>0</v>
      </c>
      <c r="AA119" s="5">
        <f t="shared" si="57"/>
        <v>0</v>
      </c>
    </row>
    <row r="120" spans="1:27" hidden="1" x14ac:dyDescent="0.3">
      <c r="A120" s="7"/>
      <c r="B120" s="23">
        <f t="shared" si="5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55"/>
        <v>#VALUE!</v>
      </c>
      <c r="M120" s="25">
        <f t="shared" si="56"/>
        <v>0</v>
      </c>
      <c r="N120" s="8"/>
      <c r="Y120" s="5">
        <f t="shared" si="52"/>
        <v>0</v>
      </c>
      <c r="Z120" s="5">
        <f t="shared" si="53"/>
        <v>0</v>
      </c>
      <c r="AA120" s="5">
        <f t="shared" si="57"/>
        <v>0</v>
      </c>
    </row>
    <row r="121" spans="1:27" hidden="1" x14ac:dyDescent="0.3">
      <c r="A121" s="7"/>
      <c r="B121" s="23">
        <f t="shared" si="5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55"/>
        <v>#VALUE!</v>
      </c>
      <c r="M121" s="25">
        <f t="shared" si="56"/>
        <v>0</v>
      </c>
      <c r="N121" s="8"/>
      <c r="Y121" s="5">
        <f t="shared" si="52"/>
        <v>0</v>
      </c>
      <c r="Z121" s="5">
        <f t="shared" si="53"/>
        <v>0</v>
      </c>
      <c r="AA121" s="5">
        <f t="shared" si="57"/>
        <v>0</v>
      </c>
    </row>
    <row r="122" spans="1:27" hidden="1" x14ac:dyDescent="0.3">
      <c r="A122" s="7"/>
      <c r="B122" s="23">
        <f t="shared" si="5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55"/>
        <v>#VALUE!</v>
      </c>
      <c r="M122" s="25">
        <f t="shared" si="56"/>
        <v>0</v>
      </c>
      <c r="N122" s="8"/>
      <c r="Y122" s="5">
        <f t="shared" si="52"/>
        <v>0</v>
      </c>
      <c r="Z122" s="5">
        <f t="shared" si="53"/>
        <v>0</v>
      </c>
      <c r="AA122" s="5">
        <f t="shared" si="57"/>
        <v>0</v>
      </c>
    </row>
    <row r="123" spans="1:27" hidden="1" x14ac:dyDescent="0.3">
      <c r="A123" s="7"/>
      <c r="B123" s="23">
        <f t="shared" si="5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55"/>
        <v>#VALUE!</v>
      </c>
      <c r="M123" s="25">
        <f t="shared" si="56"/>
        <v>0</v>
      </c>
      <c r="N123" s="8"/>
      <c r="Y123" s="5">
        <f t="shared" si="52"/>
        <v>0</v>
      </c>
      <c r="Z123" s="5">
        <f t="shared" si="53"/>
        <v>0</v>
      </c>
      <c r="AA123" s="5">
        <f t="shared" si="57"/>
        <v>0</v>
      </c>
    </row>
    <row r="124" spans="1:27" hidden="1" x14ac:dyDescent="0.3">
      <c r="A124" s="7"/>
      <c r="B124" s="23">
        <f t="shared" si="5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55"/>
        <v>#VALUE!</v>
      </c>
      <c r="M124" s="25">
        <f t="shared" si="56"/>
        <v>0</v>
      </c>
      <c r="N124" s="8"/>
      <c r="Y124" s="5">
        <f t="shared" si="52"/>
        <v>0</v>
      </c>
      <c r="Z124" s="5">
        <f t="shared" si="53"/>
        <v>0</v>
      </c>
      <c r="AA124" s="5">
        <f t="shared" si="57"/>
        <v>0</v>
      </c>
    </row>
    <row r="125" spans="1:27" hidden="1" x14ac:dyDescent="0.3">
      <c r="A125" s="7"/>
      <c r="B125" s="23">
        <f t="shared" si="5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55"/>
        <v>#VALUE!</v>
      </c>
      <c r="M125" s="25">
        <f t="shared" si="56"/>
        <v>0</v>
      </c>
      <c r="N125" s="8"/>
      <c r="Y125" s="5">
        <f t="shared" si="52"/>
        <v>0</v>
      </c>
      <c r="Z125" s="5">
        <f t="shared" si="53"/>
        <v>0</v>
      </c>
      <c r="AA125" s="5">
        <f t="shared" si="57"/>
        <v>0</v>
      </c>
    </row>
    <row r="126" spans="1:27" hidden="1" x14ac:dyDescent="0.3">
      <c r="A126" s="7"/>
      <c r="B126" s="23">
        <f t="shared" si="5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55"/>
        <v>#VALUE!</v>
      </c>
      <c r="M126" s="25">
        <f t="shared" si="56"/>
        <v>0</v>
      </c>
      <c r="N126" s="8"/>
      <c r="Y126" s="5">
        <f t="shared" si="52"/>
        <v>0</v>
      </c>
      <c r="Z126" s="5">
        <f t="shared" si="53"/>
        <v>0</v>
      </c>
      <c r="AA126" s="5">
        <f t="shared" si="57"/>
        <v>0</v>
      </c>
    </row>
    <row r="127" spans="1:27" hidden="1" x14ac:dyDescent="0.3">
      <c r="A127" s="7"/>
      <c r="B127" s="23">
        <f t="shared" si="5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55"/>
        <v>#VALUE!</v>
      </c>
      <c r="M127" s="25">
        <f t="shared" si="56"/>
        <v>0</v>
      </c>
      <c r="N127" s="8"/>
      <c r="Y127" s="5">
        <f t="shared" si="52"/>
        <v>0</v>
      </c>
      <c r="Z127" s="5">
        <f t="shared" si="53"/>
        <v>0</v>
      </c>
      <c r="AA127" s="5">
        <f t="shared" si="57"/>
        <v>0</v>
      </c>
    </row>
    <row r="128" spans="1:27" hidden="1" x14ac:dyDescent="0.3">
      <c r="A128" s="7"/>
      <c r="B128" s="23">
        <f t="shared" si="5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55"/>
        <v>#VALUE!</v>
      </c>
      <c r="M128" s="25">
        <f t="shared" si="56"/>
        <v>0</v>
      </c>
      <c r="N128" s="8"/>
      <c r="Y128" s="5">
        <f t="shared" si="52"/>
        <v>0</v>
      </c>
      <c r="Z128" s="5">
        <f t="shared" si="53"/>
        <v>0</v>
      </c>
      <c r="AA128" s="5">
        <f t="shared" si="57"/>
        <v>0</v>
      </c>
    </row>
    <row r="129" spans="1:27" hidden="1" x14ac:dyDescent="0.3">
      <c r="A129" s="7"/>
      <c r="B129" s="23">
        <f t="shared" si="5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55"/>
        <v>#VALUE!</v>
      </c>
      <c r="M129" s="25">
        <f t="shared" si="56"/>
        <v>0</v>
      </c>
      <c r="N129" s="8"/>
      <c r="Y129" s="5">
        <f t="shared" si="52"/>
        <v>0</v>
      </c>
      <c r="Z129" s="5">
        <f t="shared" si="53"/>
        <v>0</v>
      </c>
      <c r="AA129" s="5">
        <f t="shared" si="57"/>
        <v>0</v>
      </c>
    </row>
    <row r="130" spans="1:27" hidden="1" x14ac:dyDescent="0.3">
      <c r="A130" s="7"/>
      <c r="B130" s="23">
        <f t="shared" si="5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55"/>
        <v>#VALUE!</v>
      </c>
      <c r="M130" s="25">
        <f t="shared" si="56"/>
        <v>0</v>
      </c>
      <c r="N130" s="8"/>
      <c r="Y130" s="5">
        <f t="shared" si="52"/>
        <v>0</v>
      </c>
      <c r="Z130" s="5">
        <f t="shared" si="53"/>
        <v>0</v>
      </c>
      <c r="AA130" s="5">
        <f t="shared" si="57"/>
        <v>0</v>
      </c>
    </row>
    <row r="131" spans="1:27" hidden="1" x14ac:dyDescent="0.3">
      <c r="A131" s="7"/>
      <c r="B131" s="23">
        <f t="shared" si="5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55"/>
        <v>#VALUE!</v>
      </c>
      <c r="M131" s="25">
        <f t="shared" si="56"/>
        <v>0</v>
      </c>
      <c r="N131" s="8"/>
      <c r="Y131" s="5">
        <f t="shared" si="52"/>
        <v>0</v>
      </c>
      <c r="Z131" s="5">
        <f t="shared" si="53"/>
        <v>0</v>
      </c>
      <c r="AA131" s="5">
        <f t="shared" si="57"/>
        <v>0</v>
      </c>
    </row>
    <row r="132" spans="1:27" hidden="1" x14ac:dyDescent="0.3">
      <c r="A132" s="7"/>
      <c r="B132" s="23">
        <f t="shared" si="5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55"/>
        <v>#VALUE!</v>
      </c>
      <c r="M132" s="25">
        <f t="shared" si="56"/>
        <v>0</v>
      </c>
      <c r="N132" s="8"/>
      <c r="Y132" s="5">
        <f t="shared" si="52"/>
        <v>0</v>
      </c>
      <c r="Z132" s="5">
        <f t="shared" si="53"/>
        <v>0</v>
      </c>
      <c r="AA132" s="5">
        <f t="shared" si="57"/>
        <v>0</v>
      </c>
    </row>
    <row r="133" spans="1:27" hidden="1" x14ac:dyDescent="0.3">
      <c r="A133" s="7"/>
      <c r="B133" s="23">
        <f t="shared" si="5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55"/>
        <v>#VALUE!</v>
      </c>
      <c r="M133" s="25">
        <f t="shared" si="56"/>
        <v>0</v>
      </c>
      <c r="N133" s="8"/>
      <c r="Y133" s="5">
        <f t="shared" si="52"/>
        <v>0</v>
      </c>
      <c r="Z133" s="5">
        <f t="shared" si="53"/>
        <v>0</v>
      </c>
      <c r="AA133" s="5">
        <f t="shared" si="57"/>
        <v>0</v>
      </c>
    </row>
    <row r="134" spans="1:27" hidden="1" x14ac:dyDescent="0.3">
      <c r="A134" s="7"/>
      <c r="B134" s="23">
        <f t="shared" si="5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55"/>
        <v>#VALUE!</v>
      </c>
      <c r="M134" s="25">
        <f t="shared" si="56"/>
        <v>0</v>
      </c>
      <c r="N134" s="8"/>
      <c r="Y134" s="5">
        <f t="shared" si="52"/>
        <v>0</v>
      </c>
      <c r="Z134" s="5">
        <f t="shared" si="53"/>
        <v>0</v>
      </c>
      <c r="AA134" s="5">
        <f t="shared" si="57"/>
        <v>0</v>
      </c>
    </row>
    <row r="135" spans="1:27" hidden="1" x14ac:dyDescent="0.3">
      <c r="A135" s="7"/>
      <c r="B135" s="23">
        <f t="shared" si="5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55"/>
        <v>#VALUE!</v>
      </c>
      <c r="M135" s="25">
        <f t="shared" si="56"/>
        <v>0</v>
      </c>
      <c r="N135" s="8"/>
      <c r="Y135" s="5">
        <f t="shared" ref="Y135:Y191" si="58">IF($M135&gt;0,1,0)</f>
        <v>0</v>
      </c>
      <c r="Z135" s="5">
        <f t="shared" ref="Z135:Z191" si="59">IF($M135&lt;0,1,0)</f>
        <v>0</v>
      </c>
      <c r="AA135" s="5">
        <f t="shared" si="57"/>
        <v>0</v>
      </c>
    </row>
    <row r="136" spans="1:27" hidden="1" x14ac:dyDescent="0.3">
      <c r="A136" s="7"/>
      <c r="B136" s="23">
        <f t="shared" ref="B136:B191" si="6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61">(I136*1/F136)-100%</f>
        <v>#VALUE!</v>
      </c>
      <c r="M136" s="25">
        <f t="shared" ref="M136:M191" si="62">J136*K136</f>
        <v>0</v>
      </c>
      <c r="N136" s="8"/>
      <c r="Y136" s="5">
        <f t="shared" si="58"/>
        <v>0</v>
      </c>
      <c r="Z136" s="5">
        <f t="shared" si="59"/>
        <v>0</v>
      </c>
      <c r="AA136" s="5">
        <f t="shared" si="57"/>
        <v>0</v>
      </c>
    </row>
    <row r="137" spans="1:27" hidden="1" x14ac:dyDescent="0.3">
      <c r="A137" s="7"/>
      <c r="B137" s="23">
        <f t="shared" si="6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61"/>
        <v>#VALUE!</v>
      </c>
      <c r="M137" s="25">
        <f t="shared" si="62"/>
        <v>0</v>
      </c>
      <c r="N137" s="8"/>
      <c r="Y137" s="5">
        <f t="shared" si="58"/>
        <v>0</v>
      </c>
      <c r="Z137" s="5">
        <f t="shared" si="59"/>
        <v>0</v>
      </c>
      <c r="AA137" s="5">
        <f t="shared" si="57"/>
        <v>0</v>
      </c>
    </row>
    <row r="138" spans="1:27" hidden="1" x14ac:dyDescent="0.3">
      <c r="A138" s="7"/>
      <c r="B138" s="23">
        <f t="shared" si="6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61"/>
        <v>#VALUE!</v>
      </c>
      <c r="M138" s="25">
        <f t="shared" si="62"/>
        <v>0</v>
      </c>
      <c r="N138" s="8"/>
      <c r="Y138" s="5">
        <f t="shared" si="58"/>
        <v>0</v>
      </c>
      <c r="Z138" s="5">
        <f t="shared" si="59"/>
        <v>0</v>
      </c>
      <c r="AA138" s="5">
        <f t="shared" si="57"/>
        <v>0</v>
      </c>
    </row>
    <row r="139" spans="1:27" hidden="1" x14ac:dyDescent="0.3">
      <c r="A139" s="7"/>
      <c r="B139" s="23">
        <f t="shared" si="6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61"/>
        <v>#VALUE!</v>
      </c>
      <c r="M139" s="25">
        <f t="shared" si="62"/>
        <v>0</v>
      </c>
      <c r="N139" s="8"/>
      <c r="Y139" s="5">
        <f t="shared" si="58"/>
        <v>0</v>
      </c>
      <c r="Z139" s="5">
        <f t="shared" si="59"/>
        <v>0</v>
      </c>
      <c r="AA139" s="5">
        <f t="shared" ref="AA139:AA191" si="63">IF($I139=0,1,0)</f>
        <v>0</v>
      </c>
    </row>
    <row r="140" spans="1:27" hidden="1" x14ac:dyDescent="0.3">
      <c r="A140" s="7"/>
      <c r="B140" s="23">
        <f t="shared" si="6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61"/>
        <v>#VALUE!</v>
      </c>
      <c r="M140" s="25">
        <f t="shared" si="62"/>
        <v>0</v>
      </c>
      <c r="N140" s="8"/>
      <c r="Y140" s="5">
        <f t="shared" si="58"/>
        <v>0</v>
      </c>
      <c r="Z140" s="5">
        <f t="shared" si="59"/>
        <v>0</v>
      </c>
      <c r="AA140" s="5">
        <f t="shared" si="63"/>
        <v>0</v>
      </c>
    </row>
    <row r="141" spans="1:27" hidden="1" x14ac:dyDescent="0.3">
      <c r="A141" s="7"/>
      <c r="B141" s="23">
        <f t="shared" si="6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61"/>
        <v>#VALUE!</v>
      </c>
      <c r="M141" s="25">
        <f t="shared" si="62"/>
        <v>0</v>
      </c>
      <c r="N141" s="8"/>
      <c r="Y141" s="5">
        <f t="shared" si="58"/>
        <v>0</v>
      </c>
      <c r="Z141" s="5">
        <f t="shared" si="59"/>
        <v>0</v>
      </c>
      <c r="AA141" s="5">
        <f t="shared" si="63"/>
        <v>0</v>
      </c>
    </row>
    <row r="142" spans="1:27" hidden="1" x14ac:dyDescent="0.3">
      <c r="A142" s="7"/>
      <c r="B142" s="23">
        <f t="shared" si="6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61"/>
        <v>#VALUE!</v>
      </c>
      <c r="M142" s="25">
        <f t="shared" si="62"/>
        <v>0</v>
      </c>
      <c r="N142" s="8"/>
      <c r="Y142" s="5">
        <f t="shared" si="58"/>
        <v>0</v>
      </c>
      <c r="Z142" s="5">
        <f t="shared" si="59"/>
        <v>0</v>
      </c>
      <c r="AA142" s="5">
        <f t="shared" si="63"/>
        <v>0</v>
      </c>
    </row>
    <row r="143" spans="1:27" hidden="1" x14ac:dyDescent="0.3">
      <c r="A143" s="7"/>
      <c r="B143" s="23">
        <f t="shared" si="6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61"/>
        <v>#VALUE!</v>
      </c>
      <c r="M143" s="25">
        <f t="shared" si="62"/>
        <v>0</v>
      </c>
      <c r="N143" s="8"/>
      <c r="Y143" s="5">
        <f t="shared" si="58"/>
        <v>0</v>
      </c>
      <c r="Z143" s="5">
        <f t="shared" si="59"/>
        <v>0</v>
      </c>
      <c r="AA143" s="5">
        <f t="shared" si="63"/>
        <v>0</v>
      </c>
    </row>
    <row r="144" spans="1:27" hidden="1" x14ac:dyDescent="0.3">
      <c r="A144" s="7"/>
      <c r="B144" s="23">
        <f t="shared" si="6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61"/>
        <v>#VALUE!</v>
      </c>
      <c r="M144" s="25">
        <f t="shared" si="62"/>
        <v>0</v>
      </c>
      <c r="N144" s="8"/>
      <c r="Y144" s="5">
        <f t="shared" si="58"/>
        <v>0</v>
      </c>
      <c r="Z144" s="5">
        <f t="shared" si="59"/>
        <v>0</v>
      </c>
      <c r="AA144" s="5">
        <f t="shared" si="63"/>
        <v>0</v>
      </c>
    </row>
    <row r="145" spans="1:27" hidden="1" x14ac:dyDescent="0.3">
      <c r="A145" s="7"/>
      <c r="B145" s="23">
        <f t="shared" si="6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61"/>
        <v>#VALUE!</v>
      </c>
      <c r="M145" s="25">
        <f t="shared" si="62"/>
        <v>0</v>
      </c>
      <c r="N145" s="8"/>
      <c r="Y145" s="5">
        <f t="shared" si="58"/>
        <v>0</v>
      </c>
      <c r="Z145" s="5">
        <f t="shared" si="59"/>
        <v>0</v>
      </c>
      <c r="AA145" s="5">
        <f t="shared" si="63"/>
        <v>0</v>
      </c>
    </row>
    <row r="146" spans="1:27" hidden="1" x14ac:dyDescent="0.3">
      <c r="A146" s="7"/>
      <c r="B146" s="23">
        <f t="shared" si="6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61"/>
        <v>#VALUE!</v>
      </c>
      <c r="M146" s="25">
        <f t="shared" si="62"/>
        <v>0</v>
      </c>
      <c r="N146" s="8"/>
      <c r="Y146" s="5">
        <f t="shared" si="58"/>
        <v>0</v>
      </c>
      <c r="Z146" s="5">
        <f t="shared" si="59"/>
        <v>0</v>
      </c>
      <c r="AA146" s="5">
        <f t="shared" si="63"/>
        <v>0</v>
      </c>
    </row>
    <row r="147" spans="1:27" hidden="1" x14ac:dyDescent="0.3">
      <c r="A147" s="7"/>
      <c r="B147" s="23">
        <f t="shared" si="6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61"/>
        <v>#VALUE!</v>
      </c>
      <c r="M147" s="25">
        <f t="shared" si="62"/>
        <v>0</v>
      </c>
      <c r="N147" s="8"/>
      <c r="Y147" s="5">
        <f t="shared" si="58"/>
        <v>0</v>
      </c>
      <c r="Z147" s="5">
        <f t="shared" si="59"/>
        <v>0</v>
      </c>
      <c r="AA147" s="5">
        <f t="shared" si="63"/>
        <v>0</v>
      </c>
    </row>
    <row r="148" spans="1:27" hidden="1" x14ac:dyDescent="0.3">
      <c r="A148" s="7"/>
      <c r="B148" s="23">
        <f t="shared" si="6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61"/>
        <v>#VALUE!</v>
      </c>
      <c r="M148" s="25">
        <f t="shared" si="62"/>
        <v>0</v>
      </c>
      <c r="N148" s="8"/>
      <c r="Y148" s="5">
        <f t="shared" si="58"/>
        <v>0</v>
      </c>
      <c r="Z148" s="5">
        <f t="shared" si="59"/>
        <v>0</v>
      </c>
      <c r="AA148" s="5">
        <f t="shared" si="63"/>
        <v>0</v>
      </c>
    </row>
    <row r="149" spans="1:27" hidden="1" x14ac:dyDescent="0.3">
      <c r="A149" s="7"/>
      <c r="B149" s="23">
        <f t="shared" si="6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61"/>
        <v>#VALUE!</v>
      </c>
      <c r="M149" s="25">
        <f t="shared" si="62"/>
        <v>0</v>
      </c>
      <c r="N149" s="8"/>
      <c r="Y149" s="5">
        <f t="shared" si="58"/>
        <v>0</v>
      </c>
      <c r="Z149" s="5">
        <f t="shared" si="59"/>
        <v>0</v>
      </c>
      <c r="AA149" s="5">
        <f t="shared" si="63"/>
        <v>0</v>
      </c>
    </row>
    <row r="150" spans="1:27" hidden="1" x14ac:dyDescent="0.3">
      <c r="A150" s="7"/>
      <c r="B150" s="23">
        <f t="shared" si="6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61"/>
        <v>#VALUE!</v>
      </c>
      <c r="M150" s="25">
        <f t="shared" si="62"/>
        <v>0</v>
      </c>
      <c r="N150" s="8"/>
      <c r="Y150" s="5">
        <f t="shared" si="58"/>
        <v>0</v>
      </c>
      <c r="Z150" s="5">
        <f t="shared" si="59"/>
        <v>0</v>
      </c>
      <c r="AA150" s="5">
        <f t="shared" si="63"/>
        <v>0</v>
      </c>
    </row>
    <row r="151" spans="1:27" hidden="1" x14ac:dyDescent="0.3">
      <c r="A151" s="7"/>
      <c r="B151" s="23">
        <f t="shared" si="6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61"/>
        <v>#VALUE!</v>
      </c>
      <c r="M151" s="25">
        <f t="shared" si="62"/>
        <v>0</v>
      </c>
      <c r="N151" s="8"/>
      <c r="Y151" s="5">
        <f t="shared" si="58"/>
        <v>0</v>
      </c>
      <c r="Z151" s="5">
        <f t="shared" si="59"/>
        <v>0</v>
      </c>
      <c r="AA151" s="5">
        <f t="shared" si="63"/>
        <v>0</v>
      </c>
    </row>
    <row r="152" spans="1:27" hidden="1" x14ac:dyDescent="0.3">
      <c r="A152" s="7"/>
      <c r="B152" s="23">
        <f t="shared" si="6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61"/>
        <v>#VALUE!</v>
      </c>
      <c r="M152" s="25">
        <f t="shared" si="62"/>
        <v>0</v>
      </c>
      <c r="N152" s="8"/>
      <c r="Y152" s="5">
        <f t="shared" si="58"/>
        <v>0</v>
      </c>
      <c r="Z152" s="5">
        <f t="shared" si="59"/>
        <v>0</v>
      </c>
      <c r="AA152" s="5">
        <f t="shared" si="63"/>
        <v>0</v>
      </c>
    </row>
    <row r="153" spans="1:27" hidden="1" x14ac:dyDescent="0.3">
      <c r="A153" s="7"/>
      <c r="B153" s="23">
        <f t="shared" si="6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61"/>
        <v>#VALUE!</v>
      </c>
      <c r="M153" s="25">
        <f t="shared" si="62"/>
        <v>0</v>
      </c>
      <c r="N153" s="8"/>
      <c r="Y153" s="5">
        <f t="shared" si="58"/>
        <v>0</v>
      </c>
      <c r="Z153" s="5">
        <f t="shared" si="59"/>
        <v>0</v>
      </c>
      <c r="AA153" s="5">
        <f t="shared" si="63"/>
        <v>0</v>
      </c>
    </row>
    <row r="154" spans="1:27" hidden="1" x14ac:dyDescent="0.3">
      <c r="A154" s="7"/>
      <c r="B154" s="23">
        <f t="shared" si="6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61"/>
        <v>#VALUE!</v>
      </c>
      <c r="M154" s="25">
        <f t="shared" si="62"/>
        <v>0</v>
      </c>
      <c r="N154" s="8"/>
      <c r="Y154" s="5">
        <f t="shared" si="58"/>
        <v>0</v>
      </c>
      <c r="Z154" s="5">
        <f t="shared" si="59"/>
        <v>0</v>
      </c>
      <c r="AA154" s="5">
        <f t="shared" si="63"/>
        <v>0</v>
      </c>
    </row>
    <row r="155" spans="1:27" hidden="1" x14ac:dyDescent="0.3">
      <c r="A155" s="7"/>
      <c r="B155" s="23">
        <f t="shared" si="6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61"/>
        <v>#VALUE!</v>
      </c>
      <c r="M155" s="25">
        <f t="shared" si="62"/>
        <v>0</v>
      </c>
      <c r="N155" s="8"/>
      <c r="Y155" s="5">
        <f t="shared" si="58"/>
        <v>0</v>
      </c>
      <c r="Z155" s="5">
        <f t="shared" si="59"/>
        <v>0</v>
      </c>
      <c r="AA155" s="5">
        <f t="shared" si="63"/>
        <v>0</v>
      </c>
    </row>
    <row r="156" spans="1:27" hidden="1" x14ac:dyDescent="0.3">
      <c r="A156" s="7"/>
      <c r="B156" s="23">
        <f t="shared" si="6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61"/>
        <v>#VALUE!</v>
      </c>
      <c r="M156" s="25">
        <f t="shared" si="62"/>
        <v>0</v>
      </c>
      <c r="N156" s="8"/>
      <c r="Y156" s="5">
        <f t="shared" si="58"/>
        <v>0</v>
      </c>
      <c r="Z156" s="5">
        <f t="shared" si="59"/>
        <v>0</v>
      </c>
      <c r="AA156" s="5">
        <f t="shared" si="63"/>
        <v>0</v>
      </c>
    </row>
    <row r="157" spans="1:27" hidden="1" x14ac:dyDescent="0.3">
      <c r="A157" s="7"/>
      <c r="B157" s="23">
        <f t="shared" si="6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61"/>
        <v>#VALUE!</v>
      </c>
      <c r="M157" s="25">
        <f t="shared" si="62"/>
        <v>0</v>
      </c>
      <c r="N157" s="8"/>
      <c r="Y157" s="5">
        <f t="shared" si="58"/>
        <v>0</v>
      </c>
      <c r="Z157" s="5">
        <f t="shared" si="59"/>
        <v>0</v>
      </c>
      <c r="AA157" s="5">
        <f t="shared" si="63"/>
        <v>0</v>
      </c>
    </row>
    <row r="158" spans="1:27" hidden="1" x14ac:dyDescent="0.3">
      <c r="A158" s="7"/>
      <c r="B158" s="23">
        <f t="shared" si="6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61"/>
        <v>#VALUE!</v>
      </c>
      <c r="M158" s="25">
        <f t="shared" si="62"/>
        <v>0</v>
      </c>
      <c r="N158" s="8"/>
      <c r="Y158" s="5">
        <f t="shared" si="58"/>
        <v>0</v>
      </c>
      <c r="Z158" s="5">
        <f t="shared" si="59"/>
        <v>0</v>
      </c>
      <c r="AA158" s="5">
        <f t="shared" si="63"/>
        <v>0</v>
      </c>
    </row>
    <row r="159" spans="1:27" hidden="1" x14ac:dyDescent="0.3">
      <c r="A159" s="7"/>
      <c r="B159" s="23">
        <f t="shared" si="6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61"/>
        <v>#VALUE!</v>
      </c>
      <c r="M159" s="25">
        <f t="shared" si="62"/>
        <v>0</v>
      </c>
      <c r="N159" s="8"/>
      <c r="Y159" s="5">
        <f t="shared" si="58"/>
        <v>0</v>
      </c>
      <c r="Z159" s="5">
        <f t="shared" si="59"/>
        <v>0</v>
      </c>
      <c r="AA159" s="5">
        <f t="shared" si="63"/>
        <v>0</v>
      </c>
    </row>
    <row r="160" spans="1:27" hidden="1" x14ac:dyDescent="0.3">
      <c r="A160" s="7"/>
      <c r="B160" s="23">
        <f t="shared" si="6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61"/>
        <v>#VALUE!</v>
      </c>
      <c r="M160" s="25">
        <f t="shared" si="62"/>
        <v>0</v>
      </c>
      <c r="N160" s="8"/>
      <c r="Y160" s="5">
        <f t="shared" si="58"/>
        <v>0</v>
      </c>
      <c r="Z160" s="5">
        <f t="shared" si="59"/>
        <v>0</v>
      </c>
      <c r="AA160" s="5">
        <f t="shared" si="63"/>
        <v>0</v>
      </c>
    </row>
    <row r="161" spans="1:27" hidden="1" x14ac:dyDescent="0.3">
      <c r="A161" s="7"/>
      <c r="B161" s="23">
        <f t="shared" si="6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61"/>
        <v>#VALUE!</v>
      </c>
      <c r="M161" s="25">
        <f t="shared" si="62"/>
        <v>0</v>
      </c>
      <c r="N161" s="8"/>
      <c r="Y161" s="5">
        <f t="shared" si="58"/>
        <v>0</v>
      </c>
      <c r="Z161" s="5">
        <f t="shared" si="59"/>
        <v>0</v>
      </c>
      <c r="AA161" s="5">
        <f t="shared" si="63"/>
        <v>0</v>
      </c>
    </row>
    <row r="162" spans="1:27" hidden="1" x14ac:dyDescent="0.3">
      <c r="A162" s="7"/>
      <c r="B162" s="23">
        <f t="shared" si="6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61"/>
        <v>#VALUE!</v>
      </c>
      <c r="M162" s="25">
        <f t="shared" si="62"/>
        <v>0</v>
      </c>
      <c r="N162" s="8"/>
      <c r="Y162" s="5">
        <f t="shared" si="58"/>
        <v>0</v>
      </c>
      <c r="Z162" s="5">
        <f t="shared" si="59"/>
        <v>0</v>
      </c>
      <c r="AA162" s="5">
        <f t="shared" si="63"/>
        <v>0</v>
      </c>
    </row>
    <row r="163" spans="1:27" hidden="1" x14ac:dyDescent="0.3">
      <c r="A163" s="7"/>
      <c r="B163" s="23">
        <f t="shared" si="6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61"/>
        <v>#VALUE!</v>
      </c>
      <c r="M163" s="25">
        <f t="shared" si="62"/>
        <v>0</v>
      </c>
      <c r="N163" s="8"/>
      <c r="Y163" s="5">
        <f t="shared" si="58"/>
        <v>0</v>
      </c>
      <c r="Z163" s="5">
        <f t="shared" si="59"/>
        <v>0</v>
      </c>
      <c r="AA163" s="5">
        <f t="shared" si="63"/>
        <v>0</v>
      </c>
    </row>
    <row r="164" spans="1:27" hidden="1" x14ac:dyDescent="0.3">
      <c r="A164" s="7"/>
      <c r="B164" s="23">
        <f t="shared" si="6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61"/>
        <v>#VALUE!</v>
      </c>
      <c r="M164" s="25">
        <f t="shared" si="62"/>
        <v>0</v>
      </c>
      <c r="N164" s="8"/>
      <c r="Y164" s="5">
        <f t="shared" si="58"/>
        <v>0</v>
      </c>
      <c r="Z164" s="5">
        <f t="shared" si="59"/>
        <v>0</v>
      </c>
      <c r="AA164" s="5">
        <f t="shared" si="63"/>
        <v>0</v>
      </c>
    </row>
    <row r="165" spans="1:27" hidden="1" x14ac:dyDescent="0.3">
      <c r="A165" s="7"/>
      <c r="B165" s="23">
        <f t="shared" si="6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61"/>
        <v>#VALUE!</v>
      </c>
      <c r="M165" s="25">
        <f t="shared" si="62"/>
        <v>0</v>
      </c>
      <c r="N165" s="8"/>
      <c r="Y165" s="5">
        <f t="shared" si="58"/>
        <v>0</v>
      </c>
      <c r="Z165" s="5">
        <f t="shared" si="59"/>
        <v>0</v>
      </c>
      <c r="AA165" s="5">
        <f t="shared" si="63"/>
        <v>0</v>
      </c>
    </row>
    <row r="166" spans="1:27" hidden="1" x14ac:dyDescent="0.3">
      <c r="A166" s="7"/>
      <c r="B166" s="23">
        <f t="shared" si="6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61"/>
        <v>#VALUE!</v>
      </c>
      <c r="M166" s="25">
        <f t="shared" si="62"/>
        <v>0</v>
      </c>
      <c r="N166" s="8"/>
      <c r="Y166" s="5">
        <f t="shared" si="58"/>
        <v>0</v>
      </c>
      <c r="Z166" s="5">
        <f t="shared" si="59"/>
        <v>0</v>
      </c>
      <c r="AA166" s="5">
        <f t="shared" si="63"/>
        <v>0</v>
      </c>
    </row>
    <row r="167" spans="1:27" hidden="1" x14ac:dyDescent="0.3">
      <c r="A167" s="7"/>
      <c r="B167" s="23">
        <f t="shared" si="6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61"/>
        <v>#VALUE!</v>
      </c>
      <c r="M167" s="25">
        <f t="shared" si="62"/>
        <v>0</v>
      </c>
      <c r="N167" s="8"/>
      <c r="Y167" s="5">
        <f t="shared" si="58"/>
        <v>0</v>
      </c>
      <c r="Z167" s="5">
        <f t="shared" si="59"/>
        <v>0</v>
      </c>
      <c r="AA167" s="5">
        <f t="shared" si="63"/>
        <v>0</v>
      </c>
    </row>
    <row r="168" spans="1:27" hidden="1" x14ac:dyDescent="0.3">
      <c r="A168" s="7"/>
      <c r="B168" s="23">
        <f t="shared" si="6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61"/>
        <v>#VALUE!</v>
      </c>
      <c r="M168" s="25">
        <f t="shared" si="62"/>
        <v>0</v>
      </c>
      <c r="N168" s="8"/>
      <c r="Y168" s="5">
        <f t="shared" si="58"/>
        <v>0</v>
      </c>
      <c r="Z168" s="5">
        <f t="shared" si="59"/>
        <v>0</v>
      </c>
      <c r="AA168" s="5">
        <f t="shared" si="63"/>
        <v>0</v>
      </c>
    </row>
    <row r="169" spans="1:27" hidden="1" x14ac:dyDescent="0.3">
      <c r="A169" s="7"/>
      <c r="B169" s="23">
        <f t="shared" si="6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61"/>
        <v>#VALUE!</v>
      </c>
      <c r="M169" s="25">
        <f t="shared" si="62"/>
        <v>0</v>
      </c>
      <c r="N169" s="8"/>
      <c r="Y169" s="5">
        <f t="shared" si="58"/>
        <v>0</v>
      </c>
      <c r="Z169" s="5">
        <f t="shared" si="59"/>
        <v>0</v>
      </c>
      <c r="AA169" s="5">
        <f t="shared" si="63"/>
        <v>0</v>
      </c>
    </row>
    <row r="170" spans="1:27" hidden="1" x14ac:dyDescent="0.3">
      <c r="A170" s="7"/>
      <c r="B170" s="23">
        <f t="shared" si="6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61"/>
        <v>#VALUE!</v>
      </c>
      <c r="M170" s="25">
        <f t="shared" si="62"/>
        <v>0</v>
      </c>
      <c r="N170" s="8"/>
      <c r="Y170" s="5">
        <f t="shared" si="58"/>
        <v>0</v>
      </c>
      <c r="Z170" s="5">
        <f t="shared" si="59"/>
        <v>0</v>
      </c>
      <c r="AA170" s="5">
        <f t="shared" si="63"/>
        <v>0</v>
      </c>
    </row>
    <row r="171" spans="1:27" hidden="1" x14ac:dyDescent="0.3">
      <c r="A171" s="7"/>
      <c r="B171" s="23">
        <f t="shared" si="6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61"/>
        <v>#VALUE!</v>
      </c>
      <c r="M171" s="25">
        <f t="shared" si="62"/>
        <v>0</v>
      </c>
      <c r="N171" s="8"/>
      <c r="Y171" s="5">
        <f t="shared" si="58"/>
        <v>0</v>
      </c>
      <c r="Z171" s="5">
        <f t="shared" si="59"/>
        <v>0</v>
      </c>
      <c r="AA171" s="5">
        <f t="shared" si="63"/>
        <v>0</v>
      </c>
    </row>
    <row r="172" spans="1:27" hidden="1" x14ac:dyDescent="0.3">
      <c r="A172" s="7"/>
      <c r="B172" s="23">
        <f t="shared" si="6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61"/>
        <v>#VALUE!</v>
      </c>
      <c r="M172" s="25">
        <f t="shared" si="62"/>
        <v>0</v>
      </c>
      <c r="N172" s="8"/>
      <c r="Y172" s="5">
        <f t="shared" si="58"/>
        <v>0</v>
      </c>
      <c r="Z172" s="5">
        <f t="shared" si="59"/>
        <v>0</v>
      </c>
      <c r="AA172" s="5">
        <f t="shared" si="63"/>
        <v>0</v>
      </c>
    </row>
    <row r="173" spans="1:27" hidden="1" x14ac:dyDescent="0.3">
      <c r="A173" s="7"/>
      <c r="B173" s="23">
        <f t="shared" si="6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61"/>
        <v>#VALUE!</v>
      </c>
      <c r="M173" s="25">
        <f t="shared" si="62"/>
        <v>0</v>
      </c>
      <c r="N173" s="8"/>
      <c r="Y173" s="5">
        <f t="shared" si="58"/>
        <v>0</v>
      </c>
      <c r="Z173" s="5">
        <f t="shared" si="59"/>
        <v>0</v>
      </c>
      <c r="AA173" s="5">
        <f t="shared" si="63"/>
        <v>0</v>
      </c>
    </row>
    <row r="174" spans="1:27" hidden="1" x14ac:dyDescent="0.3">
      <c r="A174" s="7"/>
      <c r="B174" s="23">
        <f t="shared" si="6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61"/>
        <v>#VALUE!</v>
      </c>
      <c r="M174" s="25">
        <f t="shared" si="62"/>
        <v>0</v>
      </c>
      <c r="N174" s="8"/>
      <c r="Y174" s="5">
        <f t="shared" si="58"/>
        <v>0</v>
      </c>
      <c r="Z174" s="5">
        <f t="shared" si="59"/>
        <v>0</v>
      </c>
      <c r="AA174" s="5">
        <f t="shared" si="63"/>
        <v>0</v>
      </c>
    </row>
    <row r="175" spans="1:27" hidden="1" x14ac:dyDescent="0.3">
      <c r="A175" s="7"/>
      <c r="B175" s="23">
        <f t="shared" si="6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61"/>
        <v>#VALUE!</v>
      </c>
      <c r="M175" s="25">
        <f t="shared" si="62"/>
        <v>0</v>
      </c>
      <c r="N175" s="8"/>
      <c r="Y175" s="5">
        <f t="shared" si="58"/>
        <v>0</v>
      </c>
      <c r="Z175" s="5">
        <f t="shared" si="59"/>
        <v>0</v>
      </c>
      <c r="AA175" s="5">
        <f t="shared" si="63"/>
        <v>0</v>
      </c>
    </row>
    <row r="176" spans="1:27" hidden="1" x14ac:dyDescent="0.3">
      <c r="A176" s="7"/>
      <c r="B176" s="23">
        <f t="shared" si="6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61"/>
        <v>#VALUE!</v>
      </c>
      <c r="M176" s="25">
        <f t="shared" si="62"/>
        <v>0</v>
      </c>
      <c r="N176" s="8"/>
      <c r="Y176" s="5">
        <f t="shared" si="58"/>
        <v>0</v>
      </c>
      <c r="Z176" s="5">
        <f t="shared" si="59"/>
        <v>0</v>
      </c>
      <c r="AA176" s="5">
        <f t="shared" si="63"/>
        <v>0</v>
      </c>
    </row>
    <row r="177" spans="1:27" hidden="1" x14ac:dyDescent="0.3">
      <c r="A177" s="7"/>
      <c r="B177" s="23">
        <f t="shared" si="6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61"/>
        <v>#VALUE!</v>
      </c>
      <c r="M177" s="25">
        <f t="shared" si="62"/>
        <v>0</v>
      </c>
      <c r="N177" s="8"/>
      <c r="Y177" s="5">
        <f t="shared" si="58"/>
        <v>0</v>
      </c>
      <c r="Z177" s="5">
        <f t="shared" si="59"/>
        <v>0</v>
      </c>
      <c r="AA177" s="5">
        <f t="shared" si="63"/>
        <v>0</v>
      </c>
    </row>
    <row r="178" spans="1:27" hidden="1" x14ac:dyDescent="0.3">
      <c r="A178" s="7"/>
      <c r="B178" s="23">
        <f t="shared" si="6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61"/>
        <v>#VALUE!</v>
      </c>
      <c r="M178" s="25">
        <f t="shared" si="62"/>
        <v>0</v>
      </c>
      <c r="N178" s="8"/>
      <c r="Y178" s="5">
        <f t="shared" si="58"/>
        <v>0</v>
      </c>
      <c r="Z178" s="5">
        <f t="shared" si="59"/>
        <v>0</v>
      </c>
      <c r="AA178" s="5">
        <f t="shared" si="63"/>
        <v>0</v>
      </c>
    </row>
    <row r="179" spans="1:27" hidden="1" x14ac:dyDescent="0.3">
      <c r="A179" s="7"/>
      <c r="B179" s="23">
        <f t="shared" si="6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61"/>
        <v>#VALUE!</v>
      </c>
      <c r="M179" s="25">
        <f t="shared" si="62"/>
        <v>0</v>
      </c>
      <c r="N179" s="8"/>
      <c r="Y179" s="5">
        <f t="shared" si="58"/>
        <v>0</v>
      </c>
      <c r="Z179" s="5">
        <f t="shared" si="59"/>
        <v>0</v>
      </c>
      <c r="AA179" s="5">
        <f t="shared" si="63"/>
        <v>0</v>
      </c>
    </row>
    <row r="180" spans="1:27" hidden="1" x14ac:dyDescent="0.3">
      <c r="A180" s="7"/>
      <c r="B180" s="23">
        <f t="shared" si="6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61"/>
        <v>#VALUE!</v>
      </c>
      <c r="M180" s="25">
        <f t="shared" si="62"/>
        <v>0</v>
      </c>
      <c r="N180" s="8"/>
      <c r="Y180" s="5">
        <f t="shared" si="58"/>
        <v>0</v>
      </c>
      <c r="Z180" s="5">
        <f t="shared" si="59"/>
        <v>0</v>
      </c>
      <c r="AA180" s="5">
        <f t="shared" si="63"/>
        <v>0</v>
      </c>
    </row>
    <row r="181" spans="1:27" hidden="1" x14ac:dyDescent="0.3">
      <c r="A181" s="7"/>
      <c r="B181" s="23">
        <f t="shared" si="6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61"/>
        <v>#VALUE!</v>
      </c>
      <c r="M181" s="25">
        <f t="shared" si="62"/>
        <v>0</v>
      </c>
      <c r="N181" s="8"/>
      <c r="Y181" s="5">
        <f t="shared" si="58"/>
        <v>0</v>
      </c>
      <c r="Z181" s="5">
        <f t="shared" si="59"/>
        <v>0</v>
      </c>
      <c r="AA181" s="5">
        <f t="shared" si="63"/>
        <v>0</v>
      </c>
    </row>
    <row r="182" spans="1:27" hidden="1" x14ac:dyDescent="0.3">
      <c r="A182" s="7"/>
      <c r="B182" s="23">
        <f t="shared" si="6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61"/>
        <v>#VALUE!</v>
      </c>
      <c r="M182" s="25">
        <f t="shared" si="62"/>
        <v>0</v>
      </c>
      <c r="N182" s="8"/>
      <c r="Y182" s="5">
        <f t="shared" si="58"/>
        <v>0</v>
      </c>
      <c r="Z182" s="5">
        <f t="shared" si="59"/>
        <v>0</v>
      </c>
      <c r="AA182" s="5">
        <f t="shared" si="63"/>
        <v>0</v>
      </c>
    </row>
    <row r="183" spans="1:27" hidden="1" x14ac:dyDescent="0.3">
      <c r="A183" s="7"/>
      <c r="B183" s="23">
        <f t="shared" si="6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61"/>
        <v>#VALUE!</v>
      </c>
      <c r="M183" s="25">
        <f t="shared" si="62"/>
        <v>0</v>
      </c>
      <c r="N183" s="8"/>
      <c r="Y183" s="5">
        <f t="shared" si="58"/>
        <v>0</v>
      </c>
      <c r="Z183" s="5">
        <f t="shared" si="59"/>
        <v>0</v>
      </c>
      <c r="AA183" s="5">
        <f t="shared" si="63"/>
        <v>0</v>
      </c>
    </row>
    <row r="184" spans="1:27" hidden="1" x14ac:dyDescent="0.3">
      <c r="A184" s="7"/>
      <c r="B184" s="23">
        <f t="shared" si="6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61"/>
        <v>#VALUE!</v>
      </c>
      <c r="M184" s="25">
        <f t="shared" si="62"/>
        <v>0</v>
      </c>
      <c r="N184" s="8"/>
      <c r="Y184" s="5">
        <f t="shared" si="58"/>
        <v>0</v>
      </c>
      <c r="Z184" s="5">
        <f t="shared" si="59"/>
        <v>0</v>
      </c>
      <c r="AA184" s="5">
        <f t="shared" si="63"/>
        <v>0</v>
      </c>
    </row>
    <row r="185" spans="1:27" hidden="1" x14ac:dyDescent="0.3">
      <c r="A185" s="7"/>
      <c r="B185" s="23">
        <f t="shared" si="6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61"/>
        <v>#VALUE!</v>
      </c>
      <c r="M185" s="25">
        <f t="shared" si="62"/>
        <v>0</v>
      </c>
      <c r="N185" s="8"/>
      <c r="Y185" s="5">
        <f t="shared" si="58"/>
        <v>0</v>
      </c>
      <c r="Z185" s="5">
        <f t="shared" si="59"/>
        <v>0</v>
      </c>
      <c r="AA185" s="5">
        <f t="shared" si="63"/>
        <v>0</v>
      </c>
    </row>
    <row r="186" spans="1:27" hidden="1" x14ac:dyDescent="0.3">
      <c r="A186" s="7"/>
      <c r="B186" s="23">
        <f t="shared" si="6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61"/>
        <v>#VALUE!</v>
      </c>
      <c r="M186" s="25">
        <f t="shared" si="62"/>
        <v>0</v>
      </c>
      <c r="N186" s="8"/>
      <c r="Y186" s="5">
        <f t="shared" si="58"/>
        <v>0</v>
      </c>
      <c r="Z186" s="5">
        <f t="shared" si="59"/>
        <v>0</v>
      </c>
      <c r="AA186" s="5">
        <f t="shared" si="63"/>
        <v>0</v>
      </c>
    </row>
    <row r="187" spans="1:27" hidden="1" x14ac:dyDescent="0.3">
      <c r="A187" s="7"/>
      <c r="B187" s="23">
        <f t="shared" si="6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61"/>
        <v>#VALUE!</v>
      </c>
      <c r="M187" s="25">
        <f t="shared" si="62"/>
        <v>0</v>
      </c>
      <c r="N187" s="8"/>
      <c r="Y187" s="5">
        <f t="shared" si="58"/>
        <v>0</v>
      </c>
      <c r="Z187" s="5">
        <f t="shared" si="59"/>
        <v>0</v>
      </c>
      <c r="AA187" s="5">
        <f t="shared" si="63"/>
        <v>0</v>
      </c>
    </row>
    <row r="188" spans="1:27" hidden="1" x14ac:dyDescent="0.3">
      <c r="A188" s="7"/>
      <c r="B188" s="23">
        <f t="shared" si="6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61"/>
        <v>#VALUE!</v>
      </c>
      <c r="M188" s="25">
        <f t="shared" si="62"/>
        <v>0</v>
      </c>
      <c r="N188" s="8"/>
      <c r="Y188" s="5">
        <f t="shared" si="58"/>
        <v>0</v>
      </c>
      <c r="Z188" s="5">
        <f t="shared" si="59"/>
        <v>0</v>
      </c>
      <c r="AA188" s="5">
        <f t="shared" si="63"/>
        <v>0</v>
      </c>
    </row>
    <row r="189" spans="1:27" hidden="1" x14ac:dyDescent="0.3">
      <c r="A189" s="7"/>
      <c r="B189" s="23">
        <f t="shared" si="6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61"/>
        <v>#VALUE!</v>
      </c>
      <c r="M189" s="25">
        <f t="shared" si="62"/>
        <v>0</v>
      </c>
      <c r="N189" s="8"/>
      <c r="Y189" s="5">
        <f t="shared" si="58"/>
        <v>0</v>
      </c>
      <c r="Z189" s="5">
        <f t="shared" si="59"/>
        <v>0</v>
      </c>
      <c r="AA189" s="5">
        <f t="shared" si="63"/>
        <v>0</v>
      </c>
    </row>
    <row r="190" spans="1:27" hidden="1" x14ac:dyDescent="0.3">
      <c r="A190" s="7"/>
      <c r="B190" s="23">
        <f t="shared" si="6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61"/>
        <v>#VALUE!</v>
      </c>
      <c r="M190" s="25">
        <f t="shared" si="62"/>
        <v>0</v>
      </c>
      <c r="N190" s="8"/>
      <c r="Y190" s="5">
        <f t="shared" si="58"/>
        <v>0</v>
      </c>
      <c r="Z190" s="5">
        <f t="shared" si="59"/>
        <v>0</v>
      </c>
      <c r="AA190" s="5">
        <f t="shared" si="63"/>
        <v>0</v>
      </c>
    </row>
    <row r="191" spans="1:27" ht="15" thickBot="1" x14ac:dyDescent="0.35">
      <c r="A191" s="7"/>
      <c r="B191" s="23">
        <f t="shared" si="6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61"/>
        <v>#VALUE!</v>
      </c>
      <c r="M191" s="25">
        <f t="shared" si="62"/>
        <v>0</v>
      </c>
      <c r="N191" s="8"/>
      <c r="Y191" s="5">
        <f t="shared" si="58"/>
        <v>0</v>
      </c>
      <c r="Z191" s="5">
        <f t="shared" si="59"/>
        <v>0</v>
      </c>
      <c r="AA191" s="5">
        <f t="shared" si="6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1210422.5589326483</v>
      </c>
      <c r="N192" s="8"/>
      <c r="Y192" s="5">
        <f>SUM(Y6:Y191)</f>
        <v>52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27" priority="1">
      <formula>LEN(TRIM(I6))=0</formula>
    </cfRule>
  </conditionalFormatting>
  <hyperlinks>
    <hyperlink ref="B192" r:id="rId1" display="www.winnerscapitalline.com" xr:uid="{00000000-0004-0000-2C00-000000000000}"/>
    <hyperlink ref="P1" location="'MASTER '!A1" display="Back" xr:uid="{00000000-0004-0000-2C00-000001000000}"/>
  </hyperlinks>
  <pageMargins left="0.7" right="0.7" top="0.75" bottom="0.75" header="0.3" footer="0.3"/>
  <pageSetup orientation="portrait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A195"/>
  <sheetViews>
    <sheetView topLeftCell="A7" zoomScaleNormal="100" workbookViewId="0">
      <selection activeCell="S24" sqref="S24"/>
    </sheetView>
  </sheetViews>
  <sheetFormatPr defaultColWidth="9.109375" defaultRowHeight="14.4" x14ac:dyDescent="0.3"/>
  <cols>
    <col min="1" max="1" width="5.109375" style="16" customWidth="1"/>
    <col min="2" max="2" width="3.5546875" style="16" bestFit="1" customWidth="1"/>
    <col min="3" max="3" width="11.5546875" style="16" customWidth="1"/>
    <col min="4" max="4" width="7.5546875" style="16" customWidth="1"/>
    <col min="5" max="5" width="25.6640625" style="16" customWidth="1"/>
    <col min="6" max="7" width="10" style="16" customWidth="1"/>
    <col min="8" max="8" width="8.6640625" style="16" customWidth="1"/>
    <col min="9" max="9" width="10" style="16" customWidth="1"/>
    <col min="10" max="10" width="8.33203125" style="41" customWidth="1"/>
    <col min="11" max="11" width="10" style="16" customWidth="1"/>
    <col min="12" max="12" width="11" style="16" customWidth="1"/>
    <col min="13" max="13" width="9.33203125" style="41" customWidth="1"/>
    <col min="14" max="14" width="4.109375" style="16" customWidth="1"/>
    <col min="15" max="15" width="3.44140625" style="5" customWidth="1"/>
    <col min="16" max="16" width="9.44140625" style="5" customWidth="1"/>
    <col min="17" max="17" width="8" style="5" customWidth="1"/>
    <col min="18" max="18" width="8.6640625" style="5" customWidth="1"/>
    <col min="19" max="19" width="8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1499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44564</v>
      </c>
      <c r="D6" s="19" t="s">
        <v>19</v>
      </c>
      <c r="E6" s="19" t="s">
        <v>1500</v>
      </c>
      <c r="F6" s="21">
        <v>1495</v>
      </c>
      <c r="G6" s="79">
        <v>2000</v>
      </c>
      <c r="H6" s="79">
        <v>1300</v>
      </c>
      <c r="I6" s="26">
        <v>1565</v>
      </c>
      <c r="J6" s="25">
        <f t="shared" ref="J6" si="0">I6-F6</f>
        <v>70</v>
      </c>
      <c r="K6" s="27">
        <f t="shared" ref="K6" si="1">150000/F6</f>
        <v>100.33444816053512</v>
      </c>
      <c r="L6" s="63">
        <f t="shared" ref="L6:L71" si="2">(I6*1/F6)-100%</f>
        <v>4.6822742474916357E-2</v>
      </c>
      <c r="M6" s="25">
        <f>J6*K6</f>
        <v>7023.4113712374583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44564</v>
      </c>
      <c r="D7" s="25" t="s">
        <v>19</v>
      </c>
      <c r="E7" s="25" t="s">
        <v>1501</v>
      </c>
      <c r="F7" s="26">
        <v>129</v>
      </c>
      <c r="G7" s="26">
        <v>140</v>
      </c>
      <c r="H7" s="26">
        <v>125</v>
      </c>
      <c r="I7" s="26">
        <v>125</v>
      </c>
      <c r="J7" s="25">
        <f t="shared" ref="J7" si="5">I7-F7</f>
        <v>-4</v>
      </c>
      <c r="K7" s="27">
        <f t="shared" ref="K7" si="6">150000/F7</f>
        <v>1162.7906976744187</v>
      </c>
      <c r="L7" s="63">
        <f t="shared" si="2"/>
        <v>-3.1007751937984551E-2</v>
      </c>
      <c r="M7" s="83">
        <f>J7*K7</f>
        <v>-4651.1627906976746</v>
      </c>
      <c r="N7" s="8"/>
      <c r="Y7" s="5">
        <f t="shared" si="3"/>
        <v>0</v>
      </c>
      <c r="Z7" s="5">
        <f t="shared" si="4"/>
        <v>1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44564</v>
      </c>
      <c r="D8" s="25" t="s">
        <v>19</v>
      </c>
      <c r="E8" s="25" t="s">
        <v>1437</v>
      </c>
      <c r="F8" s="26">
        <v>187</v>
      </c>
      <c r="G8" s="26">
        <v>200</v>
      </c>
      <c r="H8" s="26">
        <v>182</v>
      </c>
      <c r="I8" s="26">
        <v>195</v>
      </c>
      <c r="J8" s="25">
        <f t="shared" ref="J8" si="9">I8-F8</f>
        <v>8</v>
      </c>
      <c r="K8" s="27">
        <f t="shared" ref="K8" si="10">150000/F8</f>
        <v>802.13903743315507</v>
      </c>
      <c r="L8" s="63">
        <f t="shared" si="2"/>
        <v>4.2780748663101553E-2</v>
      </c>
      <c r="M8" s="83">
        <f t="shared" ref="M8:M71" si="11">J8*K8</f>
        <v>6417.1122994652405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44565</v>
      </c>
      <c r="D9" s="25" t="s">
        <v>19</v>
      </c>
      <c r="E9" s="25" t="s">
        <v>1502</v>
      </c>
      <c r="F9" s="26">
        <v>1290</v>
      </c>
      <c r="G9" s="26">
        <v>1350</v>
      </c>
      <c r="H9" s="26">
        <v>1260</v>
      </c>
      <c r="I9" s="26">
        <v>1350</v>
      </c>
      <c r="J9" s="25">
        <f t="shared" ref="J9:J13" si="12">I9-F9</f>
        <v>60</v>
      </c>
      <c r="K9" s="27">
        <f t="shared" ref="K9:K13" si="13">150000/F9</f>
        <v>116.27906976744185</v>
      </c>
      <c r="L9" s="63">
        <f t="shared" si="2"/>
        <v>4.6511627906976827E-2</v>
      </c>
      <c r="M9" s="83">
        <f t="shared" si="11"/>
        <v>6976.7441860465115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44565</v>
      </c>
      <c r="D10" s="25" t="s">
        <v>19</v>
      </c>
      <c r="E10" s="25" t="s">
        <v>850</v>
      </c>
      <c r="F10" s="26">
        <v>261</v>
      </c>
      <c r="G10" s="26">
        <v>280</v>
      </c>
      <c r="H10" s="26">
        <v>250</v>
      </c>
      <c r="I10" s="26">
        <v>265</v>
      </c>
      <c r="J10" s="25">
        <f t="shared" si="12"/>
        <v>4</v>
      </c>
      <c r="K10" s="27">
        <f t="shared" si="13"/>
        <v>574.71264367816093</v>
      </c>
      <c r="L10" s="63">
        <f t="shared" si="2"/>
        <v>1.5325670498084198E-2</v>
      </c>
      <c r="M10" s="83">
        <f t="shared" si="11"/>
        <v>2298.8505747126437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44565</v>
      </c>
      <c r="D11" s="25" t="s">
        <v>19</v>
      </c>
      <c r="E11" s="25" t="s">
        <v>1503</v>
      </c>
      <c r="F11" s="26">
        <v>380</v>
      </c>
      <c r="G11" s="26">
        <v>400</v>
      </c>
      <c r="H11" s="26">
        <v>370</v>
      </c>
      <c r="I11" s="26">
        <v>400</v>
      </c>
      <c r="J11" s="25">
        <f t="shared" si="12"/>
        <v>20</v>
      </c>
      <c r="K11" s="27">
        <f t="shared" si="13"/>
        <v>394.73684210526318</v>
      </c>
      <c r="L11" s="63">
        <f t="shared" si="2"/>
        <v>5.2631578947368363E-2</v>
      </c>
      <c r="M11" s="83">
        <f t="shared" si="11"/>
        <v>7894.7368421052633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44565</v>
      </c>
      <c r="D12" s="25" t="s">
        <v>19</v>
      </c>
      <c r="E12" s="25" t="s">
        <v>1504</v>
      </c>
      <c r="F12" s="26">
        <v>460</v>
      </c>
      <c r="G12" s="26">
        <v>475</v>
      </c>
      <c r="H12" s="26">
        <v>450</v>
      </c>
      <c r="I12" s="26">
        <v>475</v>
      </c>
      <c r="J12" s="25">
        <f t="shared" si="12"/>
        <v>15</v>
      </c>
      <c r="K12" s="27">
        <f t="shared" si="13"/>
        <v>326.08695652173913</v>
      </c>
      <c r="L12" s="63">
        <f t="shared" si="2"/>
        <v>3.2608695652173836E-2</v>
      </c>
      <c r="M12" s="83">
        <f t="shared" si="11"/>
        <v>4891.304347826087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44565</v>
      </c>
      <c r="D13" s="25" t="s">
        <v>19</v>
      </c>
      <c r="E13" s="25" t="s">
        <v>32</v>
      </c>
      <c r="F13" s="26">
        <v>133</v>
      </c>
      <c r="G13" s="26">
        <v>165</v>
      </c>
      <c r="H13" s="26">
        <v>115</v>
      </c>
      <c r="I13" s="26">
        <v>115</v>
      </c>
      <c r="J13" s="25">
        <f t="shared" si="12"/>
        <v>-18</v>
      </c>
      <c r="K13" s="27">
        <f t="shared" si="13"/>
        <v>1127.8195488721803</v>
      </c>
      <c r="L13" s="63">
        <f t="shared" si="2"/>
        <v>-0.13533834586466165</v>
      </c>
      <c r="M13" s="28">
        <f t="shared" si="11"/>
        <v>-20300.751879699244</v>
      </c>
      <c r="N13" s="8"/>
      <c r="P13" s="148" t="s">
        <v>10</v>
      </c>
      <c r="Q13" s="150">
        <f>COUNT(C6:C191)</f>
        <v>44</v>
      </c>
      <c r="R13" s="152">
        <v>38</v>
      </c>
      <c r="S13" s="152">
        <f>Z192</f>
        <v>5</v>
      </c>
      <c r="T13" s="152">
        <v>1</v>
      </c>
      <c r="U13" s="154">
        <f>R13/(Q13-T13)</f>
        <v>0.88372093023255816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44565</v>
      </c>
      <c r="D14" s="25" t="s">
        <v>19</v>
      </c>
      <c r="E14" s="25" t="s">
        <v>1505</v>
      </c>
      <c r="F14" s="26">
        <v>54.5</v>
      </c>
      <c r="G14" s="26">
        <v>60</v>
      </c>
      <c r="H14" s="26">
        <v>52</v>
      </c>
      <c r="I14" s="26">
        <v>56</v>
      </c>
      <c r="J14" s="25">
        <f t="shared" ref="J14" si="14">I14-F14</f>
        <v>1.5</v>
      </c>
      <c r="K14" s="27">
        <f t="shared" ref="K14" si="15">150000/F14</f>
        <v>2752.2935779816512</v>
      </c>
      <c r="L14" s="63">
        <f t="shared" si="2"/>
        <v>2.7522935779816571E-2</v>
      </c>
      <c r="M14" s="28">
        <f t="shared" si="11"/>
        <v>4128.440366972477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44565</v>
      </c>
      <c r="D15" s="25" t="s">
        <v>19</v>
      </c>
      <c r="E15" s="25" t="s">
        <v>580</v>
      </c>
      <c r="F15" s="26">
        <v>78</v>
      </c>
      <c r="G15" s="26">
        <v>85</v>
      </c>
      <c r="H15" s="26">
        <v>75</v>
      </c>
      <c r="I15" s="26">
        <v>79.2</v>
      </c>
      <c r="J15" s="25">
        <f t="shared" ref="J15:J16" si="16">I15-F15</f>
        <v>1.2000000000000028</v>
      </c>
      <c r="K15" s="27">
        <f t="shared" ref="K15:K16" si="17">150000/F15</f>
        <v>1923.0769230769231</v>
      </c>
      <c r="L15" s="63">
        <f t="shared" si="2"/>
        <v>1.538461538461533E-2</v>
      </c>
      <c r="M15" s="28">
        <f t="shared" si="11"/>
        <v>2307.6923076923131</v>
      </c>
      <c r="N15" s="8"/>
      <c r="O15" s="29"/>
      <c r="P15" s="97" t="s">
        <v>21</v>
      </c>
      <c r="Q15" s="98"/>
      <c r="R15" s="99"/>
      <c r="S15" s="106">
        <f>U13</f>
        <v>0.88372093023255816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44567</v>
      </c>
      <c r="D16" s="25" t="s">
        <v>1506</v>
      </c>
      <c r="E16" s="25" t="s">
        <v>1507</v>
      </c>
      <c r="F16" s="26">
        <v>42</v>
      </c>
      <c r="G16" s="26">
        <v>48</v>
      </c>
      <c r="H16" s="26">
        <v>39</v>
      </c>
      <c r="I16" s="26">
        <v>39</v>
      </c>
      <c r="J16" s="25">
        <f t="shared" si="16"/>
        <v>-3</v>
      </c>
      <c r="K16" s="27">
        <f t="shared" si="17"/>
        <v>3571.4285714285716</v>
      </c>
      <c r="L16" s="63">
        <f t="shared" si="2"/>
        <v>-7.1428571428571397E-2</v>
      </c>
      <c r="M16" s="28">
        <f t="shared" si="11"/>
        <v>-10714.285714285714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1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44567</v>
      </c>
      <c r="D17" s="25" t="s">
        <v>19</v>
      </c>
      <c r="E17" s="25" t="s">
        <v>1487</v>
      </c>
      <c r="F17" s="26">
        <v>46</v>
      </c>
      <c r="G17" s="26">
        <v>50</v>
      </c>
      <c r="H17" s="26">
        <v>44</v>
      </c>
      <c r="I17" s="26">
        <v>50</v>
      </c>
      <c r="J17" s="25">
        <f t="shared" ref="J17:J18" si="18">I17-F17</f>
        <v>4</v>
      </c>
      <c r="K17" s="27">
        <f t="shared" ref="K17:K18" si="19">150000/F17</f>
        <v>3260.8695652173915</v>
      </c>
      <c r="L17" s="63">
        <f t="shared" si="2"/>
        <v>8.6956521739130377E-2</v>
      </c>
      <c r="M17" s="28">
        <f t="shared" si="11"/>
        <v>13043.478260869566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44567</v>
      </c>
      <c r="D18" s="25" t="s">
        <v>19</v>
      </c>
      <c r="E18" s="25" t="s">
        <v>507</v>
      </c>
      <c r="F18" s="26">
        <v>15.4</v>
      </c>
      <c r="G18" s="26">
        <v>17</v>
      </c>
      <c r="H18" s="26">
        <v>14.5</v>
      </c>
      <c r="I18" s="26">
        <v>14.5</v>
      </c>
      <c r="J18" s="25">
        <f t="shared" si="18"/>
        <v>-0.90000000000000036</v>
      </c>
      <c r="K18" s="27">
        <f t="shared" si="19"/>
        <v>9740.2597402597403</v>
      </c>
      <c r="L18" s="63">
        <f t="shared" si="2"/>
        <v>-5.8441558441558517E-2</v>
      </c>
      <c r="M18" s="28">
        <f t="shared" si="11"/>
        <v>-8766.2337662337704</v>
      </c>
      <c r="N18" s="8"/>
      <c r="Y18" s="5">
        <f t="shared" si="3"/>
        <v>0</v>
      </c>
      <c r="Z18" s="5">
        <f t="shared" si="4"/>
        <v>1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44568</v>
      </c>
      <c r="D19" s="25" t="s">
        <v>19</v>
      </c>
      <c r="E19" s="25" t="s">
        <v>788</v>
      </c>
      <c r="F19" s="26">
        <v>156</v>
      </c>
      <c r="G19" s="26">
        <v>165</v>
      </c>
      <c r="H19" s="26">
        <v>152</v>
      </c>
      <c r="I19" s="26">
        <v>165</v>
      </c>
      <c r="J19" s="25">
        <f t="shared" ref="J19:J25" si="20">I19-F19</f>
        <v>9</v>
      </c>
      <c r="K19" s="27">
        <f t="shared" ref="K19:K25" si="21">150000/F19</f>
        <v>961.53846153846155</v>
      </c>
      <c r="L19" s="63">
        <f t="shared" si="2"/>
        <v>5.7692307692307709E-2</v>
      </c>
      <c r="M19" s="28">
        <f t="shared" si="11"/>
        <v>8653.8461538461543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44571</v>
      </c>
      <c r="D20" s="25" t="s">
        <v>19</v>
      </c>
      <c r="E20" s="25" t="s">
        <v>1429</v>
      </c>
      <c r="F20" s="26">
        <v>50</v>
      </c>
      <c r="G20" s="26">
        <v>56</v>
      </c>
      <c r="H20" s="26">
        <v>48</v>
      </c>
      <c r="I20" s="26">
        <v>52</v>
      </c>
      <c r="J20" s="25">
        <f t="shared" si="20"/>
        <v>2</v>
      </c>
      <c r="K20" s="27">
        <f t="shared" si="21"/>
        <v>3000</v>
      </c>
      <c r="L20" s="63">
        <f t="shared" si="2"/>
        <v>4.0000000000000036E-2</v>
      </c>
      <c r="M20" s="28">
        <f t="shared" si="11"/>
        <v>6000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44571</v>
      </c>
      <c r="D21" s="25" t="s">
        <v>19</v>
      </c>
      <c r="E21" s="25" t="s">
        <v>1508</v>
      </c>
      <c r="F21" s="26">
        <v>196</v>
      </c>
      <c r="G21" s="26">
        <v>205</v>
      </c>
      <c r="H21" s="26">
        <v>192</v>
      </c>
      <c r="I21" s="26">
        <v>205</v>
      </c>
      <c r="J21" s="25">
        <f t="shared" si="20"/>
        <v>9</v>
      </c>
      <c r="K21" s="27">
        <f t="shared" si="21"/>
        <v>765.30612244897964</v>
      </c>
      <c r="L21" s="63">
        <f t="shared" si="2"/>
        <v>4.5918367346938771E-2</v>
      </c>
      <c r="M21" s="28">
        <f t="shared" si="11"/>
        <v>6887.7551020408164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44571</v>
      </c>
      <c r="D22" s="25" t="s">
        <v>19</v>
      </c>
      <c r="E22" s="25" t="s">
        <v>1509</v>
      </c>
      <c r="F22" s="26">
        <v>90</v>
      </c>
      <c r="G22" s="26">
        <v>200</v>
      </c>
      <c r="H22" s="26">
        <v>70</v>
      </c>
      <c r="I22" s="26">
        <v>95</v>
      </c>
      <c r="J22" s="25">
        <f t="shared" si="20"/>
        <v>5</v>
      </c>
      <c r="K22" s="27">
        <f t="shared" si="21"/>
        <v>1666.6666666666667</v>
      </c>
      <c r="L22" s="63">
        <f t="shared" si="2"/>
        <v>5.555555555555558E-2</v>
      </c>
      <c r="M22" s="28">
        <f t="shared" si="11"/>
        <v>8333.3333333333339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44571</v>
      </c>
      <c r="D23" s="25" t="s">
        <v>19</v>
      </c>
      <c r="E23" s="25" t="s">
        <v>28</v>
      </c>
      <c r="F23" s="26">
        <v>303</v>
      </c>
      <c r="G23" s="26">
        <v>315</v>
      </c>
      <c r="H23" s="26">
        <v>297</v>
      </c>
      <c r="I23" s="26">
        <v>315</v>
      </c>
      <c r="J23" s="25">
        <f t="shared" si="20"/>
        <v>12</v>
      </c>
      <c r="K23" s="27">
        <f t="shared" si="21"/>
        <v>495.04950495049508</v>
      </c>
      <c r="L23" s="63">
        <f t="shared" si="2"/>
        <v>3.9603960396039639E-2</v>
      </c>
      <c r="M23" s="28">
        <f t="shared" si="11"/>
        <v>5940.5940594059412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44571</v>
      </c>
      <c r="D24" s="25" t="s">
        <v>19</v>
      </c>
      <c r="E24" s="25" t="s">
        <v>1460</v>
      </c>
      <c r="F24" s="26">
        <v>362</v>
      </c>
      <c r="G24" s="26">
        <v>380</v>
      </c>
      <c r="H24" s="26">
        <v>355</v>
      </c>
      <c r="I24" s="26">
        <v>372</v>
      </c>
      <c r="J24" s="25">
        <f t="shared" si="20"/>
        <v>10</v>
      </c>
      <c r="K24" s="27">
        <f t="shared" si="21"/>
        <v>414.36464088397793</v>
      </c>
      <c r="L24" s="63">
        <f t="shared" si="2"/>
        <v>2.7624309392265234E-2</v>
      </c>
      <c r="M24" s="28">
        <f t="shared" si="11"/>
        <v>4143.6464088397788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44571</v>
      </c>
      <c r="D25" s="25" t="s">
        <v>19</v>
      </c>
      <c r="E25" s="25" t="s">
        <v>1510</v>
      </c>
      <c r="F25" s="26">
        <v>555</v>
      </c>
      <c r="G25" s="26">
        <v>590</v>
      </c>
      <c r="H25" s="26">
        <v>530</v>
      </c>
      <c r="I25" s="26">
        <v>579</v>
      </c>
      <c r="J25" s="25">
        <f t="shared" si="20"/>
        <v>24</v>
      </c>
      <c r="K25" s="27">
        <f t="shared" si="21"/>
        <v>270.27027027027026</v>
      </c>
      <c r="L25" s="63">
        <f t="shared" si="2"/>
        <v>4.3243243243243246E-2</v>
      </c>
      <c r="M25" s="28">
        <f t="shared" si="11"/>
        <v>6486.4864864864867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44572</v>
      </c>
      <c r="D26" s="25" t="s">
        <v>19</v>
      </c>
      <c r="E26" s="25" t="s">
        <v>1511</v>
      </c>
      <c r="F26" s="26">
        <v>535</v>
      </c>
      <c r="G26" s="26">
        <v>555</v>
      </c>
      <c r="H26" s="26">
        <v>525</v>
      </c>
      <c r="I26" s="26"/>
      <c r="J26" s="25"/>
      <c r="K26" s="27"/>
      <c r="L26" s="63">
        <f t="shared" si="2"/>
        <v>-1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x14ac:dyDescent="0.3">
      <c r="A27" s="7"/>
      <c r="B27" s="23">
        <f t="shared" si="8"/>
        <v>22</v>
      </c>
      <c r="C27" s="24">
        <v>44572</v>
      </c>
      <c r="D27" s="25" t="s">
        <v>19</v>
      </c>
      <c r="E27" s="25" t="s">
        <v>1512</v>
      </c>
      <c r="F27" s="26">
        <v>510</v>
      </c>
      <c r="G27" s="26">
        <v>530</v>
      </c>
      <c r="H27" s="26">
        <v>500</v>
      </c>
      <c r="I27" s="26">
        <v>530</v>
      </c>
      <c r="J27" s="25">
        <f t="shared" ref="J27:J44" si="22">I27-F27</f>
        <v>20</v>
      </c>
      <c r="K27" s="27">
        <f t="shared" ref="K27:K44" si="23">150000/F27</f>
        <v>294.11764705882354</v>
      </c>
      <c r="L27" s="63">
        <f t="shared" si="2"/>
        <v>3.9215686274509887E-2</v>
      </c>
      <c r="M27" s="28">
        <f t="shared" si="11"/>
        <v>5882.3529411764703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44572</v>
      </c>
      <c r="D28" s="25" t="s">
        <v>19</v>
      </c>
      <c r="E28" s="25" t="s">
        <v>900</v>
      </c>
      <c r="F28" s="26">
        <v>390</v>
      </c>
      <c r="G28" s="26">
        <v>410</v>
      </c>
      <c r="H28" s="26">
        <v>380</v>
      </c>
      <c r="I28" s="26">
        <v>412</v>
      </c>
      <c r="J28" s="25">
        <f t="shared" si="22"/>
        <v>22</v>
      </c>
      <c r="K28" s="27">
        <f t="shared" si="23"/>
        <v>384.61538461538464</v>
      </c>
      <c r="L28" s="63">
        <f t="shared" si="2"/>
        <v>5.6410256410256432E-2</v>
      </c>
      <c r="M28" s="28">
        <f t="shared" si="11"/>
        <v>8461.5384615384628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44573</v>
      </c>
      <c r="D29" s="25" t="s">
        <v>19</v>
      </c>
      <c r="E29" s="25" t="s">
        <v>1513</v>
      </c>
      <c r="F29" s="26">
        <v>618</v>
      </c>
      <c r="G29" s="26">
        <v>650</v>
      </c>
      <c r="H29" s="26">
        <v>600</v>
      </c>
      <c r="I29" s="26">
        <v>634</v>
      </c>
      <c r="J29" s="25">
        <f t="shared" si="22"/>
        <v>16</v>
      </c>
      <c r="K29" s="27">
        <f t="shared" si="23"/>
        <v>242.71844660194174</v>
      </c>
      <c r="L29" s="63">
        <f t="shared" si="2"/>
        <v>2.5889967637540368E-2</v>
      </c>
      <c r="M29" s="28">
        <f t="shared" si="11"/>
        <v>3883.4951456310678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44573</v>
      </c>
      <c r="D30" s="25" t="s">
        <v>19</v>
      </c>
      <c r="E30" s="25" t="s">
        <v>1514</v>
      </c>
      <c r="F30" s="26">
        <v>130</v>
      </c>
      <c r="G30" s="26">
        <v>500</v>
      </c>
      <c r="H30" s="26"/>
      <c r="I30" s="26">
        <v>140</v>
      </c>
      <c r="J30" s="25">
        <f t="shared" si="22"/>
        <v>10</v>
      </c>
      <c r="K30" s="27">
        <f t="shared" si="23"/>
        <v>1153.8461538461538</v>
      </c>
      <c r="L30" s="63">
        <f t="shared" si="2"/>
        <v>7.6923076923076872E-2</v>
      </c>
      <c r="M30" s="28">
        <f t="shared" si="11"/>
        <v>11538.461538461539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44574</v>
      </c>
      <c r="D31" s="25" t="s">
        <v>19</v>
      </c>
      <c r="E31" s="25" t="s">
        <v>1515</v>
      </c>
      <c r="F31" s="26">
        <v>820</v>
      </c>
      <c r="G31" s="26">
        <v>880</v>
      </c>
      <c r="H31" s="26">
        <v>790</v>
      </c>
      <c r="I31" s="26">
        <v>832</v>
      </c>
      <c r="J31" s="25">
        <f t="shared" si="22"/>
        <v>12</v>
      </c>
      <c r="K31" s="27">
        <f t="shared" si="23"/>
        <v>182.92682926829269</v>
      </c>
      <c r="L31" s="63">
        <f t="shared" si="2"/>
        <v>1.4634146341463428E-2</v>
      </c>
      <c r="M31" s="28">
        <f t="shared" si="11"/>
        <v>2195.1219512195121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44574</v>
      </c>
      <c r="D32" s="25" t="s">
        <v>19</v>
      </c>
      <c r="E32" s="25" t="s">
        <v>1516</v>
      </c>
      <c r="F32" s="26">
        <v>1090</v>
      </c>
      <c r="G32" s="26">
        <v>1150</v>
      </c>
      <c r="H32" s="26">
        <v>1070</v>
      </c>
      <c r="I32" s="26">
        <v>1149</v>
      </c>
      <c r="J32" s="25">
        <f t="shared" si="22"/>
        <v>59</v>
      </c>
      <c r="K32" s="27">
        <f t="shared" si="23"/>
        <v>137.61467889908258</v>
      </c>
      <c r="L32" s="63">
        <f t="shared" si="2"/>
        <v>5.4128440366972397E-2</v>
      </c>
      <c r="M32" s="28">
        <f t="shared" si="11"/>
        <v>8119.2660550458722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44574</v>
      </c>
      <c r="D33" s="25" t="s">
        <v>19</v>
      </c>
      <c r="E33" s="25" t="s">
        <v>1517</v>
      </c>
      <c r="F33" s="26">
        <v>250</v>
      </c>
      <c r="G33" s="26">
        <v>260</v>
      </c>
      <c r="H33" s="26">
        <v>246</v>
      </c>
      <c r="I33" s="26">
        <v>255</v>
      </c>
      <c r="J33" s="25">
        <f t="shared" si="22"/>
        <v>5</v>
      </c>
      <c r="K33" s="27">
        <f t="shared" si="23"/>
        <v>600</v>
      </c>
      <c r="L33" s="63">
        <f t="shared" si="2"/>
        <v>2.0000000000000018E-2</v>
      </c>
      <c r="M33" s="28">
        <f t="shared" si="11"/>
        <v>3000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44578</v>
      </c>
      <c r="D34" s="25" t="s">
        <v>19</v>
      </c>
      <c r="E34" s="43" t="s">
        <v>1518</v>
      </c>
      <c r="F34" s="43">
        <v>522</v>
      </c>
      <c r="G34" s="43">
        <v>550</v>
      </c>
      <c r="H34" s="43">
        <v>510</v>
      </c>
      <c r="I34" s="26">
        <v>554.9</v>
      </c>
      <c r="J34" s="25">
        <f t="shared" si="22"/>
        <v>32.899999999999977</v>
      </c>
      <c r="K34" s="27">
        <f t="shared" si="23"/>
        <v>287.35632183908046</v>
      </c>
      <c r="L34" s="63">
        <f t="shared" si="2"/>
        <v>6.3026819923371669E-2</v>
      </c>
      <c r="M34" s="28">
        <f t="shared" si="11"/>
        <v>9454.0229885057415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44579</v>
      </c>
      <c r="D35" s="25" t="s">
        <v>19</v>
      </c>
      <c r="E35" s="25" t="s">
        <v>1002</v>
      </c>
      <c r="F35" s="26">
        <v>1520</v>
      </c>
      <c r="G35" s="26">
        <v>1725</v>
      </c>
      <c r="H35" s="26">
        <v>1420</v>
      </c>
      <c r="I35" s="26">
        <v>1550</v>
      </c>
      <c r="J35" s="25">
        <f t="shared" si="22"/>
        <v>30</v>
      </c>
      <c r="K35" s="27">
        <f t="shared" si="23"/>
        <v>98.684210526315795</v>
      </c>
      <c r="L35" s="63">
        <f t="shared" si="2"/>
        <v>1.9736842105263053E-2</v>
      </c>
      <c r="M35" s="28">
        <f t="shared" si="11"/>
        <v>2960.5263157894738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44579</v>
      </c>
      <c r="D36" s="25" t="s">
        <v>19</v>
      </c>
      <c r="E36" s="25" t="s">
        <v>1519</v>
      </c>
      <c r="F36" s="26">
        <v>293</v>
      </c>
      <c r="G36" s="26">
        <v>310</v>
      </c>
      <c r="H36" s="26">
        <v>285</v>
      </c>
      <c r="I36" s="26">
        <v>296.8</v>
      </c>
      <c r="J36" s="25">
        <f t="shared" si="22"/>
        <v>3.8000000000000114</v>
      </c>
      <c r="K36" s="27">
        <f t="shared" si="23"/>
        <v>511.9453924914676</v>
      </c>
      <c r="L36" s="63">
        <f t="shared" si="2"/>
        <v>1.2969283276450527E-2</v>
      </c>
      <c r="M36" s="28">
        <f t="shared" si="11"/>
        <v>1945.3924914675827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44579</v>
      </c>
      <c r="D37" s="25" t="s">
        <v>19</v>
      </c>
      <c r="E37" s="25" t="s">
        <v>1231</v>
      </c>
      <c r="F37" s="26">
        <v>48</v>
      </c>
      <c r="G37" s="26">
        <v>55</v>
      </c>
      <c r="H37" s="26">
        <v>46</v>
      </c>
      <c r="I37" s="26">
        <v>49</v>
      </c>
      <c r="J37" s="25">
        <f t="shared" si="22"/>
        <v>1</v>
      </c>
      <c r="K37" s="27">
        <f t="shared" si="23"/>
        <v>3125</v>
      </c>
      <c r="L37" s="63">
        <f t="shared" si="2"/>
        <v>2.0833333333333259E-2</v>
      </c>
      <c r="M37" s="28">
        <f t="shared" si="11"/>
        <v>3125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44579</v>
      </c>
      <c r="D38" s="25" t="s">
        <v>19</v>
      </c>
      <c r="E38" s="45" t="s">
        <v>1520</v>
      </c>
      <c r="F38" s="46">
        <v>560</v>
      </c>
      <c r="G38" s="46">
        <v>600</v>
      </c>
      <c r="H38" s="46">
        <v>550</v>
      </c>
      <c r="I38" s="26">
        <v>565</v>
      </c>
      <c r="J38" s="25">
        <f t="shared" si="22"/>
        <v>5</v>
      </c>
      <c r="K38" s="27">
        <f t="shared" si="23"/>
        <v>267.85714285714283</v>
      </c>
      <c r="L38" s="63">
        <f t="shared" si="2"/>
        <v>8.9285714285713969E-3</v>
      </c>
      <c r="M38" s="28">
        <f t="shared" si="11"/>
        <v>1339.2857142857142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44579</v>
      </c>
      <c r="D39" s="25" t="s">
        <v>19</v>
      </c>
      <c r="E39" s="43" t="s">
        <v>1492</v>
      </c>
      <c r="F39" s="43">
        <v>153</v>
      </c>
      <c r="G39" s="43">
        <v>165</v>
      </c>
      <c r="H39" s="43">
        <v>148</v>
      </c>
      <c r="I39" s="26">
        <v>580</v>
      </c>
      <c r="J39" s="25">
        <f t="shared" si="22"/>
        <v>427</v>
      </c>
      <c r="K39" s="27">
        <f t="shared" si="23"/>
        <v>980.39215686274508</v>
      </c>
      <c r="L39" s="63">
        <f t="shared" si="2"/>
        <v>2.7908496732026142</v>
      </c>
      <c r="M39" s="28">
        <f t="shared" si="11"/>
        <v>418627.45098039217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44582</v>
      </c>
      <c r="D40" s="43" t="s">
        <v>19</v>
      </c>
      <c r="E40" s="61" t="s">
        <v>1521</v>
      </c>
      <c r="F40" s="43">
        <v>560</v>
      </c>
      <c r="G40" s="43">
        <v>590</v>
      </c>
      <c r="H40" s="43">
        <v>545</v>
      </c>
      <c r="I40" s="26">
        <v>578</v>
      </c>
      <c r="J40" s="25">
        <f t="shared" si="22"/>
        <v>18</v>
      </c>
      <c r="K40" s="27">
        <f t="shared" si="23"/>
        <v>267.85714285714283</v>
      </c>
      <c r="L40" s="63">
        <f t="shared" si="2"/>
        <v>3.2142857142857251E-2</v>
      </c>
      <c r="M40" s="28">
        <f t="shared" si="11"/>
        <v>4821.4285714285706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44582</v>
      </c>
      <c r="D41" s="43" t="s">
        <v>19</v>
      </c>
      <c r="E41" s="43" t="s">
        <v>224</v>
      </c>
      <c r="F41" s="43">
        <v>370</v>
      </c>
      <c r="G41" s="43">
        <v>385</v>
      </c>
      <c r="H41" s="43">
        <v>360</v>
      </c>
      <c r="I41" s="26">
        <v>382.5</v>
      </c>
      <c r="J41" s="25">
        <f t="shared" si="22"/>
        <v>12.5</v>
      </c>
      <c r="K41" s="27">
        <f t="shared" si="23"/>
        <v>405.40540540540542</v>
      </c>
      <c r="L41" s="63">
        <f t="shared" si="2"/>
        <v>3.3783783783783772E-2</v>
      </c>
      <c r="M41" s="28">
        <f t="shared" si="11"/>
        <v>5067.5675675675675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44582</v>
      </c>
      <c r="D42" s="43" t="s">
        <v>19</v>
      </c>
      <c r="E42" s="43" t="s">
        <v>1522</v>
      </c>
      <c r="F42" s="43">
        <v>68</v>
      </c>
      <c r="G42" s="43">
        <v>120</v>
      </c>
      <c r="H42" s="43">
        <v>58</v>
      </c>
      <c r="I42" s="26">
        <v>82</v>
      </c>
      <c r="J42" s="25">
        <f t="shared" si="22"/>
        <v>14</v>
      </c>
      <c r="K42" s="27">
        <f t="shared" si="23"/>
        <v>2205.8823529411766</v>
      </c>
      <c r="L42" s="63">
        <f t="shared" si="2"/>
        <v>0.20588235294117641</v>
      </c>
      <c r="M42" s="28">
        <f t="shared" si="11"/>
        <v>30882.352941176472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44585</v>
      </c>
      <c r="D43" s="45" t="s">
        <v>19</v>
      </c>
      <c r="E43" s="45" t="s">
        <v>1452</v>
      </c>
      <c r="F43" s="46">
        <v>1470</v>
      </c>
      <c r="G43" s="46">
        <v>1550</v>
      </c>
      <c r="H43" s="46">
        <v>1440</v>
      </c>
      <c r="I43" s="26">
        <v>1550</v>
      </c>
      <c r="J43" s="25">
        <f t="shared" si="22"/>
        <v>80</v>
      </c>
      <c r="K43" s="27">
        <f t="shared" si="23"/>
        <v>102.04081632653062</v>
      </c>
      <c r="L43" s="63">
        <f t="shared" si="2"/>
        <v>5.4421768707483054E-2</v>
      </c>
      <c r="M43" s="28">
        <f t="shared" si="11"/>
        <v>8163.2653061224491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44588</v>
      </c>
      <c r="D44" s="25" t="s">
        <v>19</v>
      </c>
      <c r="E44" s="25" t="s">
        <v>1523</v>
      </c>
      <c r="F44" s="26">
        <v>230</v>
      </c>
      <c r="G44" s="26">
        <v>240</v>
      </c>
      <c r="H44" s="26">
        <v>226</v>
      </c>
      <c r="I44" s="26">
        <v>226</v>
      </c>
      <c r="J44" s="25">
        <f t="shared" si="22"/>
        <v>-4</v>
      </c>
      <c r="K44" s="27">
        <f t="shared" si="23"/>
        <v>652.17391304347825</v>
      </c>
      <c r="L44" s="63">
        <f t="shared" si="2"/>
        <v>-1.7391304347826098E-2</v>
      </c>
      <c r="M44" s="28">
        <f t="shared" si="11"/>
        <v>-2608.695652173913</v>
      </c>
      <c r="N44" s="8"/>
      <c r="Y44" s="5">
        <f t="shared" si="3"/>
        <v>0</v>
      </c>
      <c r="Z44" s="5">
        <f t="shared" si="4"/>
        <v>1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44588</v>
      </c>
      <c r="D45" s="25" t="s">
        <v>19</v>
      </c>
      <c r="E45" s="25" t="s">
        <v>1043</v>
      </c>
      <c r="F45" s="26">
        <v>228</v>
      </c>
      <c r="G45" s="26">
        <v>240</v>
      </c>
      <c r="H45" s="26">
        <v>224</v>
      </c>
      <c r="I45" s="26">
        <v>240</v>
      </c>
      <c r="J45" s="25">
        <f t="shared" ref="J45:J47" si="24">I45-F45</f>
        <v>12</v>
      </c>
      <c r="K45" s="27">
        <f t="shared" ref="K45:K47" si="25">150000/F45</f>
        <v>657.89473684210532</v>
      </c>
      <c r="L45" s="63">
        <f t="shared" si="2"/>
        <v>5.2631578947368363E-2</v>
      </c>
      <c r="M45" s="28">
        <f t="shared" si="11"/>
        <v>7894.7368421052633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44589</v>
      </c>
      <c r="D46" s="25" t="s">
        <v>19</v>
      </c>
      <c r="E46" s="25" t="s">
        <v>1524</v>
      </c>
      <c r="F46" s="26">
        <v>63.5</v>
      </c>
      <c r="G46" s="26">
        <v>70</v>
      </c>
      <c r="H46" s="26">
        <v>61</v>
      </c>
      <c r="I46" s="26">
        <v>68</v>
      </c>
      <c r="J46" s="25">
        <f t="shared" si="24"/>
        <v>4.5</v>
      </c>
      <c r="K46" s="27">
        <f t="shared" si="25"/>
        <v>2362.2047244094488</v>
      </c>
      <c r="L46" s="63">
        <f t="shared" si="2"/>
        <v>7.0866141732283561E-2</v>
      </c>
      <c r="M46" s="28">
        <f t="shared" si="11"/>
        <v>10629.92125984252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44589</v>
      </c>
      <c r="D47" s="25" t="s">
        <v>19</v>
      </c>
      <c r="E47" s="25" t="s">
        <v>1525</v>
      </c>
      <c r="F47" s="26">
        <v>223</v>
      </c>
      <c r="G47" s="26">
        <v>233</v>
      </c>
      <c r="H47" s="26">
        <v>219</v>
      </c>
      <c r="I47" s="26">
        <v>233</v>
      </c>
      <c r="J47" s="25">
        <f t="shared" si="24"/>
        <v>10</v>
      </c>
      <c r="K47" s="27">
        <f t="shared" si="25"/>
        <v>672.64573991031386</v>
      </c>
      <c r="L47" s="63">
        <f t="shared" si="2"/>
        <v>4.4843049327354167E-2</v>
      </c>
      <c r="M47" s="28">
        <f t="shared" si="11"/>
        <v>6726.4573991031384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44589</v>
      </c>
      <c r="D48" s="25" t="s">
        <v>19</v>
      </c>
      <c r="E48" s="25" t="s">
        <v>1526</v>
      </c>
      <c r="F48" s="26">
        <v>56.5</v>
      </c>
      <c r="G48" s="26">
        <v>63</v>
      </c>
      <c r="H48" s="26">
        <v>53</v>
      </c>
      <c r="I48" s="26">
        <v>58</v>
      </c>
      <c r="J48" s="25">
        <f t="shared" ref="J48" si="26">I48-F48</f>
        <v>1.5</v>
      </c>
      <c r="K48" s="27">
        <f t="shared" ref="K48" si="27">150000/F48</f>
        <v>2654.8672566371683</v>
      </c>
      <c r="L48" s="63">
        <f t="shared" si="2"/>
        <v>2.6548672566371723E-2</v>
      </c>
      <c r="M48" s="28">
        <f t="shared" si="11"/>
        <v>3982.3008849557527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44592</v>
      </c>
      <c r="D49" s="25" t="s">
        <v>19</v>
      </c>
      <c r="E49" s="25" t="s">
        <v>1106</v>
      </c>
      <c r="F49" s="26">
        <v>107</v>
      </c>
      <c r="G49" s="26">
        <v>140</v>
      </c>
      <c r="H49" s="26">
        <v>98</v>
      </c>
      <c r="I49" s="26">
        <v>117.6</v>
      </c>
      <c r="J49" s="25">
        <f t="shared" ref="J49" si="28">I49-F49</f>
        <v>10.599999999999994</v>
      </c>
      <c r="K49" s="27">
        <f t="shared" ref="K49" si="29">150000/F49</f>
        <v>1401.8691588785048</v>
      </c>
      <c r="L49" s="63">
        <f t="shared" si="2"/>
        <v>9.9065420560747519E-2</v>
      </c>
      <c r="M49" s="28">
        <f t="shared" si="11"/>
        <v>14859.813084112142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7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7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7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9"/>
        <v>#VALUE!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627946.0607377172</v>
      </c>
      <c r="N192" s="8"/>
      <c r="Y192" s="5">
        <f>SUM(Y6:Y191)</f>
        <v>38</v>
      </c>
      <c r="Z192" s="5">
        <f>SUM(Z6:Z191)</f>
        <v>5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6" priority="1">
      <formula>LEN(TRIM(I6))=0</formula>
    </cfRule>
  </conditionalFormatting>
  <hyperlinks>
    <hyperlink ref="B192" r:id="rId1" display="www.winnerscapitalline.com" xr:uid="{00000000-0004-0000-2D00-000000000000}"/>
    <hyperlink ref="P1" location="'MASTER '!A1" display="Back" xr:uid="{00000000-0004-0000-2D00-000001000000}"/>
  </hyperlinks>
  <pageMargins left="0.7" right="0.7" top="0.75" bottom="0.75" header="0.3" footer="0.3"/>
  <pageSetup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A195"/>
  <sheetViews>
    <sheetView topLeftCell="A5" zoomScaleNormal="100" workbookViewId="0">
      <selection activeCell="R20" sqref="R20"/>
    </sheetView>
  </sheetViews>
  <sheetFormatPr defaultColWidth="9.109375" defaultRowHeight="14.4" x14ac:dyDescent="0.3"/>
  <cols>
    <col min="1" max="1" width="5.109375" style="16" customWidth="1"/>
    <col min="2" max="2" width="3.5546875" style="16" bestFit="1" customWidth="1"/>
    <col min="3" max="3" width="10" style="16" customWidth="1"/>
    <col min="4" max="4" width="7.44140625" style="16" customWidth="1"/>
    <col min="5" max="5" width="18.33203125" style="16" customWidth="1"/>
    <col min="6" max="6" width="10.5546875" style="16" customWidth="1"/>
    <col min="7" max="8" width="8.109375" style="16" customWidth="1"/>
    <col min="9" max="9" width="10.5546875" style="16" customWidth="1"/>
    <col min="10" max="10" width="9.5546875" style="41" customWidth="1"/>
    <col min="11" max="11" width="10.88671875" style="16" customWidth="1"/>
    <col min="12" max="12" width="10.33203125" style="16" customWidth="1"/>
    <col min="13" max="13" width="10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1527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44594</v>
      </c>
      <c r="D6" s="19" t="s">
        <v>19</v>
      </c>
      <c r="E6" s="19" t="s">
        <v>1490</v>
      </c>
      <c r="F6" s="21">
        <v>535</v>
      </c>
      <c r="G6" s="79">
        <v>560</v>
      </c>
      <c r="H6" s="79">
        <v>520</v>
      </c>
      <c r="I6" s="26">
        <v>540</v>
      </c>
      <c r="J6" s="25">
        <f t="shared" ref="J6" si="0">I6-F6</f>
        <v>5</v>
      </c>
      <c r="K6" s="27">
        <f t="shared" ref="K6" si="1">150000/F6</f>
        <v>280.37383177570092</v>
      </c>
      <c r="L6" s="63">
        <f t="shared" ref="L6:L71" si="2">(I6*1/F6)-100%</f>
        <v>9.3457943925232545E-3</v>
      </c>
      <c r="M6" s="25">
        <f>J6*K6</f>
        <v>1401.8691588785045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44594</v>
      </c>
      <c r="D7" s="25" t="s">
        <v>19</v>
      </c>
      <c r="E7" s="25" t="s">
        <v>1512</v>
      </c>
      <c r="F7" s="26">
        <v>555</v>
      </c>
      <c r="G7" s="26">
        <v>600</v>
      </c>
      <c r="H7" s="26">
        <v>530</v>
      </c>
      <c r="I7" s="26">
        <v>567</v>
      </c>
      <c r="J7" s="25">
        <f t="shared" ref="J7" si="5">I7-F7</f>
        <v>12</v>
      </c>
      <c r="K7" s="27">
        <f t="shared" ref="K7" si="6">150000/F7</f>
        <v>270.27027027027026</v>
      </c>
      <c r="L7" s="63">
        <f t="shared" si="2"/>
        <v>2.1621621621621623E-2</v>
      </c>
      <c r="M7" s="83">
        <f>J7*K7</f>
        <v>3243.2432432432433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44594</v>
      </c>
      <c r="D8" s="25" t="s">
        <v>19</v>
      </c>
      <c r="E8" s="25" t="s">
        <v>1467</v>
      </c>
      <c r="F8" s="26">
        <v>503</v>
      </c>
      <c r="G8" s="26">
        <v>525</v>
      </c>
      <c r="H8" s="26">
        <v>490</v>
      </c>
      <c r="I8" s="26">
        <v>512</v>
      </c>
      <c r="J8" s="25">
        <f t="shared" ref="J8" si="9">I8-F8</f>
        <v>9</v>
      </c>
      <c r="K8" s="27">
        <f t="shared" ref="K8" si="10">150000/F8</f>
        <v>298.21073558648112</v>
      </c>
      <c r="L8" s="63">
        <f t="shared" si="2"/>
        <v>1.7892644135188762E-2</v>
      </c>
      <c r="M8" s="83">
        <f t="shared" ref="M8:M71" si="11">J8*K8</f>
        <v>2683.8966202783299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44595</v>
      </c>
      <c r="D9" s="25" t="s">
        <v>19</v>
      </c>
      <c r="E9" s="25" t="s">
        <v>1528</v>
      </c>
      <c r="F9" s="26">
        <v>1830</v>
      </c>
      <c r="G9" s="26">
        <v>2000</v>
      </c>
      <c r="H9" s="26">
        <v>1780</v>
      </c>
      <c r="I9" s="26"/>
      <c r="J9" s="25"/>
      <c r="K9" s="27"/>
      <c r="L9" s="63">
        <f t="shared" si="2"/>
        <v>-1</v>
      </c>
      <c r="M9" s="83">
        <f t="shared" si="11"/>
        <v>0</v>
      </c>
      <c r="N9" s="8"/>
      <c r="Y9" s="5">
        <f t="shared" si="3"/>
        <v>0</v>
      </c>
      <c r="Z9" s="5">
        <f t="shared" si="4"/>
        <v>0</v>
      </c>
      <c r="AA9" s="5">
        <f t="shared" si="7"/>
        <v>1</v>
      </c>
    </row>
    <row r="10" spans="1:27" ht="15" thickBot="1" x14ac:dyDescent="0.35">
      <c r="A10" s="7"/>
      <c r="B10" s="23">
        <f t="shared" si="8"/>
        <v>5</v>
      </c>
      <c r="C10" s="24">
        <v>44600</v>
      </c>
      <c r="D10" s="25" t="s">
        <v>19</v>
      </c>
      <c r="E10" s="25" t="s">
        <v>120</v>
      </c>
      <c r="F10" s="26">
        <v>535</v>
      </c>
      <c r="G10" s="26">
        <v>560</v>
      </c>
      <c r="H10" s="26">
        <v>525</v>
      </c>
      <c r="I10" s="26">
        <v>560</v>
      </c>
      <c r="J10" s="25">
        <f t="shared" ref="J10:J16" si="12">I10-F10</f>
        <v>25</v>
      </c>
      <c r="K10" s="27">
        <f t="shared" ref="K10:K16" si="13">150000/F10</f>
        <v>280.37383177570092</v>
      </c>
      <c r="L10" s="63">
        <f t="shared" si="2"/>
        <v>4.6728971962616717E-2</v>
      </c>
      <c r="M10" s="83">
        <f t="shared" si="11"/>
        <v>7009.3457943925232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44601</v>
      </c>
      <c r="D11" s="25" t="s">
        <v>19</v>
      </c>
      <c r="E11" s="25" t="s">
        <v>1472</v>
      </c>
      <c r="F11" s="26">
        <v>386</v>
      </c>
      <c r="G11" s="26">
        <v>400</v>
      </c>
      <c r="H11" s="26">
        <v>380</v>
      </c>
      <c r="I11" s="26">
        <v>390</v>
      </c>
      <c r="J11" s="25">
        <f t="shared" si="12"/>
        <v>4</v>
      </c>
      <c r="K11" s="27">
        <f t="shared" si="13"/>
        <v>388.60103626943004</v>
      </c>
      <c r="L11" s="63">
        <f t="shared" si="2"/>
        <v>1.0362694300518172E-2</v>
      </c>
      <c r="M11" s="83">
        <f t="shared" si="11"/>
        <v>1554.4041450777202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44601</v>
      </c>
      <c r="D12" s="25" t="s">
        <v>19</v>
      </c>
      <c r="E12" s="25" t="s">
        <v>854</v>
      </c>
      <c r="F12" s="26">
        <v>528</v>
      </c>
      <c r="G12" s="26">
        <v>550</v>
      </c>
      <c r="H12" s="26">
        <v>520</v>
      </c>
      <c r="I12" s="26">
        <v>536</v>
      </c>
      <c r="J12" s="25">
        <f t="shared" si="12"/>
        <v>8</v>
      </c>
      <c r="K12" s="27">
        <f t="shared" si="13"/>
        <v>284.09090909090907</v>
      </c>
      <c r="L12" s="63">
        <f t="shared" si="2"/>
        <v>1.5151515151515138E-2</v>
      </c>
      <c r="M12" s="83">
        <f t="shared" si="11"/>
        <v>2272.7272727272725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44607</v>
      </c>
      <c r="D13" s="25" t="s">
        <v>19</v>
      </c>
      <c r="E13" s="25" t="s">
        <v>1359</v>
      </c>
      <c r="F13" s="26">
        <v>825</v>
      </c>
      <c r="G13" s="26">
        <v>870</v>
      </c>
      <c r="H13" s="26">
        <v>800</v>
      </c>
      <c r="I13" s="26">
        <v>846</v>
      </c>
      <c r="J13" s="25">
        <f t="shared" si="12"/>
        <v>21</v>
      </c>
      <c r="K13" s="27">
        <f t="shared" si="13"/>
        <v>181.81818181818181</v>
      </c>
      <c r="L13" s="63">
        <f t="shared" si="2"/>
        <v>2.5454545454545396E-2</v>
      </c>
      <c r="M13" s="28">
        <f t="shared" si="11"/>
        <v>3818.181818181818</v>
      </c>
      <c r="N13" s="8"/>
      <c r="P13" s="148" t="s">
        <v>10</v>
      </c>
      <c r="Q13" s="150">
        <f>COUNT(C6:C191)</f>
        <v>26</v>
      </c>
      <c r="R13" s="152">
        <v>25</v>
      </c>
      <c r="S13" s="152">
        <f>Z192</f>
        <v>0</v>
      </c>
      <c r="T13" s="152">
        <v>1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44608</v>
      </c>
      <c r="D14" s="25" t="s">
        <v>19</v>
      </c>
      <c r="E14" s="25" t="s">
        <v>1529</v>
      </c>
      <c r="F14" s="26">
        <v>530</v>
      </c>
      <c r="G14" s="26">
        <v>550</v>
      </c>
      <c r="H14" s="26">
        <v>520</v>
      </c>
      <c r="I14" s="26">
        <v>550</v>
      </c>
      <c r="J14" s="25">
        <f t="shared" si="12"/>
        <v>20</v>
      </c>
      <c r="K14" s="27">
        <f t="shared" si="13"/>
        <v>283.01886792452831</v>
      </c>
      <c r="L14" s="63">
        <f t="shared" si="2"/>
        <v>3.7735849056603765E-2</v>
      </c>
      <c r="M14" s="28">
        <f t="shared" si="11"/>
        <v>5660.3773584905666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44608</v>
      </c>
      <c r="D15" s="25" t="s">
        <v>19</v>
      </c>
      <c r="E15" s="25" t="s">
        <v>1530</v>
      </c>
      <c r="F15" s="26">
        <v>392</v>
      </c>
      <c r="G15" s="26">
        <v>410</v>
      </c>
      <c r="H15" s="26">
        <v>385</v>
      </c>
      <c r="I15" s="26">
        <v>399</v>
      </c>
      <c r="J15" s="25">
        <f t="shared" si="12"/>
        <v>7</v>
      </c>
      <c r="K15" s="27">
        <f t="shared" si="13"/>
        <v>382.65306122448982</v>
      </c>
      <c r="L15" s="63">
        <f t="shared" si="2"/>
        <v>1.7857142857142794E-2</v>
      </c>
      <c r="M15" s="28">
        <f t="shared" si="11"/>
        <v>2678.5714285714289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44608</v>
      </c>
      <c r="D16" s="25" t="s">
        <v>19</v>
      </c>
      <c r="E16" s="25" t="s">
        <v>1462</v>
      </c>
      <c r="F16" s="26">
        <v>251</v>
      </c>
      <c r="G16" s="26">
        <v>262</v>
      </c>
      <c r="H16" s="26">
        <v>246</v>
      </c>
      <c r="I16" s="26">
        <v>262</v>
      </c>
      <c r="J16" s="25">
        <f t="shared" si="12"/>
        <v>11</v>
      </c>
      <c r="K16" s="27">
        <f t="shared" si="13"/>
        <v>597.60956175298804</v>
      </c>
      <c r="L16" s="63">
        <f t="shared" si="2"/>
        <v>4.3824701195219085E-2</v>
      </c>
      <c r="M16" s="28">
        <f t="shared" si="11"/>
        <v>6573.7051792828688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44609</v>
      </c>
      <c r="D17" s="25" t="s">
        <v>19</v>
      </c>
      <c r="E17" s="25" t="s">
        <v>1437</v>
      </c>
      <c r="F17" s="26">
        <v>199</v>
      </c>
      <c r="G17" s="26">
        <v>207</v>
      </c>
      <c r="H17" s="26">
        <v>195</v>
      </c>
      <c r="I17" s="26">
        <v>207</v>
      </c>
      <c r="J17" s="25">
        <f t="shared" ref="J17" si="14">I17-F17</f>
        <v>8</v>
      </c>
      <c r="K17" s="27">
        <f t="shared" ref="K17" si="15">150000/F17</f>
        <v>753.7688442211055</v>
      </c>
      <c r="L17" s="63">
        <f t="shared" si="2"/>
        <v>4.020100502512558E-2</v>
      </c>
      <c r="M17" s="28">
        <f t="shared" si="11"/>
        <v>6030.150753768844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44610</v>
      </c>
      <c r="D18" s="25" t="s">
        <v>19</v>
      </c>
      <c r="E18" s="25" t="s">
        <v>1519</v>
      </c>
      <c r="F18" s="26">
        <v>248</v>
      </c>
      <c r="G18" s="26">
        <v>260</v>
      </c>
      <c r="H18" s="26">
        <v>244</v>
      </c>
      <c r="I18" s="26">
        <v>260</v>
      </c>
      <c r="J18" s="25">
        <f t="shared" ref="J18" si="16">I18-F18</f>
        <v>12</v>
      </c>
      <c r="K18" s="27">
        <f t="shared" ref="K18" si="17">150000/F18</f>
        <v>604.83870967741939</v>
      </c>
      <c r="L18" s="63">
        <f t="shared" si="2"/>
        <v>4.8387096774193505E-2</v>
      </c>
      <c r="M18" s="28">
        <f t="shared" si="11"/>
        <v>7258.0645161290322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44610</v>
      </c>
      <c r="D19" s="25" t="s">
        <v>19</v>
      </c>
      <c r="E19" s="25" t="s">
        <v>1477</v>
      </c>
      <c r="F19" s="26">
        <v>130</v>
      </c>
      <c r="G19" s="26">
        <v>140</v>
      </c>
      <c r="H19" s="26">
        <v>126</v>
      </c>
      <c r="I19" s="26">
        <v>148</v>
      </c>
      <c r="J19" s="25">
        <f t="shared" ref="J19" si="18">I19-F19</f>
        <v>18</v>
      </c>
      <c r="K19" s="27">
        <f t="shared" ref="K19" si="19">150000/F19</f>
        <v>1153.8461538461538</v>
      </c>
      <c r="L19" s="63">
        <f t="shared" si="2"/>
        <v>0.13846153846153841</v>
      </c>
      <c r="M19" s="28">
        <f t="shared" si="11"/>
        <v>20769.23076923077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44614</v>
      </c>
      <c r="D20" s="25" t="s">
        <v>19</v>
      </c>
      <c r="E20" s="25" t="s">
        <v>1531</v>
      </c>
      <c r="F20" s="26">
        <v>1640</v>
      </c>
      <c r="G20" s="26">
        <v>1750</v>
      </c>
      <c r="H20" s="26">
        <v>1600</v>
      </c>
      <c r="I20" s="26">
        <v>1680</v>
      </c>
      <c r="J20" s="25">
        <f t="shared" ref="J20" si="20">I20-F20</f>
        <v>40</v>
      </c>
      <c r="K20" s="27">
        <f t="shared" ref="K20" si="21">150000/F20</f>
        <v>91.463414634146346</v>
      </c>
      <c r="L20" s="63">
        <f t="shared" si="2"/>
        <v>2.4390243902439046E-2</v>
      </c>
      <c r="M20" s="28">
        <f t="shared" si="11"/>
        <v>3658.5365853658541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44614</v>
      </c>
      <c r="D21" s="25" t="s">
        <v>19</v>
      </c>
      <c r="E21" s="25" t="s">
        <v>900</v>
      </c>
      <c r="F21" s="26">
        <v>370</v>
      </c>
      <c r="G21" s="26">
        <v>390</v>
      </c>
      <c r="H21" s="26">
        <v>355</v>
      </c>
      <c r="I21" s="26">
        <v>376.7</v>
      </c>
      <c r="J21" s="25">
        <f t="shared" ref="J21" si="22">I21-F21</f>
        <v>6.6999999999999886</v>
      </c>
      <c r="K21" s="27">
        <f t="shared" ref="K21" si="23">150000/F21</f>
        <v>405.40540540540542</v>
      </c>
      <c r="L21" s="63">
        <f t="shared" si="2"/>
        <v>1.8108108108108034E-2</v>
      </c>
      <c r="M21" s="28">
        <f t="shared" si="11"/>
        <v>2716.2162162162117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44614</v>
      </c>
      <c r="D22" s="25" t="s">
        <v>19</v>
      </c>
      <c r="E22" s="25" t="s">
        <v>1532</v>
      </c>
      <c r="F22" s="26">
        <v>200</v>
      </c>
      <c r="G22" s="26">
        <v>210</v>
      </c>
      <c r="H22" s="26">
        <v>196</v>
      </c>
      <c r="I22" s="26">
        <v>210</v>
      </c>
      <c r="J22" s="25">
        <f t="shared" ref="J22" si="24">I22-F22</f>
        <v>10</v>
      </c>
      <c r="K22" s="27">
        <f t="shared" ref="K22" si="25">150000/F22</f>
        <v>750</v>
      </c>
      <c r="L22" s="63">
        <f t="shared" si="2"/>
        <v>5.0000000000000044E-2</v>
      </c>
      <c r="M22" s="28">
        <f t="shared" si="11"/>
        <v>7500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44615</v>
      </c>
      <c r="D23" s="25" t="s">
        <v>19</v>
      </c>
      <c r="E23" s="25" t="s">
        <v>1112</v>
      </c>
      <c r="F23" s="26">
        <v>372</v>
      </c>
      <c r="G23" s="26">
        <v>390</v>
      </c>
      <c r="H23" s="26">
        <v>365</v>
      </c>
      <c r="I23" s="26">
        <v>376</v>
      </c>
      <c r="J23" s="25">
        <f t="shared" ref="J23" si="26">I23-F23</f>
        <v>4</v>
      </c>
      <c r="K23" s="27">
        <f t="shared" ref="K23" si="27">150000/F23</f>
        <v>403.22580645161293</v>
      </c>
      <c r="L23" s="63">
        <f t="shared" si="2"/>
        <v>1.0752688172043001E-2</v>
      </c>
      <c r="M23" s="28">
        <f t="shared" si="11"/>
        <v>1612.9032258064517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44615</v>
      </c>
      <c r="D24" s="25" t="s">
        <v>19</v>
      </c>
      <c r="E24" s="25" t="s">
        <v>1230</v>
      </c>
      <c r="F24" s="26">
        <v>37.700000000000003</v>
      </c>
      <c r="G24" s="26">
        <v>40</v>
      </c>
      <c r="H24" s="26">
        <v>36.5</v>
      </c>
      <c r="I24" s="26">
        <v>38</v>
      </c>
      <c r="J24" s="25">
        <f t="shared" ref="J24:J30" si="28">I24-F24</f>
        <v>0.29999999999999716</v>
      </c>
      <c r="K24" s="27">
        <f t="shared" ref="K24:K30" si="29">150000/F24</f>
        <v>3978.7798408488061</v>
      </c>
      <c r="L24" s="63">
        <f t="shared" si="2"/>
        <v>7.9575596816976457E-3</v>
      </c>
      <c r="M24" s="28">
        <f t="shared" si="11"/>
        <v>1193.6339522546305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44615</v>
      </c>
      <c r="D25" s="25" t="s">
        <v>19</v>
      </c>
      <c r="E25" s="25" t="s">
        <v>1460</v>
      </c>
      <c r="F25" s="26">
        <v>362</v>
      </c>
      <c r="G25" s="26">
        <v>380</v>
      </c>
      <c r="H25" s="26">
        <v>355</v>
      </c>
      <c r="I25" s="26">
        <v>380</v>
      </c>
      <c r="J25" s="25">
        <f t="shared" si="28"/>
        <v>18</v>
      </c>
      <c r="K25" s="27">
        <f t="shared" si="29"/>
        <v>414.36464088397793</v>
      </c>
      <c r="L25" s="63">
        <f t="shared" si="2"/>
        <v>4.9723756906077332E-2</v>
      </c>
      <c r="M25" s="28">
        <f t="shared" si="11"/>
        <v>7458.5635359116022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44617</v>
      </c>
      <c r="D26" s="25" t="s">
        <v>19</v>
      </c>
      <c r="E26" s="25" t="s">
        <v>1533</v>
      </c>
      <c r="F26" s="26">
        <v>4250</v>
      </c>
      <c r="G26" s="26">
        <v>4500</v>
      </c>
      <c r="H26" s="26">
        <v>4100</v>
      </c>
      <c r="I26" s="26">
        <v>4357</v>
      </c>
      <c r="J26" s="25">
        <f t="shared" si="28"/>
        <v>107</v>
      </c>
      <c r="K26" s="27">
        <f t="shared" si="29"/>
        <v>35.294117647058826</v>
      </c>
      <c r="L26" s="63">
        <f t="shared" si="2"/>
        <v>2.5176470588235356E-2</v>
      </c>
      <c r="M26" s="28">
        <f t="shared" si="11"/>
        <v>3776.4705882352946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44620</v>
      </c>
      <c r="D27" s="25" t="s">
        <v>19</v>
      </c>
      <c r="E27" s="25" t="s">
        <v>920</v>
      </c>
      <c r="F27" s="26">
        <v>4500</v>
      </c>
      <c r="G27" s="26">
        <v>4700</v>
      </c>
      <c r="H27" s="26">
        <v>4450</v>
      </c>
      <c r="I27" s="26">
        <v>4635</v>
      </c>
      <c r="J27" s="25">
        <f t="shared" si="28"/>
        <v>135</v>
      </c>
      <c r="K27" s="27">
        <f t="shared" si="29"/>
        <v>33.333333333333336</v>
      </c>
      <c r="L27" s="63">
        <f t="shared" si="2"/>
        <v>3.0000000000000027E-2</v>
      </c>
      <c r="M27" s="28">
        <f t="shared" si="11"/>
        <v>4500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44620</v>
      </c>
      <c r="D28" s="25" t="s">
        <v>19</v>
      </c>
      <c r="E28" s="25" t="s">
        <v>1534</v>
      </c>
      <c r="F28" s="26">
        <v>162</v>
      </c>
      <c r="G28" s="26">
        <v>175</v>
      </c>
      <c r="H28" s="26">
        <v>158</v>
      </c>
      <c r="I28" s="26">
        <v>165.8</v>
      </c>
      <c r="J28" s="25">
        <f t="shared" si="28"/>
        <v>3.8000000000000114</v>
      </c>
      <c r="K28" s="27">
        <f t="shared" si="29"/>
        <v>925.92592592592598</v>
      </c>
      <c r="L28" s="63">
        <f t="shared" si="2"/>
        <v>2.3456790123456805E-2</v>
      </c>
      <c r="M28" s="28">
        <f t="shared" si="11"/>
        <v>3518.5185185185292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44620</v>
      </c>
      <c r="D29" s="25" t="s">
        <v>19</v>
      </c>
      <c r="E29" s="25" t="s">
        <v>1535</v>
      </c>
      <c r="F29" s="26">
        <v>4250</v>
      </c>
      <c r="G29" s="26">
        <v>4500</v>
      </c>
      <c r="H29" s="26">
        <v>4150</v>
      </c>
      <c r="I29" s="26">
        <v>4446</v>
      </c>
      <c r="J29" s="25">
        <f t="shared" si="28"/>
        <v>196</v>
      </c>
      <c r="K29" s="27">
        <f t="shared" si="29"/>
        <v>35.294117647058826</v>
      </c>
      <c r="L29" s="63">
        <f t="shared" si="2"/>
        <v>4.6117647058823596E-2</v>
      </c>
      <c r="M29" s="28">
        <f t="shared" si="11"/>
        <v>6917.6470588235297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44620</v>
      </c>
      <c r="D30" s="25" t="s">
        <v>19</v>
      </c>
      <c r="E30" s="25" t="s">
        <v>1536</v>
      </c>
      <c r="F30" s="26">
        <v>660</v>
      </c>
      <c r="G30" s="26">
        <v>730</v>
      </c>
      <c r="H30" s="26">
        <v>630</v>
      </c>
      <c r="I30" s="26">
        <v>714</v>
      </c>
      <c r="J30" s="25">
        <f t="shared" si="28"/>
        <v>54</v>
      </c>
      <c r="K30" s="27">
        <f t="shared" si="29"/>
        <v>227.27272727272728</v>
      </c>
      <c r="L30" s="63">
        <f t="shared" si="2"/>
        <v>8.181818181818179E-2</v>
      </c>
      <c r="M30" s="28">
        <f t="shared" si="11"/>
        <v>12272.727272727274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44620</v>
      </c>
      <c r="D31" s="25" t="s">
        <v>19</v>
      </c>
      <c r="E31" s="25" t="s">
        <v>1537</v>
      </c>
      <c r="F31" s="26">
        <v>198</v>
      </c>
      <c r="G31" s="26">
        <v>210</v>
      </c>
      <c r="H31" s="26">
        <v>194</v>
      </c>
      <c r="I31" s="26">
        <v>210</v>
      </c>
      <c r="J31" s="25">
        <f t="shared" ref="J31" si="30">I31-F31</f>
        <v>12</v>
      </c>
      <c r="K31" s="27">
        <f t="shared" ref="K31" si="31">150000/F31</f>
        <v>757.57575757575762</v>
      </c>
      <c r="L31" s="63">
        <f t="shared" si="2"/>
        <v>6.0606060606060552E-2</v>
      </c>
      <c r="M31" s="28">
        <f t="shared" si="11"/>
        <v>9090.9090909090919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32">IF($M71&gt;0,1,0)</f>
        <v>0</v>
      </c>
      <c r="Z71" s="5">
        <f t="shared" ref="Z71:Z134" si="3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5">(I72*1/F72)-100%</f>
        <v>#VALUE!</v>
      </c>
      <c r="M72" s="28">
        <f t="shared" ref="M72:M135" si="36">J72*K72</f>
        <v>0</v>
      </c>
      <c r="N72" s="8"/>
      <c r="Y72" s="5">
        <f t="shared" si="32"/>
        <v>0</v>
      </c>
      <c r="Z72" s="5">
        <f t="shared" si="33"/>
        <v>0</v>
      </c>
      <c r="AA72" s="5">
        <f t="shared" si="7"/>
        <v>0</v>
      </c>
    </row>
    <row r="73" spans="1:27" hidden="1" x14ac:dyDescent="0.3">
      <c r="A73" s="7"/>
      <c r="B73" s="23">
        <f t="shared" si="3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5"/>
        <v>#VALUE!</v>
      </c>
      <c r="M73" s="28">
        <f t="shared" si="36"/>
        <v>0</v>
      </c>
      <c r="N73" s="8"/>
      <c r="Y73" s="5">
        <f t="shared" si="32"/>
        <v>0</v>
      </c>
      <c r="Z73" s="5">
        <f t="shared" si="33"/>
        <v>0</v>
      </c>
      <c r="AA73" s="5">
        <f t="shared" si="7"/>
        <v>0</v>
      </c>
    </row>
    <row r="74" spans="1:27" hidden="1" x14ac:dyDescent="0.3">
      <c r="A74" s="7"/>
      <c r="B74" s="23">
        <f t="shared" si="3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5"/>
        <v>#VALUE!</v>
      </c>
      <c r="M74" s="28">
        <f t="shared" si="36"/>
        <v>0</v>
      </c>
      <c r="N74" s="8"/>
      <c r="Y74" s="5">
        <f t="shared" si="32"/>
        <v>0</v>
      </c>
      <c r="Z74" s="5">
        <f t="shared" si="33"/>
        <v>0</v>
      </c>
      <c r="AA74" s="5">
        <f t="shared" si="7"/>
        <v>0</v>
      </c>
    </row>
    <row r="75" spans="1:27" hidden="1" x14ac:dyDescent="0.3">
      <c r="A75" s="7"/>
      <c r="B75" s="23">
        <f t="shared" si="3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5"/>
        <v>#VALUE!</v>
      </c>
      <c r="M75" s="28">
        <f t="shared" si="36"/>
        <v>0</v>
      </c>
      <c r="N75" s="8"/>
      <c r="Y75" s="5">
        <f t="shared" si="32"/>
        <v>0</v>
      </c>
      <c r="Z75" s="5">
        <f t="shared" si="33"/>
        <v>0</v>
      </c>
      <c r="AA75" s="5">
        <f t="shared" ref="AA75:AA138" si="37">IF($I75=0,1,0)</f>
        <v>0</v>
      </c>
    </row>
    <row r="76" spans="1:27" hidden="1" x14ac:dyDescent="0.3">
      <c r="A76" s="7"/>
      <c r="B76" s="23">
        <f t="shared" si="3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5"/>
        <v>#VALUE!</v>
      </c>
      <c r="M76" s="28">
        <f t="shared" si="36"/>
        <v>0</v>
      </c>
      <c r="N76" s="8"/>
      <c r="Y76" s="5">
        <f t="shared" si="32"/>
        <v>0</v>
      </c>
      <c r="Z76" s="5">
        <f t="shared" si="33"/>
        <v>0</v>
      </c>
      <c r="AA76" s="5">
        <f t="shared" si="37"/>
        <v>0</v>
      </c>
    </row>
    <row r="77" spans="1:27" hidden="1" x14ac:dyDescent="0.3">
      <c r="A77" s="7"/>
      <c r="B77" s="23">
        <f t="shared" si="3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5"/>
        <v>#VALUE!</v>
      </c>
      <c r="M77" s="28">
        <f t="shared" si="36"/>
        <v>0</v>
      </c>
      <c r="N77" s="8"/>
      <c r="Y77" s="5">
        <f t="shared" si="32"/>
        <v>0</v>
      </c>
      <c r="Z77" s="5">
        <f t="shared" si="33"/>
        <v>0</v>
      </c>
      <c r="AA77" s="5">
        <f t="shared" si="37"/>
        <v>0</v>
      </c>
    </row>
    <row r="78" spans="1:27" hidden="1" x14ac:dyDescent="0.3">
      <c r="A78" s="7"/>
      <c r="B78" s="23">
        <f t="shared" si="3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5"/>
        <v>#VALUE!</v>
      </c>
      <c r="M78" s="28">
        <f t="shared" si="36"/>
        <v>0</v>
      </c>
      <c r="N78" s="8"/>
      <c r="Y78" s="5">
        <f t="shared" si="32"/>
        <v>0</v>
      </c>
      <c r="Z78" s="5">
        <f t="shared" si="33"/>
        <v>0</v>
      </c>
      <c r="AA78" s="5">
        <f t="shared" si="37"/>
        <v>0</v>
      </c>
    </row>
    <row r="79" spans="1:27" hidden="1" x14ac:dyDescent="0.3">
      <c r="A79" s="7"/>
      <c r="B79" s="23">
        <f t="shared" si="3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5"/>
        <v>#VALUE!</v>
      </c>
      <c r="M79" s="28">
        <f t="shared" si="36"/>
        <v>0</v>
      </c>
      <c r="N79" s="8"/>
      <c r="Y79" s="5">
        <f t="shared" si="32"/>
        <v>0</v>
      </c>
      <c r="Z79" s="5">
        <f t="shared" si="33"/>
        <v>0</v>
      </c>
      <c r="AA79" s="5">
        <f t="shared" si="37"/>
        <v>0</v>
      </c>
    </row>
    <row r="80" spans="1:27" hidden="1" x14ac:dyDescent="0.3">
      <c r="A80" s="7"/>
      <c r="B80" s="23">
        <f t="shared" si="3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5"/>
        <v>#VALUE!</v>
      </c>
      <c r="M80" s="28">
        <f t="shared" si="36"/>
        <v>0</v>
      </c>
      <c r="N80" s="8"/>
      <c r="Q80" s="5" t="s">
        <v>20</v>
      </c>
      <c r="Y80" s="5">
        <f t="shared" si="32"/>
        <v>0</v>
      </c>
      <c r="Z80" s="5">
        <f t="shared" si="33"/>
        <v>0</v>
      </c>
      <c r="AA80" s="5">
        <f t="shared" si="37"/>
        <v>0</v>
      </c>
    </row>
    <row r="81" spans="1:27" hidden="1" x14ac:dyDescent="0.3">
      <c r="A81" s="7"/>
      <c r="B81" s="23">
        <f t="shared" si="3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5"/>
        <v>#VALUE!</v>
      </c>
      <c r="M81" s="28">
        <f t="shared" si="36"/>
        <v>0</v>
      </c>
      <c r="N81" s="8"/>
      <c r="P81" s="5" t="s">
        <v>20</v>
      </c>
      <c r="Y81" s="5">
        <f t="shared" si="32"/>
        <v>0</v>
      </c>
      <c r="Z81" s="5">
        <f t="shared" si="33"/>
        <v>0</v>
      </c>
      <c r="AA81" s="5">
        <f t="shared" si="37"/>
        <v>0</v>
      </c>
    </row>
    <row r="82" spans="1:27" hidden="1" x14ac:dyDescent="0.3">
      <c r="A82" s="7"/>
      <c r="B82" s="23">
        <f t="shared" si="3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5"/>
        <v>#VALUE!</v>
      </c>
      <c r="M82" s="28">
        <f t="shared" si="36"/>
        <v>0</v>
      </c>
      <c r="N82" s="8"/>
      <c r="Y82" s="5">
        <f t="shared" si="32"/>
        <v>0</v>
      </c>
      <c r="Z82" s="5">
        <f t="shared" si="33"/>
        <v>0</v>
      </c>
      <c r="AA82" s="5">
        <f t="shared" si="37"/>
        <v>0</v>
      </c>
    </row>
    <row r="83" spans="1:27" hidden="1" x14ac:dyDescent="0.3">
      <c r="A83" s="7"/>
      <c r="B83" s="23">
        <f t="shared" si="3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5"/>
        <v>#VALUE!</v>
      </c>
      <c r="M83" s="28">
        <f t="shared" si="36"/>
        <v>0</v>
      </c>
      <c r="N83" s="8"/>
      <c r="R83" s="5" t="s">
        <v>20</v>
      </c>
      <c r="Y83" s="5">
        <f t="shared" si="32"/>
        <v>0</v>
      </c>
      <c r="Z83" s="5">
        <f t="shared" si="33"/>
        <v>0</v>
      </c>
      <c r="AA83" s="5">
        <f t="shared" si="37"/>
        <v>0</v>
      </c>
    </row>
    <row r="84" spans="1:27" hidden="1" x14ac:dyDescent="0.3">
      <c r="A84" s="7"/>
      <c r="B84" s="23">
        <f t="shared" si="3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5"/>
        <v>#VALUE!</v>
      </c>
      <c r="M84" s="28">
        <f t="shared" si="36"/>
        <v>0</v>
      </c>
      <c r="N84" s="8"/>
      <c r="Y84" s="5">
        <f t="shared" si="32"/>
        <v>0</v>
      </c>
      <c r="Z84" s="5">
        <f t="shared" si="33"/>
        <v>0</v>
      </c>
      <c r="AA84" s="5">
        <f t="shared" si="37"/>
        <v>0</v>
      </c>
    </row>
    <row r="85" spans="1:27" hidden="1" x14ac:dyDescent="0.3">
      <c r="A85" s="7"/>
      <c r="B85" s="23">
        <f t="shared" si="3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5"/>
        <v>#VALUE!</v>
      </c>
      <c r="M85" s="28">
        <f t="shared" si="36"/>
        <v>0</v>
      </c>
      <c r="N85" s="8"/>
      <c r="Y85" s="5">
        <f t="shared" si="32"/>
        <v>0</v>
      </c>
      <c r="Z85" s="5">
        <f t="shared" si="33"/>
        <v>0</v>
      </c>
      <c r="AA85" s="5">
        <f t="shared" si="37"/>
        <v>0</v>
      </c>
    </row>
    <row r="86" spans="1:27" hidden="1" x14ac:dyDescent="0.3">
      <c r="A86" s="7"/>
      <c r="B86" s="23">
        <f t="shared" si="3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5"/>
        <v>#VALUE!</v>
      </c>
      <c r="M86" s="28">
        <f t="shared" si="36"/>
        <v>0</v>
      </c>
      <c r="N86" s="8"/>
      <c r="Y86" s="5">
        <f t="shared" si="32"/>
        <v>0</v>
      </c>
      <c r="Z86" s="5">
        <f t="shared" si="33"/>
        <v>0</v>
      </c>
      <c r="AA86" s="5">
        <f t="shared" si="37"/>
        <v>0</v>
      </c>
    </row>
    <row r="87" spans="1:27" hidden="1" x14ac:dyDescent="0.3">
      <c r="A87" s="7"/>
      <c r="B87" s="23">
        <f t="shared" si="3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5"/>
        <v>#VALUE!</v>
      </c>
      <c r="M87" s="28">
        <f t="shared" si="36"/>
        <v>0</v>
      </c>
      <c r="N87" s="8"/>
      <c r="Y87" s="5">
        <f t="shared" si="32"/>
        <v>0</v>
      </c>
      <c r="Z87" s="5">
        <f t="shared" si="33"/>
        <v>0</v>
      </c>
      <c r="AA87" s="5">
        <f t="shared" si="37"/>
        <v>0</v>
      </c>
    </row>
    <row r="88" spans="1:27" hidden="1" x14ac:dyDescent="0.3">
      <c r="A88" s="7"/>
      <c r="B88" s="23">
        <f t="shared" si="3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5"/>
        <v>#VALUE!</v>
      </c>
      <c r="M88" s="28">
        <f t="shared" si="36"/>
        <v>0</v>
      </c>
      <c r="N88" s="8"/>
      <c r="Y88" s="5">
        <f t="shared" si="32"/>
        <v>0</v>
      </c>
      <c r="Z88" s="5">
        <f t="shared" si="33"/>
        <v>0</v>
      </c>
      <c r="AA88" s="5">
        <f t="shared" si="37"/>
        <v>0</v>
      </c>
    </row>
    <row r="89" spans="1:27" hidden="1" x14ac:dyDescent="0.3">
      <c r="A89" s="7"/>
      <c r="B89" s="23">
        <f t="shared" si="3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5"/>
        <v>#VALUE!</v>
      </c>
      <c r="M89" s="28">
        <f t="shared" si="36"/>
        <v>0</v>
      </c>
      <c r="N89" s="8"/>
      <c r="Y89" s="5">
        <f t="shared" si="32"/>
        <v>0</v>
      </c>
      <c r="Z89" s="5">
        <f t="shared" si="33"/>
        <v>0</v>
      </c>
      <c r="AA89" s="5">
        <f t="shared" si="37"/>
        <v>0</v>
      </c>
    </row>
    <row r="90" spans="1:27" hidden="1" x14ac:dyDescent="0.3">
      <c r="A90" s="7"/>
      <c r="B90" s="23">
        <f t="shared" si="3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5"/>
        <v>#VALUE!</v>
      </c>
      <c r="M90" s="28">
        <f t="shared" si="36"/>
        <v>0</v>
      </c>
      <c r="N90" s="8"/>
      <c r="Y90" s="5">
        <f t="shared" si="32"/>
        <v>0</v>
      </c>
      <c r="Z90" s="5">
        <f t="shared" si="33"/>
        <v>0</v>
      </c>
      <c r="AA90" s="5">
        <f t="shared" si="37"/>
        <v>0</v>
      </c>
    </row>
    <row r="91" spans="1:27" hidden="1" x14ac:dyDescent="0.3">
      <c r="A91" s="7"/>
      <c r="B91" s="23">
        <f t="shared" si="3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5"/>
        <v>#VALUE!</v>
      </c>
      <c r="M91" s="28">
        <f t="shared" si="36"/>
        <v>0</v>
      </c>
      <c r="N91" s="8"/>
      <c r="Y91" s="5">
        <f t="shared" si="32"/>
        <v>0</v>
      </c>
      <c r="Z91" s="5">
        <f t="shared" si="33"/>
        <v>0</v>
      </c>
      <c r="AA91" s="5">
        <f t="shared" si="37"/>
        <v>0</v>
      </c>
    </row>
    <row r="92" spans="1:27" hidden="1" x14ac:dyDescent="0.3">
      <c r="A92" s="7"/>
      <c r="B92" s="23">
        <f t="shared" si="3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5"/>
        <v>#VALUE!</v>
      </c>
      <c r="M92" s="28">
        <f t="shared" si="36"/>
        <v>0</v>
      </c>
      <c r="N92" s="8"/>
      <c r="Y92" s="5">
        <f t="shared" si="32"/>
        <v>0</v>
      </c>
      <c r="Z92" s="5">
        <f t="shared" si="33"/>
        <v>0</v>
      </c>
      <c r="AA92" s="5">
        <f t="shared" si="37"/>
        <v>0</v>
      </c>
    </row>
    <row r="93" spans="1:27" hidden="1" x14ac:dyDescent="0.3">
      <c r="A93" s="7"/>
      <c r="B93" s="23">
        <f t="shared" si="3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5"/>
        <v>#VALUE!</v>
      </c>
      <c r="M93" s="28">
        <f t="shared" si="36"/>
        <v>0</v>
      </c>
      <c r="N93" s="8"/>
      <c r="Y93" s="5">
        <f t="shared" si="32"/>
        <v>0</v>
      </c>
      <c r="Z93" s="5">
        <f t="shared" si="33"/>
        <v>0</v>
      </c>
      <c r="AA93" s="5">
        <f t="shared" si="37"/>
        <v>0</v>
      </c>
    </row>
    <row r="94" spans="1:27" hidden="1" x14ac:dyDescent="0.3">
      <c r="A94" s="7"/>
      <c r="B94" s="23">
        <f t="shared" si="3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5"/>
        <v>#VALUE!</v>
      </c>
      <c r="M94" s="28">
        <f t="shared" si="36"/>
        <v>0</v>
      </c>
      <c r="N94" s="8"/>
      <c r="Y94" s="5">
        <f t="shared" si="32"/>
        <v>0</v>
      </c>
      <c r="Z94" s="5">
        <f t="shared" si="33"/>
        <v>0</v>
      </c>
      <c r="AA94" s="5">
        <f t="shared" si="37"/>
        <v>0</v>
      </c>
    </row>
    <row r="95" spans="1:27" hidden="1" x14ac:dyDescent="0.3">
      <c r="A95" s="7"/>
      <c r="B95" s="23">
        <f t="shared" si="3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5"/>
        <v>#VALUE!</v>
      </c>
      <c r="M95" s="28">
        <f t="shared" si="36"/>
        <v>0</v>
      </c>
      <c r="N95" s="8"/>
      <c r="Y95" s="5">
        <f t="shared" si="32"/>
        <v>0</v>
      </c>
      <c r="Z95" s="5">
        <f t="shared" si="33"/>
        <v>0</v>
      </c>
      <c r="AA95" s="5">
        <f t="shared" si="37"/>
        <v>0</v>
      </c>
    </row>
    <row r="96" spans="1:27" hidden="1" x14ac:dyDescent="0.3">
      <c r="A96" s="7"/>
      <c r="B96" s="23">
        <f t="shared" si="3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5"/>
        <v>#VALUE!</v>
      </c>
      <c r="M96" s="28">
        <f t="shared" si="36"/>
        <v>0</v>
      </c>
      <c r="N96" s="8"/>
      <c r="Y96" s="5">
        <f t="shared" si="32"/>
        <v>0</v>
      </c>
      <c r="Z96" s="5">
        <f t="shared" si="33"/>
        <v>0</v>
      </c>
      <c r="AA96" s="5">
        <f t="shared" si="37"/>
        <v>0</v>
      </c>
    </row>
    <row r="97" spans="1:27" hidden="1" x14ac:dyDescent="0.3">
      <c r="A97" s="7"/>
      <c r="B97" s="23">
        <f t="shared" si="3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5"/>
        <v>#VALUE!</v>
      </c>
      <c r="M97" s="28">
        <f t="shared" si="36"/>
        <v>0</v>
      </c>
      <c r="N97" s="8"/>
      <c r="Y97" s="5">
        <f t="shared" si="32"/>
        <v>0</v>
      </c>
      <c r="Z97" s="5">
        <f t="shared" si="33"/>
        <v>0</v>
      </c>
      <c r="AA97" s="5">
        <f t="shared" si="37"/>
        <v>0</v>
      </c>
    </row>
    <row r="98" spans="1:27" hidden="1" x14ac:dyDescent="0.3">
      <c r="A98" s="7"/>
      <c r="B98" s="23">
        <f t="shared" si="3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5"/>
        <v>#VALUE!</v>
      </c>
      <c r="M98" s="28">
        <f t="shared" si="36"/>
        <v>0</v>
      </c>
      <c r="N98" s="8"/>
      <c r="Y98" s="5">
        <f t="shared" si="32"/>
        <v>0</v>
      </c>
      <c r="Z98" s="5">
        <f t="shared" si="33"/>
        <v>0</v>
      </c>
      <c r="AA98" s="5">
        <f t="shared" si="37"/>
        <v>0</v>
      </c>
    </row>
    <row r="99" spans="1:27" hidden="1" x14ac:dyDescent="0.3">
      <c r="A99" s="7"/>
      <c r="B99" s="23">
        <f t="shared" si="3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5"/>
        <v>#VALUE!</v>
      </c>
      <c r="M99" s="28">
        <f t="shared" si="36"/>
        <v>0</v>
      </c>
      <c r="N99" s="8"/>
      <c r="P99" s="5" t="s">
        <v>20</v>
      </c>
      <c r="Y99" s="5">
        <f t="shared" si="32"/>
        <v>0</v>
      </c>
      <c r="Z99" s="5">
        <f t="shared" si="33"/>
        <v>0</v>
      </c>
      <c r="AA99" s="5">
        <f t="shared" si="37"/>
        <v>0</v>
      </c>
    </row>
    <row r="100" spans="1:27" hidden="1" x14ac:dyDescent="0.3">
      <c r="A100" s="7"/>
      <c r="B100" s="23">
        <f t="shared" si="3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5"/>
        <v>#VALUE!</v>
      </c>
      <c r="M100" s="28">
        <f t="shared" si="36"/>
        <v>0</v>
      </c>
      <c r="N100" s="8"/>
      <c r="Q100" s="5" t="s">
        <v>20</v>
      </c>
      <c r="Y100" s="5">
        <f t="shared" si="32"/>
        <v>0</v>
      </c>
      <c r="Z100" s="5">
        <f t="shared" si="33"/>
        <v>0</v>
      </c>
      <c r="AA100" s="5">
        <f t="shared" si="37"/>
        <v>0</v>
      </c>
    </row>
    <row r="101" spans="1:27" hidden="1" x14ac:dyDescent="0.3">
      <c r="A101" s="7"/>
      <c r="B101" s="23">
        <f t="shared" si="3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5"/>
        <v>#VALUE!</v>
      </c>
      <c r="M101" s="28">
        <f t="shared" si="36"/>
        <v>0</v>
      </c>
      <c r="N101" s="8"/>
      <c r="Q101" s="5" t="s">
        <v>20</v>
      </c>
      <c r="Y101" s="5">
        <f t="shared" si="32"/>
        <v>0</v>
      </c>
      <c r="Z101" s="5">
        <f t="shared" si="33"/>
        <v>0</v>
      </c>
      <c r="AA101" s="5">
        <f t="shared" si="37"/>
        <v>0</v>
      </c>
    </row>
    <row r="102" spans="1:27" hidden="1" x14ac:dyDescent="0.3">
      <c r="A102" s="7"/>
      <c r="B102" s="23">
        <f t="shared" si="3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5"/>
        <v>#VALUE!</v>
      </c>
      <c r="M102" s="28">
        <f t="shared" si="36"/>
        <v>0</v>
      </c>
      <c r="N102" s="8"/>
      <c r="Y102" s="5">
        <f t="shared" si="32"/>
        <v>0</v>
      </c>
      <c r="Z102" s="5">
        <f t="shared" si="33"/>
        <v>0</v>
      </c>
      <c r="AA102" s="5">
        <f t="shared" si="37"/>
        <v>0</v>
      </c>
    </row>
    <row r="103" spans="1:27" hidden="1" x14ac:dyDescent="0.3">
      <c r="A103" s="7"/>
      <c r="B103" s="23">
        <f t="shared" si="3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5"/>
        <v>#VALUE!</v>
      </c>
      <c r="M103" s="28">
        <f t="shared" si="36"/>
        <v>0</v>
      </c>
      <c r="N103" s="8"/>
      <c r="Y103" s="5">
        <f t="shared" si="32"/>
        <v>0</v>
      </c>
      <c r="Z103" s="5">
        <f t="shared" si="33"/>
        <v>0</v>
      </c>
      <c r="AA103" s="5">
        <f t="shared" si="37"/>
        <v>0</v>
      </c>
    </row>
    <row r="104" spans="1:27" hidden="1" x14ac:dyDescent="0.3">
      <c r="A104" s="7"/>
      <c r="B104" s="23">
        <f t="shared" si="3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5"/>
        <v>#VALUE!</v>
      </c>
      <c r="M104" s="25">
        <f t="shared" si="36"/>
        <v>0</v>
      </c>
      <c r="N104" s="8"/>
      <c r="Y104" s="5">
        <f t="shared" si="32"/>
        <v>0</v>
      </c>
      <c r="Z104" s="5">
        <f t="shared" si="33"/>
        <v>0</v>
      </c>
      <c r="AA104" s="5">
        <f t="shared" si="37"/>
        <v>0</v>
      </c>
    </row>
    <row r="105" spans="1:27" hidden="1" x14ac:dyDescent="0.3">
      <c r="A105" s="7"/>
      <c r="B105" s="23">
        <f t="shared" si="3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5"/>
        <v>#VALUE!</v>
      </c>
      <c r="M105" s="25">
        <f t="shared" si="36"/>
        <v>0</v>
      </c>
      <c r="N105" s="8"/>
      <c r="Y105" s="5">
        <f t="shared" si="32"/>
        <v>0</v>
      </c>
      <c r="Z105" s="5">
        <f t="shared" si="33"/>
        <v>0</v>
      </c>
      <c r="AA105" s="5">
        <f t="shared" si="37"/>
        <v>0</v>
      </c>
    </row>
    <row r="106" spans="1:27" hidden="1" x14ac:dyDescent="0.3">
      <c r="A106" s="7"/>
      <c r="B106" s="23">
        <f t="shared" si="3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5"/>
        <v>#VALUE!</v>
      </c>
      <c r="M106" s="25">
        <f t="shared" si="36"/>
        <v>0</v>
      </c>
      <c r="N106" s="8"/>
      <c r="Y106" s="5">
        <f t="shared" si="32"/>
        <v>0</v>
      </c>
      <c r="Z106" s="5">
        <f t="shared" si="33"/>
        <v>0</v>
      </c>
      <c r="AA106" s="5">
        <f t="shared" si="37"/>
        <v>0</v>
      </c>
    </row>
    <row r="107" spans="1:27" hidden="1" x14ac:dyDescent="0.3">
      <c r="A107" s="7"/>
      <c r="B107" s="23">
        <f t="shared" si="3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5"/>
        <v>#VALUE!</v>
      </c>
      <c r="M107" s="25">
        <f t="shared" si="36"/>
        <v>0</v>
      </c>
      <c r="N107" s="8"/>
      <c r="Y107" s="5">
        <f t="shared" si="32"/>
        <v>0</v>
      </c>
      <c r="Z107" s="5">
        <f t="shared" si="33"/>
        <v>0</v>
      </c>
      <c r="AA107" s="5">
        <f t="shared" si="37"/>
        <v>0</v>
      </c>
    </row>
    <row r="108" spans="1:27" hidden="1" x14ac:dyDescent="0.3">
      <c r="A108" s="7"/>
      <c r="B108" s="23">
        <f t="shared" si="3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5"/>
        <v>#VALUE!</v>
      </c>
      <c r="M108" s="25">
        <f t="shared" si="36"/>
        <v>0</v>
      </c>
      <c r="N108" s="8"/>
      <c r="Y108" s="5">
        <f t="shared" si="32"/>
        <v>0</v>
      </c>
      <c r="Z108" s="5">
        <f t="shared" si="33"/>
        <v>0</v>
      </c>
      <c r="AA108" s="5">
        <f t="shared" si="37"/>
        <v>0</v>
      </c>
    </row>
    <row r="109" spans="1:27" hidden="1" x14ac:dyDescent="0.3">
      <c r="A109" s="7"/>
      <c r="B109" s="23">
        <f t="shared" si="3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5"/>
        <v>#VALUE!</v>
      </c>
      <c r="M109" s="25">
        <f t="shared" si="36"/>
        <v>0</v>
      </c>
      <c r="N109" s="8"/>
      <c r="Y109" s="5">
        <f t="shared" si="32"/>
        <v>0</v>
      </c>
      <c r="Z109" s="5">
        <f t="shared" si="33"/>
        <v>0</v>
      </c>
      <c r="AA109" s="5">
        <f t="shared" si="37"/>
        <v>0</v>
      </c>
    </row>
    <row r="110" spans="1:27" hidden="1" x14ac:dyDescent="0.3">
      <c r="A110" s="7"/>
      <c r="B110" s="23">
        <f t="shared" si="3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5"/>
        <v>#VALUE!</v>
      </c>
      <c r="M110" s="25">
        <f t="shared" si="36"/>
        <v>0</v>
      </c>
      <c r="N110" s="8"/>
      <c r="Y110" s="5">
        <f t="shared" si="32"/>
        <v>0</v>
      </c>
      <c r="Z110" s="5">
        <f t="shared" si="33"/>
        <v>0</v>
      </c>
      <c r="AA110" s="5">
        <f t="shared" si="37"/>
        <v>0</v>
      </c>
    </row>
    <row r="111" spans="1:27" hidden="1" x14ac:dyDescent="0.3">
      <c r="A111" s="7"/>
      <c r="B111" s="23">
        <f t="shared" si="3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5"/>
        <v>#VALUE!</v>
      </c>
      <c r="M111" s="25">
        <f t="shared" si="36"/>
        <v>0</v>
      </c>
      <c r="N111" s="8"/>
      <c r="Y111" s="5">
        <f t="shared" si="32"/>
        <v>0</v>
      </c>
      <c r="Z111" s="5">
        <f t="shared" si="33"/>
        <v>0</v>
      </c>
      <c r="AA111" s="5">
        <f t="shared" si="37"/>
        <v>0</v>
      </c>
    </row>
    <row r="112" spans="1:27" hidden="1" x14ac:dyDescent="0.3">
      <c r="A112" s="7"/>
      <c r="B112" s="23">
        <f t="shared" si="3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5"/>
        <v>#VALUE!</v>
      </c>
      <c r="M112" s="25">
        <f t="shared" si="36"/>
        <v>0</v>
      </c>
      <c r="N112" s="8"/>
      <c r="Y112" s="5">
        <f t="shared" si="32"/>
        <v>0</v>
      </c>
      <c r="Z112" s="5">
        <f t="shared" si="33"/>
        <v>0</v>
      </c>
      <c r="AA112" s="5">
        <f t="shared" si="37"/>
        <v>0</v>
      </c>
    </row>
    <row r="113" spans="1:27" hidden="1" x14ac:dyDescent="0.3">
      <c r="A113" s="7"/>
      <c r="B113" s="23">
        <f t="shared" si="3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5"/>
        <v>#VALUE!</v>
      </c>
      <c r="M113" s="25">
        <f t="shared" si="36"/>
        <v>0</v>
      </c>
      <c r="N113" s="8"/>
      <c r="Y113" s="5">
        <f t="shared" si="32"/>
        <v>0</v>
      </c>
      <c r="Z113" s="5">
        <f t="shared" si="33"/>
        <v>0</v>
      </c>
      <c r="AA113" s="5">
        <f t="shared" si="37"/>
        <v>0</v>
      </c>
    </row>
    <row r="114" spans="1:27" hidden="1" x14ac:dyDescent="0.3">
      <c r="A114" s="7"/>
      <c r="B114" s="23">
        <f t="shared" si="3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5"/>
        <v>#VALUE!</v>
      </c>
      <c r="M114" s="25">
        <f t="shared" si="36"/>
        <v>0</v>
      </c>
      <c r="N114" s="8"/>
      <c r="Y114" s="5">
        <f t="shared" si="32"/>
        <v>0</v>
      </c>
      <c r="Z114" s="5">
        <f t="shared" si="33"/>
        <v>0</v>
      </c>
      <c r="AA114" s="5">
        <f t="shared" si="37"/>
        <v>0</v>
      </c>
    </row>
    <row r="115" spans="1:27" hidden="1" x14ac:dyDescent="0.3">
      <c r="A115" s="7"/>
      <c r="B115" s="23">
        <f t="shared" si="3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5"/>
        <v>#VALUE!</v>
      </c>
      <c r="M115" s="25">
        <f t="shared" si="36"/>
        <v>0</v>
      </c>
      <c r="N115" s="8"/>
      <c r="Y115" s="5">
        <f t="shared" si="32"/>
        <v>0</v>
      </c>
      <c r="Z115" s="5">
        <f t="shared" si="33"/>
        <v>0</v>
      </c>
      <c r="AA115" s="5">
        <f t="shared" si="37"/>
        <v>0</v>
      </c>
    </row>
    <row r="116" spans="1:27" hidden="1" x14ac:dyDescent="0.3">
      <c r="A116" s="7"/>
      <c r="B116" s="23">
        <f t="shared" si="3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5"/>
        <v>#VALUE!</v>
      </c>
      <c r="M116" s="25">
        <f t="shared" si="36"/>
        <v>0</v>
      </c>
      <c r="N116" s="8"/>
      <c r="Y116" s="5">
        <f t="shared" si="32"/>
        <v>0</v>
      </c>
      <c r="Z116" s="5">
        <f t="shared" si="33"/>
        <v>0</v>
      </c>
      <c r="AA116" s="5">
        <f t="shared" si="37"/>
        <v>0</v>
      </c>
    </row>
    <row r="117" spans="1:27" hidden="1" x14ac:dyDescent="0.3">
      <c r="A117" s="7"/>
      <c r="B117" s="23">
        <f t="shared" si="3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5"/>
        <v>#VALUE!</v>
      </c>
      <c r="M117" s="25">
        <f t="shared" si="36"/>
        <v>0</v>
      </c>
      <c r="N117" s="8"/>
      <c r="Y117" s="5">
        <f t="shared" si="32"/>
        <v>0</v>
      </c>
      <c r="Z117" s="5">
        <f t="shared" si="33"/>
        <v>0</v>
      </c>
      <c r="AA117" s="5">
        <f t="shared" si="37"/>
        <v>0</v>
      </c>
    </row>
    <row r="118" spans="1:27" hidden="1" x14ac:dyDescent="0.3">
      <c r="A118" s="7"/>
      <c r="B118" s="23">
        <f t="shared" si="3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5"/>
        <v>#VALUE!</v>
      </c>
      <c r="M118" s="25">
        <f t="shared" si="36"/>
        <v>0</v>
      </c>
      <c r="N118" s="8"/>
      <c r="Y118" s="5">
        <f t="shared" si="32"/>
        <v>0</v>
      </c>
      <c r="Z118" s="5">
        <f t="shared" si="33"/>
        <v>0</v>
      </c>
      <c r="AA118" s="5">
        <f t="shared" si="37"/>
        <v>0</v>
      </c>
    </row>
    <row r="119" spans="1:27" hidden="1" x14ac:dyDescent="0.3">
      <c r="A119" s="7"/>
      <c r="B119" s="23">
        <f t="shared" si="3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5"/>
        <v>#VALUE!</v>
      </c>
      <c r="M119" s="25">
        <f t="shared" si="36"/>
        <v>0</v>
      </c>
      <c r="N119" s="8"/>
      <c r="Y119" s="5">
        <f t="shared" si="32"/>
        <v>0</v>
      </c>
      <c r="Z119" s="5">
        <f t="shared" si="33"/>
        <v>0</v>
      </c>
      <c r="AA119" s="5">
        <f t="shared" si="37"/>
        <v>0</v>
      </c>
    </row>
    <row r="120" spans="1:27" hidden="1" x14ac:dyDescent="0.3">
      <c r="A120" s="7"/>
      <c r="B120" s="23">
        <f t="shared" si="3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5"/>
        <v>#VALUE!</v>
      </c>
      <c r="M120" s="25">
        <f t="shared" si="36"/>
        <v>0</v>
      </c>
      <c r="N120" s="8"/>
      <c r="Y120" s="5">
        <f t="shared" si="32"/>
        <v>0</v>
      </c>
      <c r="Z120" s="5">
        <f t="shared" si="33"/>
        <v>0</v>
      </c>
      <c r="AA120" s="5">
        <f t="shared" si="37"/>
        <v>0</v>
      </c>
    </row>
    <row r="121" spans="1:27" hidden="1" x14ac:dyDescent="0.3">
      <c r="A121" s="7"/>
      <c r="B121" s="23">
        <f t="shared" si="3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5"/>
        <v>#VALUE!</v>
      </c>
      <c r="M121" s="25">
        <f t="shared" si="36"/>
        <v>0</v>
      </c>
      <c r="N121" s="8"/>
      <c r="Y121" s="5">
        <f t="shared" si="32"/>
        <v>0</v>
      </c>
      <c r="Z121" s="5">
        <f t="shared" si="33"/>
        <v>0</v>
      </c>
      <c r="AA121" s="5">
        <f t="shared" si="37"/>
        <v>0</v>
      </c>
    </row>
    <row r="122" spans="1:27" hidden="1" x14ac:dyDescent="0.3">
      <c r="A122" s="7"/>
      <c r="B122" s="23">
        <f t="shared" si="3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5"/>
        <v>#VALUE!</v>
      </c>
      <c r="M122" s="25">
        <f t="shared" si="36"/>
        <v>0</v>
      </c>
      <c r="N122" s="8"/>
      <c r="Y122" s="5">
        <f t="shared" si="32"/>
        <v>0</v>
      </c>
      <c r="Z122" s="5">
        <f t="shared" si="33"/>
        <v>0</v>
      </c>
      <c r="AA122" s="5">
        <f t="shared" si="37"/>
        <v>0</v>
      </c>
    </row>
    <row r="123" spans="1:27" hidden="1" x14ac:dyDescent="0.3">
      <c r="A123" s="7"/>
      <c r="B123" s="23">
        <f t="shared" si="3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5"/>
        <v>#VALUE!</v>
      </c>
      <c r="M123" s="25">
        <f t="shared" si="36"/>
        <v>0</v>
      </c>
      <c r="N123" s="8"/>
      <c r="Y123" s="5">
        <f t="shared" si="32"/>
        <v>0</v>
      </c>
      <c r="Z123" s="5">
        <f t="shared" si="33"/>
        <v>0</v>
      </c>
      <c r="AA123" s="5">
        <f t="shared" si="37"/>
        <v>0</v>
      </c>
    </row>
    <row r="124" spans="1:27" hidden="1" x14ac:dyDescent="0.3">
      <c r="A124" s="7"/>
      <c r="B124" s="23">
        <f t="shared" si="3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5"/>
        <v>#VALUE!</v>
      </c>
      <c r="M124" s="25">
        <f t="shared" si="36"/>
        <v>0</v>
      </c>
      <c r="N124" s="8"/>
      <c r="Y124" s="5">
        <f t="shared" si="32"/>
        <v>0</v>
      </c>
      <c r="Z124" s="5">
        <f t="shared" si="33"/>
        <v>0</v>
      </c>
      <c r="AA124" s="5">
        <f t="shared" si="37"/>
        <v>0</v>
      </c>
    </row>
    <row r="125" spans="1:27" hidden="1" x14ac:dyDescent="0.3">
      <c r="A125" s="7"/>
      <c r="B125" s="23">
        <f t="shared" si="3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5"/>
        <v>#VALUE!</v>
      </c>
      <c r="M125" s="25">
        <f t="shared" si="36"/>
        <v>0</v>
      </c>
      <c r="N125" s="8"/>
      <c r="Y125" s="5">
        <f t="shared" si="32"/>
        <v>0</v>
      </c>
      <c r="Z125" s="5">
        <f t="shared" si="33"/>
        <v>0</v>
      </c>
      <c r="AA125" s="5">
        <f t="shared" si="37"/>
        <v>0</v>
      </c>
    </row>
    <row r="126" spans="1:27" hidden="1" x14ac:dyDescent="0.3">
      <c r="A126" s="7"/>
      <c r="B126" s="23">
        <f t="shared" si="3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5"/>
        <v>#VALUE!</v>
      </c>
      <c r="M126" s="25">
        <f t="shared" si="36"/>
        <v>0</v>
      </c>
      <c r="N126" s="8"/>
      <c r="Y126" s="5">
        <f t="shared" si="32"/>
        <v>0</v>
      </c>
      <c r="Z126" s="5">
        <f t="shared" si="33"/>
        <v>0</v>
      </c>
      <c r="AA126" s="5">
        <f t="shared" si="37"/>
        <v>0</v>
      </c>
    </row>
    <row r="127" spans="1:27" hidden="1" x14ac:dyDescent="0.3">
      <c r="A127" s="7"/>
      <c r="B127" s="23">
        <f t="shared" si="3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5"/>
        <v>#VALUE!</v>
      </c>
      <c r="M127" s="25">
        <f t="shared" si="36"/>
        <v>0</v>
      </c>
      <c r="N127" s="8"/>
      <c r="Y127" s="5">
        <f t="shared" si="32"/>
        <v>0</v>
      </c>
      <c r="Z127" s="5">
        <f t="shared" si="33"/>
        <v>0</v>
      </c>
      <c r="AA127" s="5">
        <f t="shared" si="37"/>
        <v>0</v>
      </c>
    </row>
    <row r="128" spans="1:27" hidden="1" x14ac:dyDescent="0.3">
      <c r="A128" s="7"/>
      <c r="B128" s="23">
        <f t="shared" si="3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5"/>
        <v>#VALUE!</v>
      </c>
      <c r="M128" s="25">
        <f t="shared" si="36"/>
        <v>0</v>
      </c>
      <c r="N128" s="8"/>
      <c r="Y128" s="5">
        <f t="shared" si="32"/>
        <v>0</v>
      </c>
      <c r="Z128" s="5">
        <f t="shared" si="33"/>
        <v>0</v>
      </c>
      <c r="AA128" s="5">
        <f t="shared" si="37"/>
        <v>0</v>
      </c>
    </row>
    <row r="129" spans="1:27" hidden="1" x14ac:dyDescent="0.3">
      <c r="A129" s="7"/>
      <c r="B129" s="23">
        <f t="shared" si="3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5"/>
        <v>#VALUE!</v>
      </c>
      <c r="M129" s="25">
        <f t="shared" si="36"/>
        <v>0</v>
      </c>
      <c r="N129" s="8"/>
      <c r="Y129" s="5">
        <f t="shared" si="32"/>
        <v>0</v>
      </c>
      <c r="Z129" s="5">
        <f t="shared" si="33"/>
        <v>0</v>
      </c>
      <c r="AA129" s="5">
        <f t="shared" si="37"/>
        <v>0</v>
      </c>
    </row>
    <row r="130" spans="1:27" hidden="1" x14ac:dyDescent="0.3">
      <c r="A130" s="7"/>
      <c r="B130" s="23">
        <f t="shared" si="3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5"/>
        <v>#VALUE!</v>
      </c>
      <c r="M130" s="25">
        <f t="shared" si="36"/>
        <v>0</v>
      </c>
      <c r="N130" s="8"/>
      <c r="Y130" s="5">
        <f t="shared" si="32"/>
        <v>0</v>
      </c>
      <c r="Z130" s="5">
        <f t="shared" si="33"/>
        <v>0</v>
      </c>
      <c r="AA130" s="5">
        <f t="shared" si="37"/>
        <v>0</v>
      </c>
    </row>
    <row r="131" spans="1:27" hidden="1" x14ac:dyDescent="0.3">
      <c r="A131" s="7"/>
      <c r="B131" s="23">
        <f t="shared" si="3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5"/>
        <v>#VALUE!</v>
      </c>
      <c r="M131" s="25">
        <f t="shared" si="36"/>
        <v>0</v>
      </c>
      <c r="N131" s="8"/>
      <c r="Y131" s="5">
        <f t="shared" si="32"/>
        <v>0</v>
      </c>
      <c r="Z131" s="5">
        <f t="shared" si="33"/>
        <v>0</v>
      </c>
      <c r="AA131" s="5">
        <f t="shared" si="37"/>
        <v>0</v>
      </c>
    </row>
    <row r="132" spans="1:27" hidden="1" x14ac:dyDescent="0.3">
      <c r="A132" s="7"/>
      <c r="B132" s="23">
        <f t="shared" si="3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5"/>
        <v>#VALUE!</v>
      </c>
      <c r="M132" s="25">
        <f t="shared" si="36"/>
        <v>0</v>
      </c>
      <c r="N132" s="8"/>
      <c r="Y132" s="5">
        <f t="shared" si="32"/>
        <v>0</v>
      </c>
      <c r="Z132" s="5">
        <f t="shared" si="33"/>
        <v>0</v>
      </c>
      <c r="AA132" s="5">
        <f t="shared" si="37"/>
        <v>0</v>
      </c>
    </row>
    <row r="133" spans="1:27" hidden="1" x14ac:dyDescent="0.3">
      <c r="A133" s="7"/>
      <c r="B133" s="23">
        <f t="shared" si="3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5"/>
        <v>#VALUE!</v>
      </c>
      <c r="M133" s="25">
        <f t="shared" si="36"/>
        <v>0</v>
      </c>
      <c r="N133" s="8"/>
      <c r="Y133" s="5">
        <f t="shared" si="32"/>
        <v>0</v>
      </c>
      <c r="Z133" s="5">
        <f t="shared" si="33"/>
        <v>0</v>
      </c>
      <c r="AA133" s="5">
        <f t="shared" si="37"/>
        <v>0</v>
      </c>
    </row>
    <row r="134" spans="1:27" hidden="1" x14ac:dyDescent="0.3">
      <c r="A134" s="7"/>
      <c r="B134" s="23">
        <f t="shared" si="3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5"/>
        <v>#VALUE!</v>
      </c>
      <c r="M134" s="25">
        <f t="shared" si="36"/>
        <v>0</v>
      </c>
      <c r="N134" s="8"/>
      <c r="Y134" s="5">
        <f t="shared" si="32"/>
        <v>0</v>
      </c>
      <c r="Z134" s="5">
        <f t="shared" si="33"/>
        <v>0</v>
      </c>
      <c r="AA134" s="5">
        <f t="shared" si="37"/>
        <v>0</v>
      </c>
    </row>
    <row r="135" spans="1:27" hidden="1" x14ac:dyDescent="0.3">
      <c r="A135" s="7"/>
      <c r="B135" s="23">
        <f t="shared" si="3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5"/>
        <v>#VALUE!</v>
      </c>
      <c r="M135" s="25">
        <f t="shared" si="36"/>
        <v>0</v>
      </c>
      <c r="N135" s="8"/>
      <c r="Y135" s="5">
        <f t="shared" ref="Y135:Y191" si="38">IF($M135&gt;0,1,0)</f>
        <v>0</v>
      </c>
      <c r="Z135" s="5">
        <f t="shared" ref="Z135:Z191" si="39">IF($M135&lt;0,1,0)</f>
        <v>0</v>
      </c>
      <c r="AA135" s="5">
        <f t="shared" si="37"/>
        <v>0</v>
      </c>
    </row>
    <row r="136" spans="1:27" hidden="1" x14ac:dyDescent="0.3">
      <c r="A136" s="7"/>
      <c r="B136" s="23">
        <f t="shared" ref="B136:B191" si="4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1">(I136*1/F136)-100%</f>
        <v>#VALUE!</v>
      </c>
      <c r="M136" s="25">
        <f t="shared" ref="M136:M191" si="42">J136*K136</f>
        <v>0</v>
      </c>
      <c r="N136" s="8"/>
      <c r="Y136" s="5">
        <f t="shared" si="38"/>
        <v>0</v>
      </c>
      <c r="Z136" s="5">
        <f t="shared" si="39"/>
        <v>0</v>
      </c>
      <c r="AA136" s="5">
        <f t="shared" si="37"/>
        <v>0</v>
      </c>
    </row>
    <row r="137" spans="1:27" hidden="1" x14ac:dyDescent="0.3">
      <c r="A137" s="7"/>
      <c r="B137" s="23">
        <f t="shared" si="4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1"/>
        <v>#VALUE!</v>
      </c>
      <c r="M137" s="25">
        <f t="shared" si="42"/>
        <v>0</v>
      </c>
      <c r="N137" s="8"/>
      <c r="Y137" s="5">
        <f t="shared" si="38"/>
        <v>0</v>
      </c>
      <c r="Z137" s="5">
        <f t="shared" si="39"/>
        <v>0</v>
      </c>
      <c r="AA137" s="5">
        <f t="shared" si="37"/>
        <v>0</v>
      </c>
    </row>
    <row r="138" spans="1:27" hidden="1" x14ac:dyDescent="0.3">
      <c r="A138" s="7"/>
      <c r="B138" s="23">
        <f t="shared" si="4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1"/>
        <v>#VALUE!</v>
      </c>
      <c r="M138" s="25">
        <f t="shared" si="42"/>
        <v>0</v>
      </c>
      <c r="N138" s="8"/>
      <c r="Y138" s="5">
        <f t="shared" si="38"/>
        <v>0</v>
      </c>
      <c r="Z138" s="5">
        <f t="shared" si="39"/>
        <v>0</v>
      </c>
      <c r="AA138" s="5">
        <f t="shared" si="37"/>
        <v>0</v>
      </c>
    </row>
    <row r="139" spans="1:27" hidden="1" x14ac:dyDescent="0.3">
      <c r="A139" s="7"/>
      <c r="B139" s="23">
        <f t="shared" si="4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1"/>
        <v>#VALUE!</v>
      </c>
      <c r="M139" s="25">
        <f t="shared" si="42"/>
        <v>0</v>
      </c>
      <c r="N139" s="8"/>
      <c r="Y139" s="5">
        <f t="shared" si="38"/>
        <v>0</v>
      </c>
      <c r="Z139" s="5">
        <f t="shared" si="39"/>
        <v>0</v>
      </c>
      <c r="AA139" s="5">
        <f t="shared" ref="AA139:AA191" si="43">IF($I139=0,1,0)</f>
        <v>0</v>
      </c>
    </row>
    <row r="140" spans="1:27" hidden="1" x14ac:dyDescent="0.3">
      <c r="A140" s="7"/>
      <c r="B140" s="23">
        <f t="shared" si="4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1"/>
        <v>#VALUE!</v>
      </c>
      <c r="M140" s="25">
        <f t="shared" si="42"/>
        <v>0</v>
      </c>
      <c r="N140" s="8"/>
      <c r="Y140" s="5">
        <f t="shared" si="38"/>
        <v>0</v>
      </c>
      <c r="Z140" s="5">
        <f t="shared" si="39"/>
        <v>0</v>
      </c>
      <c r="AA140" s="5">
        <f t="shared" si="43"/>
        <v>0</v>
      </c>
    </row>
    <row r="141" spans="1:27" hidden="1" x14ac:dyDescent="0.3">
      <c r="A141" s="7"/>
      <c r="B141" s="23">
        <f t="shared" si="4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1"/>
        <v>#VALUE!</v>
      </c>
      <c r="M141" s="25">
        <f t="shared" si="42"/>
        <v>0</v>
      </c>
      <c r="N141" s="8"/>
      <c r="Y141" s="5">
        <f t="shared" si="38"/>
        <v>0</v>
      </c>
      <c r="Z141" s="5">
        <f t="shared" si="39"/>
        <v>0</v>
      </c>
      <c r="AA141" s="5">
        <f t="shared" si="43"/>
        <v>0</v>
      </c>
    </row>
    <row r="142" spans="1:27" hidden="1" x14ac:dyDescent="0.3">
      <c r="A142" s="7"/>
      <c r="B142" s="23">
        <f t="shared" si="4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1"/>
        <v>#VALUE!</v>
      </c>
      <c r="M142" s="25">
        <f t="shared" si="42"/>
        <v>0</v>
      </c>
      <c r="N142" s="8"/>
      <c r="Y142" s="5">
        <f t="shared" si="38"/>
        <v>0</v>
      </c>
      <c r="Z142" s="5">
        <f t="shared" si="39"/>
        <v>0</v>
      </c>
      <c r="AA142" s="5">
        <f t="shared" si="43"/>
        <v>0</v>
      </c>
    </row>
    <row r="143" spans="1:27" hidden="1" x14ac:dyDescent="0.3">
      <c r="A143" s="7"/>
      <c r="B143" s="23">
        <f t="shared" si="4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1"/>
        <v>#VALUE!</v>
      </c>
      <c r="M143" s="25">
        <f t="shared" si="42"/>
        <v>0</v>
      </c>
      <c r="N143" s="8"/>
      <c r="Y143" s="5">
        <f t="shared" si="38"/>
        <v>0</v>
      </c>
      <c r="Z143" s="5">
        <f t="shared" si="39"/>
        <v>0</v>
      </c>
      <c r="AA143" s="5">
        <f t="shared" si="43"/>
        <v>0</v>
      </c>
    </row>
    <row r="144" spans="1:27" hidden="1" x14ac:dyDescent="0.3">
      <c r="A144" s="7"/>
      <c r="B144" s="23">
        <f t="shared" si="4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1"/>
        <v>#VALUE!</v>
      </c>
      <c r="M144" s="25">
        <f t="shared" si="42"/>
        <v>0</v>
      </c>
      <c r="N144" s="8"/>
      <c r="Y144" s="5">
        <f t="shared" si="38"/>
        <v>0</v>
      </c>
      <c r="Z144" s="5">
        <f t="shared" si="39"/>
        <v>0</v>
      </c>
      <c r="AA144" s="5">
        <f t="shared" si="43"/>
        <v>0</v>
      </c>
    </row>
    <row r="145" spans="1:27" hidden="1" x14ac:dyDescent="0.3">
      <c r="A145" s="7"/>
      <c r="B145" s="23">
        <f t="shared" si="4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1"/>
        <v>#VALUE!</v>
      </c>
      <c r="M145" s="25">
        <f t="shared" si="42"/>
        <v>0</v>
      </c>
      <c r="N145" s="8"/>
      <c r="Y145" s="5">
        <f t="shared" si="38"/>
        <v>0</v>
      </c>
      <c r="Z145" s="5">
        <f t="shared" si="39"/>
        <v>0</v>
      </c>
      <c r="AA145" s="5">
        <f t="shared" si="43"/>
        <v>0</v>
      </c>
    </row>
    <row r="146" spans="1:27" hidden="1" x14ac:dyDescent="0.3">
      <c r="A146" s="7"/>
      <c r="B146" s="23">
        <f t="shared" si="4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1"/>
        <v>#VALUE!</v>
      </c>
      <c r="M146" s="25">
        <f t="shared" si="42"/>
        <v>0</v>
      </c>
      <c r="N146" s="8"/>
      <c r="Y146" s="5">
        <f t="shared" si="38"/>
        <v>0</v>
      </c>
      <c r="Z146" s="5">
        <f t="shared" si="39"/>
        <v>0</v>
      </c>
      <c r="AA146" s="5">
        <f t="shared" si="43"/>
        <v>0</v>
      </c>
    </row>
    <row r="147" spans="1:27" hidden="1" x14ac:dyDescent="0.3">
      <c r="A147" s="7"/>
      <c r="B147" s="23">
        <f t="shared" si="4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1"/>
        <v>#VALUE!</v>
      </c>
      <c r="M147" s="25">
        <f t="shared" si="42"/>
        <v>0</v>
      </c>
      <c r="N147" s="8"/>
      <c r="Y147" s="5">
        <f t="shared" si="38"/>
        <v>0</v>
      </c>
      <c r="Z147" s="5">
        <f t="shared" si="39"/>
        <v>0</v>
      </c>
      <c r="AA147" s="5">
        <f t="shared" si="43"/>
        <v>0</v>
      </c>
    </row>
    <row r="148" spans="1:27" hidden="1" x14ac:dyDescent="0.3">
      <c r="A148" s="7"/>
      <c r="B148" s="23">
        <f t="shared" si="4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1"/>
        <v>#VALUE!</v>
      </c>
      <c r="M148" s="25">
        <f t="shared" si="42"/>
        <v>0</v>
      </c>
      <c r="N148" s="8"/>
      <c r="Y148" s="5">
        <f t="shared" si="38"/>
        <v>0</v>
      </c>
      <c r="Z148" s="5">
        <f t="shared" si="39"/>
        <v>0</v>
      </c>
      <c r="AA148" s="5">
        <f t="shared" si="43"/>
        <v>0</v>
      </c>
    </row>
    <row r="149" spans="1:27" hidden="1" x14ac:dyDescent="0.3">
      <c r="A149" s="7"/>
      <c r="B149" s="23">
        <f t="shared" si="4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1"/>
        <v>#VALUE!</v>
      </c>
      <c r="M149" s="25">
        <f t="shared" si="42"/>
        <v>0</v>
      </c>
      <c r="N149" s="8"/>
      <c r="Y149" s="5">
        <f t="shared" si="38"/>
        <v>0</v>
      </c>
      <c r="Z149" s="5">
        <f t="shared" si="39"/>
        <v>0</v>
      </c>
      <c r="AA149" s="5">
        <f t="shared" si="43"/>
        <v>0</v>
      </c>
    </row>
    <row r="150" spans="1:27" hidden="1" x14ac:dyDescent="0.3">
      <c r="A150" s="7"/>
      <c r="B150" s="23">
        <f t="shared" si="4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1"/>
        <v>#VALUE!</v>
      </c>
      <c r="M150" s="25">
        <f t="shared" si="42"/>
        <v>0</v>
      </c>
      <c r="N150" s="8"/>
      <c r="Y150" s="5">
        <f t="shared" si="38"/>
        <v>0</v>
      </c>
      <c r="Z150" s="5">
        <f t="shared" si="39"/>
        <v>0</v>
      </c>
      <c r="AA150" s="5">
        <f t="shared" si="43"/>
        <v>0</v>
      </c>
    </row>
    <row r="151" spans="1:27" hidden="1" x14ac:dyDescent="0.3">
      <c r="A151" s="7"/>
      <c r="B151" s="23">
        <f t="shared" si="4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1"/>
        <v>#VALUE!</v>
      </c>
      <c r="M151" s="25">
        <f t="shared" si="42"/>
        <v>0</v>
      </c>
      <c r="N151" s="8"/>
      <c r="Y151" s="5">
        <f t="shared" si="38"/>
        <v>0</v>
      </c>
      <c r="Z151" s="5">
        <f t="shared" si="39"/>
        <v>0</v>
      </c>
      <c r="AA151" s="5">
        <f t="shared" si="43"/>
        <v>0</v>
      </c>
    </row>
    <row r="152" spans="1:27" hidden="1" x14ac:dyDescent="0.3">
      <c r="A152" s="7"/>
      <c r="B152" s="23">
        <f t="shared" si="4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1"/>
        <v>#VALUE!</v>
      </c>
      <c r="M152" s="25">
        <f t="shared" si="42"/>
        <v>0</v>
      </c>
      <c r="N152" s="8"/>
      <c r="Y152" s="5">
        <f t="shared" si="38"/>
        <v>0</v>
      </c>
      <c r="Z152" s="5">
        <f t="shared" si="39"/>
        <v>0</v>
      </c>
      <c r="AA152" s="5">
        <f t="shared" si="43"/>
        <v>0</v>
      </c>
    </row>
    <row r="153" spans="1:27" hidden="1" x14ac:dyDescent="0.3">
      <c r="A153" s="7"/>
      <c r="B153" s="23">
        <f t="shared" si="4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1"/>
        <v>#VALUE!</v>
      </c>
      <c r="M153" s="25">
        <f t="shared" si="42"/>
        <v>0</v>
      </c>
      <c r="N153" s="8"/>
      <c r="Y153" s="5">
        <f t="shared" si="38"/>
        <v>0</v>
      </c>
      <c r="Z153" s="5">
        <f t="shared" si="39"/>
        <v>0</v>
      </c>
      <c r="AA153" s="5">
        <f t="shared" si="43"/>
        <v>0</v>
      </c>
    </row>
    <row r="154" spans="1:27" hidden="1" x14ac:dyDescent="0.3">
      <c r="A154" s="7"/>
      <c r="B154" s="23">
        <f t="shared" si="4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1"/>
        <v>#VALUE!</v>
      </c>
      <c r="M154" s="25">
        <f t="shared" si="42"/>
        <v>0</v>
      </c>
      <c r="N154" s="8"/>
      <c r="Y154" s="5">
        <f t="shared" si="38"/>
        <v>0</v>
      </c>
      <c r="Z154" s="5">
        <f t="shared" si="39"/>
        <v>0</v>
      </c>
      <c r="AA154" s="5">
        <f t="shared" si="43"/>
        <v>0</v>
      </c>
    </row>
    <row r="155" spans="1:27" hidden="1" x14ac:dyDescent="0.3">
      <c r="A155" s="7"/>
      <c r="B155" s="23">
        <f t="shared" si="4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1"/>
        <v>#VALUE!</v>
      </c>
      <c r="M155" s="25">
        <f t="shared" si="42"/>
        <v>0</v>
      </c>
      <c r="N155" s="8"/>
      <c r="Y155" s="5">
        <f t="shared" si="38"/>
        <v>0</v>
      </c>
      <c r="Z155" s="5">
        <f t="shared" si="39"/>
        <v>0</v>
      </c>
      <c r="AA155" s="5">
        <f t="shared" si="43"/>
        <v>0</v>
      </c>
    </row>
    <row r="156" spans="1:27" hidden="1" x14ac:dyDescent="0.3">
      <c r="A156" s="7"/>
      <c r="B156" s="23">
        <f t="shared" si="4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1"/>
        <v>#VALUE!</v>
      </c>
      <c r="M156" s="25">
        <f t="shared" si="42"/>
        <v>0</v>
      </c>
      <c r="N156" s="8"/>
      <c r="Y156" s="5">
        <f t="shared" si="38"/>
        <v>0</v>
      </c>
      <c r="Z156" s="5">
        <f t="shared" si="39"/>
        <v>0</v>
      </c>
      <c r="AA156" s="5">
        <f t="shared" si="43"/>
        <v>0</v>
      </c>
    </row>
    <row r="157" spans="1:27" hidden="1" x14ac:dyDescent="0.3">
      <c r="A157" s="7"/>
      <c r="B157" s="23">
        <f t="shared" si="4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1"/>
        <v>#VALUE!</v>
      </c>
      <c r="M157" s="25">
        <f t="shared" si="42"/>
        <v>0</v>
      </c>
      <c r="N157" s="8"/>
      <c r="Y157" s="5">
        <f t="shared" si="38"/>
        <v>0</v>
      </c>
      <c r="Z157" s="5">
        <f t="shared" si="39"/>
        <v>0</v>
      </c>
      <c r="AA157" s="5">
        <f t="shared" si="43"/>
        <v>0</v>
      </c>
    </row>
    <row r="158" spans="1:27" hidden="1" x14ac:dyDescent="0.3">
      <c r="A158" s="7"/>
      <c r="B158" s="23">
        <f t="shared" si="4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1"/>
        <v>#VALUE!</v>
      </c>
      <c r="M158" s="25">
        <f t="shared" si="42"/>
        <v>0</v>
      </c>
      <c r="N158" s="8"/>
      <c r="Y158" s="5">
        <f t="shared" si="38"/>
        <v>0</v>
      </c>
      <c r="Z158" s="5">
        <f t="shared" si="39"/>
        <v>0</v>
      </c>
      <c r="AA158" s="5">
        <f t="shared" si="43"/>
        <v>0</v>
      </c>
    </row>
    <row r="159" spans="1:27" hidden="1" x14ac:dyDescent="0.3">
      <c r="A159" s="7"/>
      <c r="B159" s="23">
        <f t="shared" si="4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1"/>
        <v>#VALUE!</v>
      </c>
      <c r="M159" s="25">
        <f t="shared" si="42"/>
        <v>0</v>
      </c>
      <c r="N159" s="8"/>
      <c r="Y159" s="5">
        <f t="shared" si="38"/>
        <v>0</v>
      </c>
      <c r="Z159" s="5">
        <f t="shared" si="39"/>
        <v>0</v>
      </c>
      <c r="AA159" s="5">
        <f t="shared" si="43"/>
        <v>0</v>
      </c>
    </row>
    <row r="160" spans="1:27" hidden="1" x14ac:dyDescent="0.3">
      <c r="A160" s="7"/>
      <c r="B160" s="23">
        <f t="shared" si="4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1"/>
        <v>#VALUE!</v>
      </c>
      <c r="M160" s="25">
        <f t="shared" si="42"/>
        <v>0</v>
      </c>
      <c r="N160" s="8"/>
      <c r="Y160" s="5">
        <f t="shared" si="38"/>
        <v>0</v>
      </c>
      <c r="Z160" s="5">
        <f t="shared" si="39"/>
        <v>0</v>
      </c>
      <c r="AA160" s="5">
        <f t="shared" si="43"/>
        <v>0</v>
      </c>
    </row>
    <row r="161" spans="1:27" hidden="1" x14ac:dyDescent="0.3">
      <c r="A161" s="7"/>
      <c r="B161" s="23">
        <f t="shared" si="4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1"/>
        <v>#VALUE!</v>
      </c>
      <c r="M161" s="25">
        <f t="shared" si="42"/>
        <v>0</v>
      </c>
      <c r="N161" s="8"/>
      <c r="Y161" s="5">
        <f t="shared" si="38"/>
        <v>0</v>
      </c>
      <c r="Z161" s="5">
        <f t="shared" si="39"/>
        <v>0</v>
      </c>
      <c r="AA161" s="5">
        <f t="shared" si="43"/>
        <v>0</v>
      </c>
    </row>
    <row r="162" spans="1:27" hidden="1" x14ac:dyDescent="0.3">
      <c r="A162" s="7"/>
      <c r="B162" s="23">
        <f t="shared" si="4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1"/>
        <v>#VALUE!</v>
      </c>
      <c r="M162" s="25">
        <f t="shared" si="42"/>
        <v>0</v>
      </c>
      <c r="N162" s="8"/>
      <c r="Y162" s="5">
        <f t="shared" si="38"/>
        <v>0</v>
      </c>
      <c r="Z162" s="5">
        <f t="shared" si="39"/>
        <v>0</v>
      </c>
      <c r="AA162" s="5">
        <f t="shared" si="43"/>
        <v>0</v>
      </c>
    </row>
    <row r="163" spans="1:27" hidden="1" x14ac:dyDescent="0.3">
      <c r="A163" s="7"/>
      <c r="B163" s="23">
        <f t="shared" si="4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1"/>
        <v>#VALUE!</v>
      </c>
      <c r="M163" s="25">
        <f t="shared" si="42"/>
        <v>0</v>
      </c>
      <c r="N163" s="8"/>
      <c r="Y163" s="5">
        <f t="shared" si="38"/>
        <v>0</v>
      </c>
      <c r="Z163" s="5">
        <f t="shared" si="39"/>
        <v>0</v>
      </c>
      <c r="AA163" s="5">
        <f t="shared" si="43"/>
        <v>0</v>
      </c>
    </row>
    <row r="164" spans="1:27" hidden="1" x14ac:dyDescent="0.3">
      <c r="A164" s="7"/>
      <c r="B164" s="23">
        <f t="shared" si="4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1"/>
        <v>#VALUE!</v>
      </c>
      <c r="M164" s="25">
        <f t="shared" si="42"/>
        <v>0</v>
      </c>
      <c r="N164" s="8"/>
      <c r="Y164" s="5">
        <f t="shared" si="38"/>
        <v>0</v>
      </c>
      <c r="Z164" s="5">
        <f t="shared" si="39"/>
        <v>0</v>
      </c>
      <c r="AA164" s="5">
        <f t="shared" si="43"/>
        <v>0</v>
      </c>
    </row>
    <row r="165" spans="1:27" hidden="1" x14ac:dyDescent="0.3">
      <c r="A165" s="7"/>
      <c r="B165" s="23">
        <f t="shared" si="4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1"/>
        <v>#VALUE!</v>
      </c>
      <c r="M165" s="25">
        <f t="shared" si="42"/>
        <v>0</v>
      </c>
      <c r="N165" s="8"/>
      <c r="Y165" s="5">
        <f t="shared" si="38"/>
        <v>0</v>
      </c>
      <c r="Z165" s="5">
        <f t="shared" si="39"/>
        <v>0</v>
      </c>
      <c r="AA165" s="5">
        <f t="shared" si="43"/>
        <v>0</v>
      </c>
    </row>
    <row r="166" spans="1:27" hidden="1" x14ac:dyDescent="0.3">
      <c r="A166" s="7"/>
      <c r="B166" s="23">
        <f t="shared" si="4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1"/>
        <v>#VALUE!</v>
      </c>
      <c r="M166" s="25">
        <f t="shared" si="42"/>
        <v>0</v>
      </c>
      <c r="N166" s="8"/>
      <c r="Y166" s="5">
        <f t="shared" si="38"/>
        <v>0</v>
      </c>
      <c r="Z166" s="5">
        <f t="shared" si="39"/>
        <v>0</v>
      </c>
      <c r="AA166" s="5">
        <f t="shared" si="43"/>
        <v>0</v>
      </c>
    </row>
    <row r="167" spans="1:27" hidden="1" x14ac:dyDescent="0.3">
      <c r="A167" s="7"/>
      <c r="B167" s="23">
        <f t="shared" si="4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1"/>
        <v>#VALUE!</v>
      </c>
      <c r="M167" s="25">
        <f t="shared" si="42"/>
        <v>0</v>
      </c>
      <c r="N167" s="8"/>
      <c r="Y167" s="5">
        <f t="shared" si="38"/>
        <v>0</v>
      </c>
      <c r="Z167" s="5">
        <f t="shared" si="39"/>
        <v>0</v>
      </c>
      <c r="AA167" s="5">
        <f t="shared" si="43"/>
        <v>0</v>
      </c>
    </row>
    <row r="168" spans="1:27" hidden="1" x14ac:dyDescent="0.3">
      <c r="A168" s="7"/>
      <c r="B168" s="23">
        <f t="shared" si="4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1"/>
        <v>#VALUE!</v>
      </c>
      <c r="M168" s="25">
        <f t="shared" si="42"/>
        <v>0</v>
      </c>
      <c r="N168" s="8"/>
      <c r="Y168" s="5">
        <f t="shared" si="38"/>
        <v>0</v>
      </c>
      <c r="Z168" s="5">
        <f t="shared" si="39"/>
        <v>0</v>
      </c>
      <c r="AA168" s="5">
        <f t="shared" si="43"/>
        <v>0</v>
      </c>
    </row>
    <row r="169" spans="1:27" hidden="1" x14ac:dyDescent="0.3">
      <c r="A169" s="7"/>
      <c r="B169" s="23">
        <f t="shared" si="4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1"/>
        <v>#VALUE!</v>
      </c>
      <c r="M169" s="25">
        <f t="shared" si="42"/>
        <v>0</v>
      </c>
      <c r="N169" s="8"/>
      <c r="Y169" s="5">
        <f t="shared" si="38"/>
        <v>0</v>
      </c>
      <c r="Z169" s="5">
        <f t="shared" si="39"/>
        <v>0</v>
      </c>
      <c r="AA169" s="5">
        <f t="shared" si="43"/>
        <v>0</v>
      </c>
    </row>
    <row r="170" spans="1:27" hidden="1" x14ac:dyDescent="0.3">
      <c r="A170" s="7"/>
      <c r="B170" s="23">
        <f t="shared" si="4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1"/>
        <v>#VALUE!</v>
      </c>
      <c r="M170" s="25">
        <f t="shared" si="42"/>
        <v>0</v>
      </c>
      <c r="N170" s="8"/>
      <c r="Y170" s="5">
        <f t="shared" si="38"/>
        <v>0</v>
      </c>
      <c r="Z170" s="5">
        <f t="shared" si="39"/>
        <v>0</v>
      </c>
      <c r="AA170" s="5">
        <f t="shared" si="43"/>
        <v>0</v>
      </c>
    </row>
    <row r="171" spans="1:27" hidden="1" x14ac:dyDescent="0.3">
      <c r="A171" s="7"/>
      <c r="B171" s="23">
        <f t="shared" si="4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1"/>
        <v>#VALUE!</v>
      </c>
      <c r="M171" s="25">
        <f t="shared" si="42"/>
        <v>0</v>
      </c>
      <c r="N171" s="8"/>
      <c r="Y171" s="5">
        <f t="shared" si="38"/>
        <v>0</v>
      </c>
      <c r="Z171" s="5">
        <f t="shared" si="39"/>
        <v>0</v>
      </c>
      <c r="AA171" s="5">
        <f t="shared" si="43"/>
        <v>0</v>
      </c>
    </row>
    <row r="172" spans="1:27" hidden="1" x14ac:dyDescent="0.3">
      <c r="A172" s="7"/>
      <c r="B172" s="23">
        <f t="shared" si="4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1"/>
        <v>#VALUE!</v>
      </c>
      <c r="M172" s="25">
        <f t="shared" si="42"/>
        <v>0</v>
      </c>
      <c r="N172" s="8"/>
      <c r="Y172" s="5">
        <f t="shared" si="38"/>
        <v>0</v>
      </c>
      <c r="Z172" s="5">
        <f t="shared" si="39"/>
        <v>0</v>
      </c>
      <c r="AA172" s="5">
        <f t="shared" si="43"/>
        <v>0</v>
      </c>
    </row>
    <row r="173" spans="1:27" hidden="1" x14ac:dyDescent="0.3">
      <c r="A173" s="7"/>
      <c r="B173" s="23">
        <f t="shared" si="4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1"/>
        <v>#VALUE!</v>
      </c>
      <c r="M173" s="25">
        <f t="shared" si="42"/>
        <v>0</v>
      </c>
      <c r="N173" s="8"/>
      <c r="Y173" s="5">
        <f t="shared" si="38"/>
        <v>0</v>
      </c>
      <c r="Z173" s="5">
        <f t="shared" si="39"/>
        <v>0</v>
      </c>
      <c r="AA173" s="5">
        <f t="shared" si="43"/>
        <v>0</v>
      </c>
    </row>
    <row r="174" spans="1:27" hidden="1" x14ac:dyDescent="0.3">
      <c r="A174" s="7"/>
      <c r="B174" s="23">
        <f t="shared" si="4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1"/>
        <v>#VALUE!</v>
      </c>
      <c r="M174" s="25">
        <f t="shared" si="42"/>
        <v>0</v>
      </c>
      <c r="N174" s="8"/>
      <c r="Y174" s="5">
        <f t="shared" si="38"/>
        <v>0</v>
      </c>
      <c r="Z174" s="5">
        <f t="shared" si="39"/>
        <v>0</v>
      </c>
      <c r="AA174" s="5">
        <f t="shared" si="43"/>
        <v>0</v>
      </c>
    </row>
    <row r="175" spans="1:27" hidden="1" x14ac:dyDescent="0.3">
      <c r="A175" s="7"/>
      <c r="B175" s="23">
        <f t="shared" si="4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1"/>
        <v>#VALUE!</v>
      </c>
      <c r="M175" s="25">
        <f t="shared" si="42"/>
        <v>0</v>
      </c>
      <c r="N175" s="8"/>
      <c r="Y175" s="5">
        <f t="shared" si="38"/>
        <v>0</v>
      </c>
      <c r="Z175" s="5">
        <f t="shared" si="39"/>
        <v>0</v>
      </c>
      <c r="AA175" s="5">
        <f t="shared" si="43"/>
        <v>0</v>
      </c>
    </row>
    <row r="176" spans="1:27" hidden="1" x14ac:dyDescent="0.3">
      <c r="A176" s="7"/>
      <c r="B176" s="23">
        <f t="shared" si="4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1"/>
        <v>#VALUE!</v>
      </c>
      <c r="M176" s="25">
        <f t="shared" si="42"/>
        <v>0</v>
      </c>
      <c r="N176" s="8"/>
      <c r="Y176" s="5">
        <f t="shared" si="38"/>
        <v>0</v>
      </c>
      <c r="Z176" s="5">
        <f t="shared" si="39"/>
        <v>0</v>
      </c>
      <c r="AA176" s="5">
        <f t="shared" si="43"/>
        <v>0</v>
      </c>
    </row>
    <row r="177" spans="1:27" hidden="1" x14ac:dyDescent="0.3">
      <c r="A177" s="7"/>
      <c r="B177" s="23">
        <f t="shared" si="4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1"/>
        <v>#VALUE!</v>
      </c>
      <c r="M177" s="25">
        <f t="shared" si="42"/>
        <v>0</v>
      </c>
      <c r="N177" s="8"/>
      <c r="Y177" s="5">
        <f t="shared" si="38"/>
        <v>0</v>
      </c>
      <c r="Z177" s="5">
        <f t="shared" si="39"/>
        <v>0</v>
      </c>
      <c r="AA177" s="5">
        <f t="shared" si="43"/>
        <v>0</v>
      </c>
    </row>
    <row r="178" spans="1:27" hidden="1" x14ac:dyDescent="0.3">
      <c r="A178" s="7"/>
      <c r="B178" s="23">
        <f t="shared" si="4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1"/>
        <v>#VALUE!</v>
      </c>
      <c r="M178" s="25">
        <f t="shared" si="42"/>
        <v>0</v>
      </c>
      <c r="N178" s="8"/>
      <c r="Y178" s="5">
        <f t="shared" si="38"/>
        <v>0</v>
      </c>
      <c r="Z178" s="5">
        <f t="shared" si="39"/>
        <v>0</v>
      </c>
      <c r="AA178" s="5">
        <f t="shared" si="43"/>
        <v>0</v>
      </c>
    </row>
    <row r="179" spans="1:27" hidden="1" x14ac:dyDescent="0.3">
      <c r="A179" s="7"/>
      <c r="B179" s="23">
        <f t="shared" si="4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1"/>
        <v>#VALUE!</v>
      </c>
      <c r="M179" s="25">
        <f t="shared" si="42"/>
        <v>0</v>
      </c>
      <c r="N179" s="8"/>
      <c r="Y179" s="5">
        <f t="shared" si="38"/>
        <v>0</v>
      </c>
      <c r="Z179" s="5">
        <f t="shared" si="39"/>
        <v>0</v>
      </c>
      <c r="AA179" s="5">
        <f t="shared" si="43"/>
        <v>0</v>
      </c>
    </row>
    <row r="180" spans="1:27" hidden="1" x14ac:dyDescent="0.3">
      <c r="A180" s="7"/>
      <c r="B180" s="23">
        <f t="shared" si="4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1"/>
        <v>#VALUE!</v>
      </c>
      <c r="M180" s="25">
        <f t="shared" si="42"/>
        <v>0</v>
      </c>
      <c r="N180" s="8"/>
      <c r="Y180" s="5">
        <f t="shared" si="38"/>
        <v>0</v>
      </c>
      <c r="Z180" s="5">
        <f t="shared" si="39"/>
        <v>0</v>
      </c>
      <c r="AA180" s="5">
        <f t="shared" si="43"/>
        <v>0</v>
      </c>
    </row>
    <row r="181" spans="1:27" hidden="1" x14ac:dyDescent="0.3">
      <c r="A181" s="7"/>
      <c r="B181" s="23">
        <f t="shared" si="4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1"/>
        <v>#VALUE!</v>
      </c>
      <c r="M181" s="25">
        <f t="shared" si="42"/>
        <v>0</v>
      </c>
      <c r="N181" s="8"/>
      <c r="Y181" s="5">
        <f t="shared" si="38"/>
        <v>0</v>
      </c>
      <c r="Z181" s="5">
        <f t="shared" si="39"/>
        <v>0</v>
      </c>
      <c r="AA181" s="5">
        <f t="shared" si="43"/>
        <v>0</v>
      </c>
    </row>
    <row r="182" spans="1:27" hidden="1" x14ac:dyDescent="0.3">
      <c r="A182" s="7"/>
      <c r="B182" s="23">
        <f t="shared" si="4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1"/>
        <v>#VALUE!</v>
      </c>
      <c r="M182" s="25">
        <f t="shared" si="42"/>
        <v>0</v>
      </c>
      <c r="N182" s="8"/>
      <c r="Y182" s="5">
        <f t="shared" si="38"/>
        <v>0</v>
      </c>
      <c r="Z182" s="5">
        <f t="shared" si="39"/>
        <v>0</v>
      </c>
      <c r="AA182" s="5">
        <f t="shared" si="43"/>
        <v>0</v>
      </c>
    </row>
    <row r="183" spans="1:27" hidden="1" x14ac:dyDescent="0.3">
      <c r="A183" s="7"/>
      <c r="B183" s="23">
        <f t="shared" si="4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1"/>
        <v>#VALUE!</v>
      </c>
      <c r="M183" s="25">
        <f t="shared" si="42"/>
        <v>0</v>
      </c>
      <c r="N183" s="8"/>
      <c r="Y183" s="5">
        <f t="shared" si="38"/>
        <v>0</v>
      </c>
      <c r="Z183" s="5">
        <f t="shared" si="39"/>
        <v>0</v>
      </c>
      <c r="AA183" s="5">
        <f t="shared" si="43"/>
        <v>0</v>
      </c>
    </row>
    <row r="184" spans="1:27" hidden="1" x14ac:dyDescent="0.3">
      <c r="A184" s="7"/>
      <c r="B184" s="23">
        <f t="shared" si="4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1"/>
        <v>#VALUE!</v>
      </c>
      <c r="M184" s="25">
        <f t="shared" si="42"/>
        <v>0</v>
      </c>
      <c r="N184" s="8"/>
      <c r="Y184" s="5">
        <f t="shared" si="38"/>
        <v>0</v>
      </c>
      <c r="Z184" s="5">
        <f t="shared" si="39"/>
        <v>0</v>
      </c>
      <c r="AA184" s="5">
        <f t="shared" si="43"/>
        <v>0</v>
      </c>
    </row>
    <row r="185" spans="1:27" hidden="1" x14ac:dyDescent="0.3">
      <c r="A185" s="7"/>
      <c r="B185" s="23">
        <f t="shared" si="4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1"/>
        <v>#VALUE!</v>
      </c>
      <c r="M185" s="25">
        <f t="shared" si="42"/>
        <v>0</v>
      </c>
      <c r="N185" s="8"/>
      <c r="Y185" s="5">
        <f t="shared" si="38"/>
        <v>0</v>
      </c>
      <c r="Z185" s="5">
        <f t="shared" si="39"/>
        <v>0</v>
      </c>
      <c r="AA185" s="5">
        <f t="shared" si="43"/>
        <v>0</v>
      </c>
    </row>
    <row r="186" spans="1:27" hidden="1" x14ac:dyDescent="0.3">
      <c r="A186" s="7"/>
      <c r="B186" s="23">
        <f t="shared" si="4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1"/>
        <v>#VALUE!</v>
      </c>
      <c r="M186" s="25">
        <f t="shared" si="42"/>
        <v>0</v>
      </c>
      <c r="N186" s="8"/>
      <c r="Y186" s="5">
        <f t="shared" si="38"/>
        <v>0</v>
      </c>
      <c r="Z186" s="5">
        <f t="shared" si="39"/>
        <v>0</v>
      </c>
      <c r="AA186" s="5">
        <f t="shared" si="43"/>
        <v>0</v>
      </c>
    </row>
    <row r="187" spans="1:27" hidden="1" x14ac:dyDescent="0.3">
      <c r="A187" s="7"/>
      <c r="B187" s="23">
        <f t="shared" si="4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1"/>
        <v>#VALUE!</v>
      </c>
      <c r="M187" s="25">
        <f t="shared" si="42"/>
        <v>0</v>
      </c>
      <c r="N187" s="8"/>
      <c r="Y187" s="5">
        <f t="shared" si="38"/>
        <v>0</v>
      </c>
      <c r="Z187" s="5">
        <f t="shared" si="39"/>
        <v>0</v>
      </c>
      <c r="AA187" s="5">
        <f t="shared" si="43"/>
        <v>0</v>
      </c>
    </row>
    <row r="188" spans="1:27" hidden="1" x14ac:dyDescent="0.3">
      <c r="A188" s="7"/>
      <c r="B188" s="23">
        <f t="shared" si="4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1"/>
        <v>#VALUE!</v>
      </c>
      <c r="M188" s="25">
        <f t="shared" si="42"/>
        <v>0</v>
      </c>
      <c r="N188" s="8"/>
      <c r="Y188" s="5">
        <f t="shared" si="38"/>
        <v>0</v>
      </c>
      <c r="Z188" s="5">
        <f t="shared" si="39"/>
        <v>0</v>
      </c>
      <c r="AA188" s="5">
        <f t="shared" si="43"/>
        <v>0</v>
      </c>
    </row>
    <row r="189" spans="1:27" hidden="1" x14ac:dyDescent="0.3">
      <c r="A189" s="7"/>
      <c r="B189" s="23">
        <f t="shared" si="4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1"/>
        <v>#VALUE!</v>
      </c>
      <c r="M189" s="25">
        <f t="shared" si="42"/>
        <v>0</v>
      </c>
      <c r="N189" s="8"/>
      <c r="Y189" s="5">
        <f t="shared" si="38"/>
        <v>0</v>
      </c>
      <c r="Z189" s="5">
        <f t="shared" si="39"/>
        <v>0</v>
      </c>
      <c r="AA189" s="5">
        <f t="shared" si="43"/>
        <v>0</v>
      </c>
    </row>
    <row r="190" spans="1:27" hidden="1" x14ac:dyDescent="0.3">
      <c r="A190" s="7"/>
      <c r="B190" s="23">
        <f t="shared" si="4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1"/>
        <v>#VALUE!</v>
      </c>
      <c r="M190" s="25">
        <f t="shared" si="42"/>
        <v>0</v>
      </c>
      <c r="N190" s="8"/>
      <c r="Y190" s="5">
        <f t="shared" si="38"/>
        <v>0</v>
      </c>
      <c r="Z190" s="5">
        <f t="shared" si="39"/>
        <v>0</v>
      </c>
      <c r="AA190" s="5">
        <f t="shared" si="43"/>
        <v>0</v>
      </c>
    </row>
    <row r="191" spans="1:27" ht="15" thickBot="1" x14ac:dyDescent="0.35">
      <c r="A191" s="7"/>
      <c r="B191" s="23">
        <f t="shared" si="4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1"/>
        <v>#VALUE!</v>
      </c>
      <c r="M191" s="25">
        <f t="shared" si="42"/>
        <v>0</v>
      </c>
      <c r="N191" s="8"/>
      <c r="Y191" s="5">
        <f t="shared" si="38"/>
        <v>0</v>
      </c>
      <c r="Z191" s="5">
        <f t="shared" si="39"/>
        <v>0</v>
      </c>
      <c r="AA191" s="5">
        <f t="shared" si="4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135169.89410302142</v>
      </c>
      <c r="N192" s="8"/>
      <c r="Y192" s="5">
        <f>SUM(Y6:Y191)</f>
        <v>25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25" priority="1">
      <formula>LEN(TRIM(I6))=0</formula>
    </cfRule>
  </conditionalFormatting>
  <hyperlinks>
    <hyperlink ref="B192" r:id="rId1" display="www.winnerscapitalline.com" xr:uid="{00000000-0004-0000-2E00-000000000000}"/>
    <hyperlink ref="P1" location="'MASTER '!A1" display="Back" xr:uid="{00000000-0004-0000-2E00-000001000000}"/>
  </hyperlinks>
  <pageMargins left="0.7" right="0.7" top="0.75" bottom="0.75" header="0.3" footer="0.3"/>
  <pageSetup orientation="portrait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A195"/>
  <sheetViews>
    <sheetView topLeftCell="A22" zoomScaleNormal="100" workbookViewId="0">
      <selection activeCell="Q26" sqref="Q26"/>
    </sheetView>
  </sheetViews>
  <sheetFormatPr defaultColWidth="9.109375" defaultRowHeight="14.4" x14ac:dyDescent="0.3"/>
  <cols>
    <col min="1" max="1" width="5.33203125" style="16" customWidth="1"/>
    <col min="2" max="2" width="3.5546875" style="16" bestFit="1" customWidth="1"/>
    <col min="3" max="3" width="10" style="16" customWidth="1"/>
    <col min="4" max="4" width="6.88671875" style="16" customWidth="1"/>
    <col min="5" max="5" width="27.109375" style="16" customWidth="1"/>
    <col min="6" max="6" width="9.33203125" style="16" customWidth="1"/>
    <col min="7" max="7" width="8.5546875" style="16" customWidth="1"/>
    <col min="8" max="8" width="9.109375" style="16" customWidth="1"/>
    <col min="9" max="9" width="9.33203125" style="16" customWidth="1"/>
    <col min="10" max="10" width="8.109375" style="41" customWidth="1"/>
    <col min="11" max="11" width="8.5546875" style="16" customWidth="1"/>
    <col min="12" max="12" width="8.33203125" style="16" customWidth="1"/>
    <col min="13" max="13" width="9.332031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8.33203125" style="5" customWidth="1"/>
    <col min="20" max="20" width="8" style="5" customWidth="1"/>
    <col min="21" max="21" width="9.5546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1538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44622</v>
      </c>
      <c r="D6" s="19" t="s">
        <v>19</v>
      </c>
      <c r="E6" s="19" t="s">
        <v>1539</v>
      </c>
      <c r="F6" s="21">
        <v>540</v>
      </c>
      <c r="G6" s="79">
        <v>580</v>
      </c>
      <c r="H6" s="79">
        <v>525</v>
      </c>
      <c r="I6" s="26">
        <v>555</v>
      </c>
      <c r="J6" s="25">
        <f t="shared" ref="J6" si="0">I6-F6</f>
        <v>15</v>
      </c>
      <c r="K6" s="27">
        <f t="shared" ref="K6" si="1">150000/F6</f>
        <v>277.77777777777777</v>
      </c>
      <c r="L6" s="63">
        <f t="shared" ref="L6:L71" si="2">(I6*1/F6)-100%</f>
        <v>2.7777777777777679E-2</v>
      </c>
      <c r="M6" s="25">
        <f>J6*K6</f>
        <v>4166.666666666667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44623</v>
      </c>
      <c r="D7" s="25" t="s">
        <v>19</v>
      </c>
      <c r="E7" s="25" t="s">
        <v>1389</v>
      </c>
      <c r="F7" s="26">
        <v>52.8</v>
      </c>
      <c r="G7" s="26">
        <v>56</v>
      </c>
      <c r="H7" s="26">
        <v>50</v>
      </c>
      <c r="I7" s="26">
        <v>56</v>
      </c>
      <c r="J7" s="25">
        <f t="shared" ref="J7:J15" si="5">I7-F7</f>
        <v>3.2000000000000028</v>
      </c>
      <c r="K7" s="27">
        <f t="shared" ref="K7:K15" si="6">150000/F7</f>
        <v>2840.909090909091</v>
      </c>
      <c r="L7" s="63">
        <f t="shared" si="2"/>
        <v>6.0606060606060552E-2</v>
      </c>
      <c r="M7" s="83">
        <f>J7*K7</f>
        <v>9090.9090909090992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44623</v>
      </c>
      <c r="D8" s="25" t="s">
        <v>19</v>
      </c>
      <c r="E8" s="25" t="s">
        <v>1474</v>
      </c>
      <c r="F8" s="26">
        <v>47.5</v>
      </c>
      <c r="G8" s="26">
        <v>52</v>
      </c>
      <c r="H8" s="26">
        <v>45</v>
      </c>
      <c r="I8" s="26">
        <v>48</v>
      </c>
      <c r="J8" s="25">
        <f t="shared" si="5"/>
        <v>0.5</v>
      </c>
      <c r="K8" s="27">
        <f t="shared" si="6"/>
        <v>3157.8947368421054</v>
      </c>
      <c r="L8" s="63">
        <f t="shared" si="2"/>
        <v>1.0526315789473717E-2</v>
      </c>
      <c r="M8" s="83">
        <f t="shared" ref="M8:M71" si="9">J8*K8</f>
        <v>1578.9473684210527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44623</v>
      </c>
      <c r="D9" s="25" t="s">
        <v>19</v>
      </c>
      <c r="E9" s="25" t="s">
        <v>1540</v>
      </c>
      <c r="F9" s="26">
        <v>267</v>
      </c>
      <c r="G9" s="26">
        <v>280</v>
      </c>
      <c r="H9" s="26">
        <v>262</v>
      </c>
      <c r="I9" s="26">
        <v>275</v>
      </c>
      <c r="J9" s="25">
        <f t="shared" si="5"/>
        <v>8</v>
      </c>
      <c r="K9" s="27">
        <f t="shared" si="6"/>
        <v>561.79775280898878</v>
      </c>
      <c r="L9" s="63">
        <f t="shared" si="2"/>
        <v>2.9962546816479474E-2</v>
      </c>
      <c r="M9" s="83">
        <f t="shared" si="9"/>
        <v>4494.3820224719102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44624</v>
      </c>
      <c r="D10" s="25" t="s">
        <v>19</v>
      </c>
      <c r="E10" s="25" t="s">
        <v>1541</v>
      </c>
      <c r="F10" s="26">
        <v>995</v>
      </c>
      <c r="G10" s="26">
        <v>1050</v>
      </c>
      <c r="H10" s="26">
        <v>980</v>
      </c>
      <c r="I10" s="26">
        <v>1050</v>
      </c>
      <c r="J10" s="25">
        <f t="shared" si="5"/>
        <v>55</v>
      </c>
      <c r="K10" s="27">
        <f t="shared" si="6"/>
        <v>150.7537688442211</v>
      </c>
      <c r="L10" s="63">
        <f t="shared" si="2"/>
        <v>5.5276381909547645E-2</v>
      </c>
      <c r="M10" s="83">
        <f t="shared" si="9"/>
        <v>8291.4572864321599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44627</v>
      </c>
      <c r="D11" s="25" t="s">
        <v>19</v>
      </c>
      <c r="E11" s="25" t="s">
        <v>1542</v>
      </c>
      <c r="F11" s="26">
        <v>1445</v>
      </c>
      <c r="G11" s="26">
        <v>1500</v>
      </c>
      <c r="H11" s="26">
        <v>1420</v>
      </c>
      <c r="I11" s="26">
        <v>1503</v>
      </c>
      <c r="J11" s="25">
        <f t="shared" si="5"/>
        <v>58</v>
      </c>
      <c r="K11" s="27">
        <f t="shared" si="6"/>
        <v>103.80622837370242</v>
      </c>
      <c r="L11" s="63">
        <f t="shared" si="2"/>
        <v>4.0138408304498219E-2</v>
      </c>
      <c r="M11" s="83">
        <f t="shared" si="9"/>
        <v>6020.7612456747411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44628</v>
      </c>
      <c r="D12" s="25" t="s">
        <v>19</v>
      </c>
      <c r="E12" s="25" t="s">
        <v>1525</v>
      </c>
      <c r="F12" s="26">
        <v>210</v>
      </c>
      <c r="G12" s="26">
        <v>220</v>
      </c>
      <c r="H12" s="26">
        <v>206</v>
      </c>
      <c r="I12" s="26">
        <v>219.95</v>
      </c>
      <c r="J12" s="25">
        <f t="shared" si="5"/>
        <v>9.9499999999999886</v>
      </c>
      <c r="K12" s="27">
        <f t="shared" si="6"/>
        <v>714.28571428571433</v>
      </c>
      <c r="L12" s="63">
        <f t="shared" si="2"/>
        <v>4.7380952380952301E-2</v>
      </c>
      <c r="M12" s="83">
        <f t="shared" si="9"/>
        <v>7107.1428571428496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44629</v>
      </c>
      <c r="D13" s="25" t="s">
        <v>19</v>
      </c>
      <c r="E13" s="25" t="s">
        <v>1543</v>
      </c>
      <c r="F13" s="26">
        <v>342</v>
      </c>
      <c r="G13" s="26">
        <v>360</v>
      </c>
      <c r="H13" s="26">
        <v>334</v>
      </c>
      <c r="I13" s="26">
        <v>350</v>
      </c>
      <c r="J13" s="25">
        <f t="shared" si="5"/>
        <v>8</v>
      </c>
      <c r="K13" s="27">
        <f t="shared" si="6"/>
        <v>438.59649122807019</v>
      </c>
      <c r="L13" s="63">
        <f t="shared" si="2"/>
        <v>2.3391812865497075E-2</v>
      </c>
      <c r="M13" s="28">
        <f t="shared" si="9"/>
        <v>3508.7719298245615</v>
      </c>
      <c r="N13" s="8"/>
      <c r="P13" s="148" t="s">
        <v>10</v>
      </c>
      <c r="Q13" s="150">
        <f>COUNT(C6:C191)</f>
        <v>50</v>
      </c>
      <c r="R13" s="152">
        <v>50</v>
      </c>
      <c r="S13" s="152">
        <f>Z192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44629</v>
      </c>
      <c r="D14" s="25" t="s">
        <v>19</v>
      </c>
      <c r="E14" s="25" t="s">
        <v>1544</v>
      </c>
      <c r="F14" s="26">
        <v>728</v>
      </c>
      <c r="G14" s="26">
        <v>760</v>
      </c>
      <c r="H14" s="26">
        <v>710</v>
      </c>
      <c r="I14" s="26">
        <v>739.5</v>
      </c>
      <c r="J14" s="25">
        <f t="shared" si="5"/>
        <v>11.5</v>
      </c>
      <c r="K14" s="27">
        <f t="shared" si="6"/>
        <v>206.04395604395606</v>
      </c>
      <c r="L14" s="63">
        <f t="shared" si="2"/>
        <v>1.5796703296703241E-2</v>
      </c>
      <c r="M14" s="28">
        <f t="shared" si="9"/>
        <v>2369.5054945054949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44629</v>
      </c>
      <c r="D15" s="25" t="s">
        <v>19</v>
      </c>
      <c r="E15" s="25" t="s">
        <v>1545</v>
      </c>
      <c r="F15" s="26">
        <v>203</v>
      </c>
      <c r="G15" s="26">
        <v>215</v>
      </c>
      <c r="H15" s="26">
        <v>198</v>
      </c>
      <c r="I15" s="26">
        <v>215</v>
      </c>
      <c r="J15" s="25">
        <f t="shared" si="5"/>
        <v>12</v>
      </c>
      <c r="K15" s="27">
        <f t="shared" si="6"/>
        <v>738.91625615763542</v>
      </c>
      <c r="L15" s="63">
        <f t="shared" si="2"/>
        <v>5.9113300492610765E-2</v>
      </c>
      <c r="M15" s="28">
        <f t="shared" si="9"/>
        <v>8866.995073891625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44629</v>
      </c>
      <c r="D16" s="25" t="s">
        <v>19</v>
      </c>
      <c r="E16" s="25" t="s">
        <v>1546</v>
      </c>
      <c r="F16" s="26">
        <v>64</v>
      </c>
      <c r="G16" s="26">
        <v>70</v>
      </c>
      <c r="H16" s="26">
        <v>62</v>
      </c>
      <c r="I16" s="26">
        <v>68.400000000000006</v>
      </c>
      <c r="J16" s="25">
        <f t="shared" ref="J16" si="10">I16-F16</f>
        <v>4.4000000000000057</v>
      </c>
      <c r="K16" s="27">
        <f t="shared" ref="K16" si="11">150000/F16</f>
        <v>2343.75</v>
      </c>
      <c r="L16" s="63">
        <f t="shared" si="2"/>
        <v>6.8750000000000089E-2</v>
      </c>
      <c r="M16" s="28">
        <f t="shared" si="9"/>
        <v>10312.500000000013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44629</v>
      </c>
      <c r="D17" s="25" t="s">
        <v>19</v>
      </c>
      <c r="E17" s="25" t="s">
        <v>1547</v>
      </c>
      <c r="F17" s="26">
        <v>250</v>
      </c>
      <c r="G17" s="26">
        <v>260</v>
      </c>
      <c r="H17" s="26">
        <v>246</v>
      </c>
      <c r="I17" s="26">
        <v>255</v>
      </c>
      <c r="J17" s="25">
        <f t="shared" ref="J17:J43" si="12">I17-F17</f>
        <v>5</v>
      </c>
      <c r="K17" s="27">
        <f t="shared" ref="K17:K43" si="13">150000/F17</f>
        <v>600</v>
      </c>
      <c r="L17" s="63">
        <f t="shared" si="2"/>
        <v>2.0000000000000018E-2</v>
      </c>
      <c r="M17" s="28">
        <f t="shared" si="9"/>
        <v>3000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44630</v>
      </c>
      <c r="D18" s="25" t="s">
        <v>19</v>
      </c>
      <c r="E18" s="25" t="s">
        <v>1548</v>
      </c>
      <c r="F18" s="26">
        <v>212</v>
      </c>
      <c r="G18" s="26">
        <v>225</v>
      </c>
      <c r="H18" s="26">
        <v>208</v>
      </c>
      <c r="I18" s="26">
        <v>215</v>
      </c>
      <c r="J18" s="25">
        <f t="shared" si="12"/>
        <v>3</v>
      </c>
      <c r="K18" s="27">
        <f t="shared" si="13"/>
        <v>707.54716981132071</v>
      </c>
      <c r="L18" s="63">
        <f t="shared" si="2"/>
        <v>1.4150943396226356E-2</v>
      </c>
      <c r="M18" s="28">
        <f t="shared" si="9"/>
        <v>2122.6415094339623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44630</v>
      </c>
      <c r="D19" s="25" t="s">
        <v>19</v>
      </c>
      <c r="E19" s="25" t="s">
        <v>1549</v>
      </c>
      <c r="F19" s="26">
        <v>410</v>
      </c>
      <c r="G19" s="26">
        <v>430</v>
      </c>
      <c r="H19" s="26">
        <v>400</v>
      </c>
      <c r="I19" s="26">
        <v>416.4</v>
      </c>
      <c r="J19" s="25">
        <f t="shared" si="12"/>
        <v>6.3999999999999773</v>
      </c>
      <c r="K19" s="27">
        <f t="shared" si="13"/>
        <v>365.85365853658539</v>
      </c>
      <c r="L19" s="63">
        <f t="shared" si="2"/>
        <v>1.5609756097560989E-2</v>
      </c>
      <c r="M19" s="28">
        <f t="shared" si="9"/>
        <v>2341.4634146341382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44631</v>
      </c>
      <c r="D20" s="25" t="s">
        <v>19</v>
      </c>
      <c r="E20" s="25" t="s">
        <v>1550</v>
      </c>
      <c r="F20" s="26">
        <v>570</v>
      </c>
      <c r="G20" s="26">
        <v>600</v>
      </c>
      <c r="H20" s="26">
        <v>550</v>
      </c>
      <c r="I20" s="26">
        <v>590</v>
      </c>
      <c r="J20" s="25">
        <f t="shared" si="12"/>
        <v>20</v>
      </c>
      <c r="K20" s="27">
        <f t="shared" si="13"/>
        <v>263.15789473684208</v>
      </c>
      <c r="L20" s="63">
        <f t="shared" si="2"/>
        <v>3.5087719298245723E-2</v>
      </c>
      <c r="M20" s="28">
        <f t="shared" si="9"/>
        <v>5263.1578947368416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44631</v>
      </c>
      <c r="D21" s="25" t="s">
        <v>19</v>
      </c>
      <c r="E21" s="25" t="s">
        <v>1551</v>
      </c>
      <c r="F21" s="26">
        <v>1065</v>
      </c>
      <c r="G21" s="26">
        <v>1120</v>
      </c>
      <c r="H21" s="26">
        <v>1040</v>
      </c>
      <c r="I21" s="26">
        <v>1075</v>
      </c>
      <c r="J21" s="25">
        <f t="shared" si="12"/>
        <v>10</v>
      </c>
      <c r="K21" s="27">
        <f t="shared" si="13"/>
        <v>140.8450704225352</v>
      </c>
      <c r="L21" s="63">
        <f t="shared" si="2"/>
        <v>9.3896713615022609E-3</v>
      </c>
      <c r="M21" s="28">
        <f t="shared" si="9"/>
        <v>1408.450704225352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44631</v>
      </c>
      <c r="D22" s="25" t="s">
        <v>19</v>
      </c>
      <c r="E22" s="25" t="s">
        <v>1552</v>
      </c>
      <c r="F22" s="26">
        <v>125</v>
      </c>
      <c r="G22" s="26">
        <v>135</v>
      </c>
      <c r="H22" s="26">
        <v>121</v>
      </c>
      <c r="I22" s="26">
        <v>127</v>
      </c>
      <c r="J22" s="25">
        <f t="shared" si="12"/>
        <v>2</v>
      </c>
      <c r="K22" s="27">
        <f t="shared" si="13"/>
        <v>1200</v>
      </c>
      <c r="L22" s="63">
        <f t="shared" si="2"/>
        <v>1.6000000000000014E-2</v>
      </c>
      <c r="M22" s="28">
        <f t="shared" si="9"/>
        <v>2400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44631</v>
      </c>
      <c r="D23" s="25" t="s">
        <v>19</v>
      </c>
      <c r="E23" s="25" t="s">
        <v>1553</v>
      </c>
      <c r="F23" s="26">
        <v>680</v>
      </c>
      <c r="G23" s="26">
        <v>720</v>
      </c>
      <c r="H23" s="26">
        <v>665</v>
      </c>
      <c r="I23" s="26">
        <v>720</v>
      </c>
      <c r="J23" s="25">
        <f t="shared" si="12"/>
        <v>40</v>
      </c>
      <c r="K23" s="27">
        <f t="shared" si="13"/>
        <v>220.58823529411765</v>
      </c>
      <c r="L23" s="63">
        <f t="shared" si="2"/>
        <v>5.8823529411764719E-2</v>
      </c>
      <c r="M23" s="28">
        <f t="shared" si="9"/>
        <v>8823.5294117647063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44631</v>
      </c>
      <c r="D24" s="25" t="s">
        <v>19</v>
      </c>
      <c r="E24" s="25" t="s">
        <v>1185</v>
      </c>
      <c r="F24" s="26">
        <v>10.4</v>
      </c>
      <c r="G24" s="26">
        <v>12</v>
      </c>
      <c r="H24" s="26">
        <v>9.5</v>
      </c>
      <c r="I24" s="26">
        <v>11.5</v>
      </c>
      <c r="J24" s="25">
        <f t="shared" si="12"/>
        <v>1.0999999999999996</v>
      </c>
      <c r="K24" s="27">
        <f t="shared" si="13"/>
        <v>14423.076923076922</v>
      </c>
      <c r="L24" s="63">
        <f t="shared" si="2"/>
        <v>0.10576923076923084</v>
      </c>
      <c r="M24" s="28">
        <f t="shared" si="9"/>
        <v>15865.38461538461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44635</v>
      </c>
      <c r="D25" s="25" t="s">
        <v>19</v>
      </c>
      <c r="E25" s="25" t="s">
        <v>24</v>
      </c>
      <c r="F25" s="26">
        <v>67</v>
      </c>
      <c r="G25" s="26">
        <v>70</v>
      </c>
      <c r="H25" s="26">
        <v>65.5</v>
      </c>
      <c r="I25" s="26">
        <v>70</v>
      </c>
      <c r="J25" s="25">
        <f t="shared" si="12"/>
        <v>3</v>
      </c>
      <c r="K25" s="27">
        <f t="shared" si="13"/>
        <v>2238.8059701492539</v>
      </c>
      <c r="L25" s="63">
        <f t="shared" si="2"/>
        <v>4.4776119402984982E-2</v>
      </c>
      <c r="M25" s="28">
        <f t="shared" si="9"/>
        <v>6716.4179104477616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44635</v>
      </c>
      <c r="D26" s="25" t="s">
        <v>19</v>
      </c>
      <c r="E26" s="25" t="s">
        <v>1230</v>
      </c>
      <c r="F26" s="26">
        <v>37</v>
      </c>
      <c r="G26" s="26">
        <v>39</v>
      </c>
      <c r="H26" s="26">
        <v>36</v>
      </c>
      <c r="I26" s="26">
        <v>38.5</v>
      </c>
      <c r="J26" s="25">
        <f t="shared" si="12"/>
        <v>1.5</v>
      </c>
      <c r="K26" s="27">
        <f t="shared" si="13"/>
        <v>4054.0540540540542</v>
      </c>
      <c r="L26" s="63">
        <f t="shared" si="2"/>
        <v>4.0540540540540571E-2</v>
      </c>
      <c r="M26" s="28">
        <f t="shared" si="9"/>
        <v>6081.0810810810817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44635</v>
      </c>
      <c r="D27" s="25" t="s">
        <v>19</v>
      </c>
      <c r="E27" s="25" t="s">
        <v>1554</v>
      </c>
      <c r="F27" s="26">
        <v>650</v>
      </c>
      <c r="G27" s="26">
        <v>670</v>
      </c>
      <c r="H27" s="26">
        <v>640</v>
      </c>
      <c r="I27" s="26">
        <v>670</v>
      </c>
      <c r="J27" s="25">
        <f t="shared" si="12"/>
        <v>20</v>
      </c>
      <c r="K27" s="27">
        <f t="shared" si="13"/>
        <v>230.76923076923077</v>
      </c>
      <c r="L27" s="63">
        <f t="shared" si="2"/>
        <v>3.076923076923066E-2</v>
      </c>
      <c r="M27" s="28">
        <f t="shared" si="9"/>
        <v>4615.3846153846152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44635</v>
      </c>
      <c r="D28" s="25" t="s">
        <v>19</v>
      </c>
      <c r="E28" s="25" t="s">
        <v>1555</v>
      </c>
      <c r="F28" s="26">
        <v>510</v>
      </c>
      <c r="G28" s="26">
        <v>530</v>
      </c>
      <c r="H28" s="26">
        <v>500</v>
      </c>
      <c r="I28" s="26">
        <v>530</v>
      </c>
      <c r="J28" s="25">
        <f t="shared" si="12"/>
        <v>20</v>
      </c>
      <c r="K28" s="27">
        <f t="shared" si="13"/>
        <v>294.11764705882354</v>
      </c>
      <c r="L28" s="63">
        <f t="shared" si="2"/>
        <v>3.9215686274509887E-2</v>
      </c>
      <c r="M28" s="28">
        <f t="shared" si="9"/>
        <v>5882.3529411764703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44635</v>
      </c>
      <c r="D29" s="25" t="s">
        <v>19</v>
      </c>
      <c r="E29" s="25" t="s">
        <v>1457</v>
      </c>
      <c r="F29" s="26">
        <v>820</v>
      </c>
      <c r="G29" s="26">
        <v>860</v>
      </c>
      <c r="H29" s="26">
        <v>800</v>
      </c>
      <c r="I29" s="26">
        <v>860</v>
      </c>
      <c r="J29" s="25">
        <f t="shared" si="12"/>
        <v>40</v>
      </c>
      <c r="K29" s="27">
        <f t="shared" si="13"/>
        <v>182.92682926829269</v>
      </c>
      <c r="L29" s="63">
        <f t="shared" si="2"/>
        <v>4.8780487804878092E-2</v>
      </c>
      <c r="M29" s="28">
        <f t="shared" si="9"/>
        <v>7317.0731707317082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44636</v>
      </c>
      <c r="D30" s="25" t="s">
        <v>19</v>
      </c>
      <c r="E30" s="25" t="s">
        <v>1416</v>
      </c>
      <c r="F30" s="26">
        <v>312</v>
      </c>
      <c r="G30" s="26">
        <v>325</v>
      </c>
      <c r="H30" s="26">
        <v>306</v>
      </c>
      <c r="I30" s="26">
        <v>314.89999999999998</v>
      </c>
      <c r="J30" s="25">
        <f t="shared" si="12"/>
        <v>2.8999999999999773</v>
      </c>
      <c r="K30" s="27">
        <f t="shared" si="13"/>
        <v>480.76923076923077</v>
      </c>
      <c r="L30" s="63">
        <f t="shared" si="2"/>
        <v>9.2948717948717618E-3</v>
      </c>
      <c r="M30" s="28">
        <f t="shared" si="9"/>
        <v>1394.2307692307584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44641</v>
      </c>
      <c r="D31" s="25" t="s">
        <v>19</v>
      </c>
      <c r="E31" s="25" t="s">
        <v>249</v>
      </c>
      <c r="F31" s="26">
        <v>600</v>
      </c>
      <c r="G31" s="26">
        <v>640</v>
      </c>
      <c r="H31" s="26">
        <v>585</v>
      </c>
      <c r="I31" s="26">
        <v>615.9</v>
      </c>
      <c r="J31" s="25">
        <f t="shared" si="12"/>
        <v>15.899999999999977</v>
      </c>
      <c r="K31" s="27">
        <f t="shared" si="13"/>
        <v>250</v>
      </c>
      <c r="L31" s="63">
        <f t="shared" si="2"/>
        <v>2.6499999999999968E-2</v>
      </c>
      <c r="M31" s="28">
        <f t="shared" si="9"/>
        <v>3974.9999999999945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44641</v>
      </c>
      <c r="D32" s="25" t="s">
        <v>19</v>
      </c>
      <c r="E32" s="25" t="s">
        <v>1431</v>
      </c>
      <c r="F32" s="26">
        <v>193</v>
      </c>
      <c r="G32" s="26">
        <v>205</v>
      </c>
      <c r="H32" s="26">
        <v>189</v>
      </c>
      <c r="I32" s="26">
        <v>205</v>
      </c>
      <c r="J32" s="25">
        <f t="shared" si="12"/>
        <v>12</v>
      </c>
      <c r="K32" s="27">
        <f t="shared" si="13"/>
        <v>777.20207253886008</v>
      </c>
      <c r="L32" s="63">
        <f t="shared" si="2"/>
        <v>6.2176165803108807E-2</v>
      </c>
      <c r="M32" s="28">
        <f t="shared" si="9"/>
        <v>9326.4248704663205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44641</v>
      </c>
      <c r="D33" s="25" t="s">
        <v>19</v>
      </c>
      <c r="E33" s="25" t="s">
        <v>1556</v>
      </c>
      <c r="F33" s="26">
        <v>354</v>
      </c>
      <c r="G33" s="26">
        <v>370</v>
      </c>
      <c r="H33" s="26">
        <v>348</v>
      </c>
      <c r="I33" s="26">
        <v>369</v>
      </c>
      <c r="J33" s="25">
        <f t="shared" si="12"/>
        <v>15</v>
      </c>
      <c r="K33" s="27">
        <f t="shared" si="13"/>
        <v>423.72881355932202</v>
      </c>
      <c r="L33" s="63">
        <f t="shared" si="2"/>
        <v>4.2372881355932313E-2</v>
      </c>
      <c r="M33" s="28">
        <f t="shared" si="9"/>
        <v>6355.9322033898306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44641</v>
      </c>
      <c r="D34" s="25" t="s">
        <v>19</v>
      </c>
      <c r="E34" s="43" t="s">
        <v>1557</v>
      </c>
      <c r="F34" s="43">
        <v>19.2</v>
      </c>
      <c r="G34" s="43">
        <v>21</v>
      </c>
      <c r="H34" s="43">
        <v>18.5</v>
      </c>
      <c r="I34" s="26">
        <v>19.5</v>
      </c>
      <c r="J34" s="25">
        <f t="shared" si="12"/>
        <v>0.30000000000000071</v>
      </c>
      <c r="K34" s="27">
        <f t="shared" si="13"/>
        <v>7812.5</v>
      </c>
      <c r="L34" s="63">
        <f t="shared" si="2"/>
        <v>1.5625E-2</v>
      </c>
      <c r="M34" s="28">
        <f t="shared" si="9"/>
        <v>2343.7500000000055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44641</v>
      </c>
      <c r="D35" s="25" t="s">
        <v>19</v>
      </c>
      <c r="E35" s="25" t="s">
        <v>1558</v>
      </c>
      <c r="F35" s="26">
        <v>293</v>
      </c>
      <c r="G35" s="26">
        <v>305</v>
      </c>
      <c r="H35" s="26">
        <v>288</v>
      </c>
      <c r="I35" s="26">
        <v>305</v>
      </c>
      <c r="J35" s="25">
        <f t="shared" si="12"/>
        <v>12</v>
      </c>
      <c r="K35" s="27">
        <f t="shared" si="13"/>
        <v>511.9453924914676</v>
      </c>
      <c r="L35" s="63">
        <f t="shared" si="2"/>
        <v>4.0955631399317349E-2</v>
      </c>
      <c r="M35" s="28">
        <f t="shared" si="9"/>
        <v>6143.3447098976112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44642</v>
      </c>
      <c r="D36" s="25" t="s">
        <v>19</v>
      </c>
      <c r="E36" s="25" t="s">
        <v>1559</v>
      </c>
      <c r="F36" s="26">
        <v>104.5</v>
      </c>
      <c r="G36" s="26">
        <v>110</v>
      </c>
      <c r="H36" s="26">
        <v>102</v>
      </c>
      <c r="I36" s="26">
        <v>110</v>
      </c>
      <c r="J36" s="25">
        <f t="shared" si="12"/>
        <v>5.5</v>
      </c>
      <c r="K36" s="27">
        <f t="shared" si="13"/>
        <v>1435.4066985645934</v>
      </c>
      <c r="L36" s="63">
        <f t="shared" si="2"/>
        <v>5.2631578947368363E-2</v>
      </c>
      <c r="M36" s="28">
        <f t="shared" si="9"/>
        <v>7894.7368421052633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44642</v>
      </c>
      <c r="D37" s="25" t="s">
        <v>19</v>
      </c>
      <c r="E37" s="25" t="s">
        <v>1560</v>
      </c>
      <c r="F37" s="26">
        <v>209</v>
      </c>
      <c r="G37" s="26">
        <v>220</v>
      </c>
      <c r="H37" s="26">
        <v>204</v>
      </c>
      <c r="I37" s="26">
        <v>214.9</v>
      </c>
      <c r="J37" s="25">
        <f t="shared" si="12"/>
        <v>5.9000000000000057</v>
      </c>
      <c r="K37" s="27">
        <f t="shared" si="13"/>
        <v>717.7033492822967</v>
      </c>
      <c r="L37" s="63">
        <f t="shared" si="2"/>
        <v>2.8229665071770382E-2</v>
      </c>
      <c r="M37" s="28">
        <f t="shared" si="9"/>
        <v>4234.4497607655549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44643</v>
      </c>
      <c r="D38" s="25" t="s">
        <v>19</v>
      </c>
      <c r="E38" s="45" t="s">
        <v>1561</v>
      </c>
      <c r="F38" s="46">
        <v>204</v>
      </c>
      <c r="G38" s="46">
        <v>215</v>
      </c>
      <c r="H38" s="46">
        <v>200</v>
      </c>
      <c r="I38" s="26">
        <v>215</v>
      </c>
      <c r="J38" s="25">
        <f t="shared" si="12"/>
        <v>11</v>
      </c>
      <c r="K38" s="27">
        <f t="shared" si="13"/>
        <v>735.29411764705878</v>
      </c>
      <c r="L38" s="63">
        <f t="shared" si="2"/>
        <v>5.3921568627451011E-2</v>
      </c>
      <c r="M38" s="28">
        <f t="shared" si="9"/>
        <v>8088.2352941176468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44643</v>
      </c>
      <c r="D39" s="25" t="s">
        <v>19</v>
      </c>
      <c r="E39" s="43" t="s">
        <v>1459</v>
      </c>
      <c r="F39" s="43">
        <v>705</v>
      </c>
      <c r="G39" s="43">
        <v>750</v>
      </c>
      <c r="H39" s="43">
        <v>685</v>
      </c>
      <c r="I39" s="26">
        <v>738</v>
      </c>
      <c r="J39" s="25">
        <f t="shared" si="12"/>
        <v>33</v>
      </c>
      <c r="K39" s="27">
        <f t="shared" si="13"/>
        <v>212.7659574468085</v>
      </c>
      <c r="L39" s="63">
        <f t="shared" si="2"/>
        <v>4.6808510638297829E-2</v>
      </c>
      <c r="M39" s="28">
        <f t="shared" si="9"/>
        <v>7021.2765957446809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44643</v>
      </c>
      <c r="D40" s="43" t="s">
        <v>19</v>
      </c>
      <c r="E40" s="61" t="s">
        <v>1059</v>
      </c>
      <c r="F40" s="43">
        <v>102</v>
      </c>
      <c r="G40" s="43">
        <v>112</v>
      </c>
      <c r="H40" s="43">
        <v>98</v>
      </c>
      <c r="I40" s="26">
        <v>104.7</v>
      </c>
      <c r="J40" s="25">
        <f t="shared" si="12"/>
        <v>2.7000000000000028</v>
      </c>
      <c r="K40" s="27">
        <f t="shared" si="13"/>
        <v>1470.5882352941176</v>
      </c>
      <c r="L40" s="63">
        <f t="shared" si="2"/>
        <v>2.6470588235294246E-2</v>
      </c>
      <c r="M40" s="28">
        <f t="shared" si="9"/>
        <v>3970.5882352941217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44643</v>
      </c>
      <c r="D41" s="43" t="s">
        <v>19</v>
      </c>
      <c r="E41" s="43" t="s">
        <v>1562</v>
      </c>
      <c r="F41" s="43">
        <v>800</v>
      </c>
      <c r="G41" s="43">
        <v>850</v>
      </c>
      <c r="H41" s="43">
        <v>780</v>
      </c>
      <c r="I41" s="26">
        <v>822</v>
      </c>
      <c r="J41" s="25">
        <f t="shared" si="12"/>
        <v>22</v>
      </c>
      <c r="K41" s="27">
        <f t="shared" si="13"/>
        <v>187.5</v>
      </c>
      <c r="L41" s="63">
        <f t="shared" si="2"/>
        <v>2.750000000000008E-2</v>
      </c>
      <c r="M41" s="28">
        <f t="shared" si="9"/>
        <v>4125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44643</v>
      </c>
      <c r="D42" s="43" t="s">
        <v>19</v>
      </c>
      <c r="E42" s="43" t="s">
        <v>1396</v>
      </c>
      <c r="F42" s="43">
        <v>133</v>
      </c>
      <c r="G42" s="43">
        <v>145</v>
      </c>
      <c r="H42" s="43">
        <v>129</v>
      </c>
      <c r="I42" s="26">
        <v>141</v>
      </c>
      <c r="J42" s="25">
        <f t="shared" si="12"/>
        <v>8</v>
      </c>
      <c r="K42" s="27">
        <f t="shared" si="13"/>
        <v>1127.8195488721803</v>
      </c>
      <c r="L42" s="63">
        <f t="shared" si="2"/>
        <v>6.0150375939849621E-2</v>
      </c>
      <c r="M42" s="28">
        <f t="shared" si="9"/>
        <v>9022.5563909774428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44644</v>
      </c>
      <c r="D43" s="45" t="s">
        <v>19</v>
      </c>
      <c r="E43" s="45" t="s">
        <v>1497</v>
      </c>
      <c r="F43" s="46">
        <v>111</v>
      </c>
      <c r="G43" s="46">
        <v>120</v>
      </c>
      <c r="H43" s="46">
        <v>107</v>
      </c>
      <c r="I43" s="26">
        <v>120</v>
      </c>
      <c r="J43" s="25">
        <f t="shared" si="12"/>
        <v>9</v>
      </c>
      <c r="K43" s="27">
        <f t="shared" si="13"/>
        <v>1351.3513513513512</v>
      </c>
      <c r="L43" s="63">
        <f t="shared" si="2"/>
        <v>8.1081081081081141E-2</v>
      </c>
      <c r="M43" s="28">
        <f t="shared" si="9"/>
        <v>12162.162162162162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44644</v>
      </c>
      <c r="D44" s="25" t="s">
        <v>19</v>
      </c>
      <c r="E44" s="25" t="s">
        <v>1563</v>
      </c>
      <c r="F44" s="26">
        <v>138</v>
      </c>
      <c r="G44" s="26">
        <v>150</v>
      </c>
      <c r="H44" s="26">
        <v>133</v>
      </c>
      <c r="I44" s="26">
        <v>144.35</v>
      </c>
      <c r="J44" s="25">
        <f t="shared" ref="J44" si="14">I44-F44</f>
        <v>6.3499999999999943</v>
      </c>
      <c r="K44" s="27">
        <f t="shared" ref="K44" si="15">150000/F44</f>
        <v>1086.9565217391305</v>
      </c>
      <c r="L44" s="63">
        <f t="shared" si="2"/>
        <v>4.6014492753623237E-2</v>
      </c>
      <c r="M44" s="28">
        <f t="shared" si="9"/>
        <v>6902.1739130434726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44645</v>
      </c>
      <c r="D45" s="25" t="s">
        <v>19</v>
      </c>
      <c r="E45" s="25" t="s">
        <v>1540</v>
      </c>
      <c r="F45" s="26">
        <v>320</v>
      </c>
      <c r="G45" s="26">
        <v>335</v>
      </c>
      <c r="H45" s="26">
        <v>315</v>
      </c>
      <c r="I45" s="26">
        <v>332.3</v>
      </c>
      <c r="J45" s="25">
        <f t="shared" ref="J45:J49" si="16">I45-F45</f>
        <v>12.300000000000011</v>
      </c>
      <c r="K45" s="27">
        <f t="shared" ref="K45:K49" si="17">150000/F45</f>
        <v>468.75</v>
      </c>
      <c r="L45" s="63">
        <f t="shared" si="2"/>
        <v>3.8437500000000124E-2</v>
      </c>
      <c r="M45" s="28">
        <f t="shared" si="9"/>
        <v>5765.6250000000055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44645</v>
      </c>
      <c r="D46" s="25" t="s">
        <v>19</v>
      </c>
      <c r="E46" s="25" t="s">
        <v>1564</v>
      </c>
      <c r="F46" s="26">
        <v>70</v>
      </c>
      <c r="G46" s="26">
        <v>75</v>
      </c>
      <c r="H46" s="26">
        <v>68</v>
      </c>
      <c r="I46" s="26">
        <v>71</v>
      </c>
      <c r="J46" s="25">
        <f t="shared" si="16"/>
        <v>1</v>
      </c>
      <c r="K46" s="27">
        <f t="shared" si="17"/>
        <v>2142.8571428571427</v>
      </c>
      <c r="L46" s="63">
        <f t="shared" si="2"/>
        <v>1.4285714285714235E-2</v>
      </c>
      <c r="M46" s="28">
        <f t="shared" si="9"/>
        <v>2142.8571428571427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44645</v>
      </c>
      <c r="D47" s="25" t="s">
        <v>19</v>
      </c>
      <c r="E47" s="25" t="s">
        <v>1565</v>
      </c>
      <c r="F47" s="26">
        <v>60</v>
      </c>
      <c r="G47" s="26">
        <v>65</v>
      </c>
      <c r="H47" s="26">
        <v>58</v>
      </c>
      <c r="I47" s="26">
        <v>65</v>
      </c>
      <c r="J47" s="25">
        <f t="shared" si="16"/>
        <v>5</v>
      </c>
      <c r="K47" s="27">
        <f t="shared" si="17"/>
        <v>2500</v>
      </c>
      <c r="L47" s="63">
        <f t="shared" si="2"/>
        <v>8.3333333333333259E-2</v>
      </c>
      <c r="M47" s="28">
        <f t="shared" si="9"/>
        <v>12500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44645</v>
      </c>
      <c r="D48" s="25" t="s">
        <v>19</v>
      </c>
      <c r="E48" s="25" t="s">
        <v>1566</v>
      </c>
      <c r="F48" s="26">
        <v>234</v>
      </c>
      <c r="G48" s="26">
        <v>245</v>
      </c>
      <c r="H48" s="26">
        <v>230</v>
      </c>
      <c r="I48" s="26">
        <v>245</v>
      </c>
      <c r="J48" s="25">
        <f t="shared" si="16"/>
        <v>11</v>
      </c>
      <c r="K48" s="27">
        <f t="shared" si="17"/>
        <v>641.02564102564099</v>
      </c>
      <c r="L48" s="63">
        <f t="shared" si="2"/>
        <v>4.7008547008547064E-2</v>
      </c>
      <c r="M48" s="28">
        <f t="shared" si="9"/>
        <v>7051.2820512820508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44645</v>
      </c>
      <c r="D49" s="25" t="s">
        <v>19</v>
      </c>
      <c r="E49" s="25" t="s">
        <v>1567</v>
      </c>
      <c r="F49" s="26">
        <v>1425</v>
      </c>
      <c r="G49" s="26">
        <v>1700</v>
      </c>
      <c r="H49" s="26">
        <v>1300</v>
      </c>
      <c r="I49" s="26">
        <v>1475</v>
      </c>
      <c r="J49" s="25">
        <f t="shared" si="16"/>
        <v>50</v>
      </c>
      <c r="K49" s="27">
        <f t="shared" si="17"/>
        <v>105.26315789473684</v>
      </c>
      <c r="L49" s="63">
        <f t="shared" si="2"/>
        <v>3.5087719298245723E-2</v>
      </c>
      <c r="M49" s="28">
        <f t="shared" si="9"/>
        <v>5263.1578947368416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44649</v>
      </c>
      <c r="D50" s="25" t="s">
        <v>19</v>
      </c>
      <c r="E50" s="25" t="s">
        <v>1568</v>
      </c>
      <c r="F50" s="26">
        <v>87.5</v>
      </c>
      <c r="G50" s="26">
        <v>94</v>
      </c>
      <c r="H50" s="26">
        <v>85</v>
      </c>
      <c r="I50" s="26">
        <v>94</v>
      </c>
      <c r="J50" s="25">
        <f t="shared" ref="J50" si="18">I50-F50</f>
        <v>6.5</v>
      </c>
      <c r="K50" s="27">
        <f t="shared" ref="K50" si="19">150000/F50</f>
        <v>1714.2857142857142</v>
      </c>
      <c r="L50" s="63">
        <f t="shared" si="2"/>
        <v>7.4285714285714288E-2</v>
      </c>
      <c r="M50" s="28">
        <f t="shared" si="9"/>
        <v>11142.857142857143</v>
      </c>
      <c r="N50" s="8"/>
      <c r="Y50" s="5">
        <f t="shared" si="3"/>
        <v>1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44649</v>
      </c>
      <c r="D51" s="25" t="s">
        <v>19</v>
      </c>
      <c r="E51" s="25" t="s">
        <v>1569</v>
      </c>
      <c r="F51" s="26">
        <v>53.5</v>
      </c>
      <c r="G51" s="26">
        <v>58</v>
      </c>
      <c r="H51" s="26">
        <v>51</v>
      </c>
      <c r="I51" s="26">
        <v>58</v>
      </c>
      <c r="J51" s="25">
        <f t="shared" ref="J51:J53" si="20">I51-F51</f>
        <v>4.5</v>
      </c>
      <c r="K51" s="27">
        <f t="shared" ref="K51:K53" si="21">150000/F51</f>
        <v>2803.7383177570096</v>
      </c>
      <c r="L51" s="63">
        <f t="shared" si="2"/>
        <v>8.4112149532710179E-2</v>
      </c>
      <c r="M51" s="28">
        <f t="shared" si="9"/>
        <v>12616.822429906542</v>
      </c>
      <c r="N51" s="8"/>
      <c r="Y51" s="5">
        <f t="shared" si="3"/>
        <v>1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44650</v>
      </c>
      <c r="D52" s="25" t="s">
        <v>19</v>
      </c>
      <c r="E52" s="25" t="s">
        <v>1165</v>
      </c>
      <c r="F52" s="26">
        <v>53</v>
      </c>
      <c r="G52" s="26">
        <v>57</v>
      </c>
      <c r="H52" s="26">
        <v>51</v>
      </c>
      <c r="I52" s="26">
        <v>56.5</v>
      </c>
      <c r="J52" s="25">
        <f t="shared" si="20"/>
        <v>3.5</v>
      </c>
      <c r="K52" s="27">
        <f t="shared" si="21"/>
        <v>2830.1886792452829</v>
      </c>
      <c r="L52" s="63">
        <f t="shared" si="2"/>
        <v>6.60377358490567E-2</v>
      </c>
      <c r="M52" s="28">
        <f t="shared" si="9"/>
        <v>9905.6603773584902</v>
      </c>
      <c r="N52" s="8"/>
      <c r="Y52" s="5">
        <f t="shared" si="3"/>
        <v>1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44650</v>
      </c>
      <c r="D53" s="25" t="s">
        <v>19</v>
      </c>
      <c r="E53" s="25" t="s">
        <v>1184</v>
      </c>
      <c r="F53" s="26">
        <v>785</v>
      </c>
      <c r="G53" s="26">
        <v>840</v>
      </c>
      <c r="H53" s="26">
        <v>760</v>
      </c>
      <c r="I53" s="26">
        <v>840</v>
      </c>
      <c r="J53" s="25">
        <f t="shared" si="20"/>
        <v>55</v>
      </c>
      <c r="K53" s="27">
        <f t="shared" si="21"/>
        <v>191.08280254777071</v>
      </c>
      <c r="L53" s="63">
        <f t="shared" si="2"/>
        <v>7.0063694267515908E-2</v>
      </c>
      <c r="M53" s="28">
        <f t="shared" si="9"/>
        <v>10509.554140127389</v>
      </c>
      <c r="N53" s="8"/>
      <c r="Y53" s="5">
        <f t="shared" si="3"/>
        <v>1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>
        <v>44651</v>
      </c>
      <c r="D54" s="25" t="s">
        <v>19</v>
      </c>
      <c r="E54" s="25" t="s">
        <v>1570</v>
      </c>
      <c r="F54" s="26">
        <v>27.5</v>
      </c>
      <c r="G54" s="26">
        <v>30</v>
      </c>
      <c r="H54" s="26">
        <v>26</v>
      </c>
      <c r="I54" s="26">
        <v>29.25</v>
      </c>
      <c r="J54" s="25">
        <f t="shared" ref="J54" si="22">I54-F54</f>
        <v>1.75</v>
      </c>
      <c r="K54" s="27">
        <f t="shared" ref="K54" si="23">150000/F54</f>
        <v>5454.545454545455</v>
      </c>
      <c r="L54" s="63">
        <f t="shared" si="2"/>
        <v>6.3636363636363713E-2</v>
      </c>
      <c r="M54" s="28">
        <f t="shared" si="9"/>
        <v>9545.454545454546</v>
      </c>
      <c r="N54" s="8"/>
      <c r="Y54" s="5">
        <f t="shared" si="3"/>
        <v>1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>
        <v>44651</v>
      </c>
      <c r="D55" s="43" t="s">
        <v>19</v>
      </c>
      <c r="E55" s="43" t="s">
        <v>1571</v>
      </c>
      <c r="F55" s="43">
        <v>54.5</v>
      </c>
      <c r="G55" s="43">
        <v>58</v>
      </c>
      <c r="H55" s="43">
        <v>52</v>
      </c>
      <c r="I55" s="26">
        <v>58</v>
      </c>
      <c r="J55" s="25">
        <f t="shared" ref="J55" si="24">I55-F55</f>
        <v>3.5</v>
      </c>
      <c r="K55" s="27">
        <f t="shared" ref="K55" si="25">150000/F55</f>
        <v>2752.2935779816512</v>
      </c>
      <c r="L55" s="63">
        <f t="shared" si="2"/>
        <v>6.4220183486238591E-2</v>
      </c>
      <c r="M55" s="28">
        <f t="shared" si="9"/>
        <v>9633.0275229357794</v>
      </c>
      <c r="N55" s="8"/>
      <c r="Y55" s="5">
        <f t="shared" si="3"/>
        <v>1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6">IF($M71&gt;0,1,0)</f>
        <v>0</v>
      </c>
      <c r="Z71" s="5">
        <f t="shared" ref="Z71:Z134" si="2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9">(I72*1/F72)-100%</f>
        <v>#VALUE!</v>
      </c>
      <c r="M72" s="28">
        <f t="shared" ref="M72:M135" si="30">J72*K72</f>
        <v>0</v>
      </c>
      <c r="N72" s="8"/>
      <c r="Y72" s="5">
        <f t="shared" si="26"/>
        <v>0</v>
      </c>
      <c r="Z72" s="5">
        <f t="shared" si="27"/>
        <v>0</v>
      </c>
      <c r="AA72" s="5">
        <f t="shared" si="7"/>
        <v>0</v>
      </c>
    </row>
    <row r="73" spans="1:27" hidden="1" x14ac:dyDescent="0.3">
      <c r="A73" s="7"/>
      <c r="B73" s="23">
        <f t="shared" si="2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9"/>
        <v>#VALUE!</v>
      </c>
      <c r="M73" s="28">
        <f t="shared" si="30"/>
        <v>0</v>
      </c>
      <c r="N73" s="8"/>
      <c r="Y73" s="5">
        <f t="shared" si="26"/>
        <v>0</v>
      </c>
      <c r="Z73" s="5">
        <f t="shared" si="27"/>
        <v>0</v>
      </c>
      <c r="AA73" s="5">
        <f t="shared" si="7"/>
        <v>0</v>
      </c>
    </row>
    <row r="74" spans="1:27" hidden="1" x14ac:dyDescent="0.3">
      <c r="A74" s="7"/>
      <c r="B74" s="23">
        <f t="shared" si="2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9"/>
        <v>#VALUE!</v>
      </c>
      <c r="M74" s="28">
        <f t="shared" si="30"/>
        <v>0</v>
      </c>
      <c r="N74" s="8"/>
      <c r="Y74" s="5">
        <f t="shared" si="26"/>
        <v>0</v>
      </c>
      <c r="Z74" s="5">
        <f t="shared" si="27"/>
        <v>0</v>
      </c>
      <c r="AA74" s="5">
        <f t="shared" si="7"/>
        <v>0</v>
      </c>
    </row>
    <row r="75" spans="1:27" hidden="1" x14ac:dyDescent="0.3">
      <c r="A75" s="7"/>
      <c r="B75" s="23">
        <f t="shared" si="2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9"/>
        <v>#VALUE!</v>
      </c>
      <c r="M75" s="28">
        <f t="shared" si="30"/>
        <v>0</v>
      </c>
      <c r="N75" s="8"/>
      <c r="Y75" s="5">
        <f t="shared" si="26"/>
        <v>0</v>
      </c>
      <c r="Z75" s="5">
        <f t="shared" si="27"/>
        <v>0</v>
      </c>
      <c r="AA75" s="5">
        <f t="shared" ref="AA75:AA138" si="31">IF($I75=0,1,0)</f>
        <v>0</v>
      </c>
    </row>
    <row r="76" spans="1:27" hidden="1" x14ac:dyDescent="0.3">
      <c r="A76" s="7"/>
      <c r="B76" s="23">
        <f t="shared" si="2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9"/>
        <v>#VALUE!</v>
      </c>
      <c r="M76" s="28">
        <f t="shared" si="30"/>
        <v>0</v>
      </c>
      <c r="N76" s="8"/>
      <c r="Y76" s="5">
        <f t="shared" si="26"/>
        <v>0</v>
      </c>
      <c r="Z76" s="5">
        <f t="shared" si="27"/>
        <v>0</v>
      </c>
      <c r="AA76" s="5">
        <f t="shared" si="31"/>
        <v>0</v>
      </c>
    </row>
    <row r="77" spans="1:27" hidden="1" x14ac:dyDescent="0.3">
      <c r="A77" s="7"/>
      <c r="B77" s="23">
        <f t="shared" si="2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9"/>
        <v>#VALUE!</v>
      </c>
      <c r="M77" s="28">
        <f t="shared" si="30"/>
        <v>0</v>
      </c>
      <c r="N77" s="8"/>
      <c r="Y77" s="5">
        <f t="shared" si="26"/>
        <v>0</v>
      </c>
      <c r="Z77" s="5">
        <f t="shared" si="27"/>
        <v>0</v>
      </c>
      <c r="AA77" s="5">
        <f t="shared" si="31"/>
        <v>0</v>
      </c>
    </row>
    <row r="78" spans="1:27" hidden="1" x14ac:dyDescent="0.3">
      <c r="A78" s="7"/>
      <c r="B78" s="23">
        <f t="shared" si="2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9"/>
        <v>#VALUE!</v>
      </c>
      <c r="M78" s="28">
        <f t="shared" si="30"/>
        <v>0</v>
      </c>
      <c r="N78" s="8"/>
      <c r="Y78" s="5">
        <f t="shared" si="26"/>
        <v>0</v>
      </c>
      <c r="Z78" s="5">
        <f t="shared" si="27"/>
        <v>0</v>
      </c>
      <c r="AA78" s="5">
        <f t="shared" si="31"/>
        <v>0</v>
      </c>
    </row>
    <row r="79" spans="1:27" hidden="1" x14ac:dyDescent="0.3">
      <c r="A79" s="7"/>
      <c r="B79" s="23">
        <f t="shared" si="2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9"/>
        <v>#VALUE!</v>
      </c>
      <c r="M79" s="28">
        <f t="shared" si="30"/>
        <v>0</v>
      </c>
      <c r="N79" s="8"/>
      <c r="Y79" s="5">
        <f t="shared" si="26"/>
        <v>0</v>
      </c>
      <c r="Z79" s="5">
        <f t="shared" si="27"/>
        <v>0</v>
      </c>
      <c r="AA79" s="5">
        <f t="shared" si="31"/>
        <v>0</v>
      </c>
    </row>
    <row r="80" spans="1:27" hidden="1" x14ac:dyDescent="0.3">
      <c r="A80" s="7"/>
      <c r="B80" s="23">
        <f t="shared" si="2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9"/>
        <v>#VALUE!</v>
      </c>
      <c r="M80" s="28">
        <f t="shared" si="30"/>
        <v>0</v>
      </c>
      <c r="N80" s="8"/>
      <c r="Q80" s="5" t="s">
        <v>20</v>
      </c>
      <c r="Y80" s="5">
        <f t="shared" si="26"/>
        <v>0</v>
      </c>
      <c r="Z80" s="5">
        <f t="shared" si="27"/>
        <v>0</v>
      </c>
      <c r="AA80" s="5">
        <f t="shared" si="31"/>
        <v>0</v>
      </c>
    </row>
    <row r="81" spans="1:27" hidden="1" x14ac:dyDescent="0.3">
      <c r="A81" s="7"/>
      <c r="B81" s="23">
        <f t="shared" si="2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9"/>
        <v>#VALUE!</v>
      </c>
      <c r="M81" s="28">
        <f t="shared" si="30"/>
        <v>0</v>
      </c>
      <c r="N81" s="8"/>
      <c r="P81" s="5" t="s">
        <v>20</v>
      </c>
      <c r="Y81" s="5">
        <f t="shared" si="26"/>
        <v>0</v>
      </c>
      <c r="Z81" s="5">
        <f t="shared" si="27"/>
        <v>0</v>
      </c>
      <c r="AA81" s="5">
        <f t="shared" si="31"/>
        <v>0</v>
      </c>
    </row>
    <row r="82" spans="1:27" hidden="1" x14ac:dyDescent="0.3">
      <c r="A82" s="7"/>
      <c r="B82" s="23">
        <f t="shared" si="2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9"/>
        <v>#VALUE!</v>
      </c>
      <c r="M82" s="28">
        <f t="shared" si="30"/>
        <v>0</v>
      </c>
      <c r="N82" s="8"/>
      <c r="Y82" s="5">
        <f t="shared" si="26"/>
        <v>0</v>
      </c>
      <c r="Z82" s="5">
        <f t="shared" si="27"/>
        <v>0</v>
      </c>
      <c r="AA82" s="5">
        <f t="shared" si="31"/>
        <v>0</v>
      </c>
    </row>
    <row r="83" spans="1:27" hidden="1" x14ac:dyDescent="0.3">
      <c r="A83" s="7"/>
      <c r="B83" s="23">
        <f t="shared" si="2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9"/>
        <v>#VALUE!</v>
      </c>
      <c r="M83" s="28">
        <f t="shared" si="30"/>
        <v>0</v>
      </c>
      <c r="N83" s="8"/>
      <c r="R83" s="5" t="s">
        <v>20</v>
      </c>
      <c r="Y83" s="5">
        <f t="shared" si="26"/>
        <v>0</v>
      </c>
      <c r="Z83" s="5">
        <f t="shared" si="27"/>
        <v>0</v>
      </c>
      <c r="AA83" s="5">
        <f t="shared" si="31"/>
        <v>0</v>
      </c>
    </row>
    <row r="84" spans="1:27" hidden="1" x14ac:dyDescent="0.3">
      <c r="A84" s="7"/>
      <c r="B84" s="23">
        <f t="shared" si="2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9"/>
        <v>#VALUE!</v>
      </c>
      <c r="M84" s="28">
        <f t="shared" si="30"/>
        <v>0</v>
      </c>
      <c r="N84" s="8"/>
      <c r="Y84" s="5">
        <f t="shared" si="26"/>
        <v>0</v>
      </c>
      <c r="Z84" s="5">
        <f t="shared" si="27"/>
        <v>0</v>
      </c>
      <c r="AA84" s="5">
        <f t="shared" si="31"/>
        <v>0</v>
      </c>
    </row>
    <row r="85" spans="1:27" hidden="1" x14ac:dyDescent="0.3">
      <c r="A85" s="7"/>
      <c r="B85" s="23">
        <f t="shared" si="2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9"/>
        <v>#VALUE!</v>
      </c>
      <c r="M85" s="28">
        <f t="shared" si="30"/>
        <v>0</v>
      </c>
      <c r="N85" s="8"/>
      <c r="Y85" s="5">
        <f t="shared" si="26"/>
        <v>0</v>
      </c>
      <c r="Z85" s="5">
        <f t="shared" si="27"/>
        <v>0</v>
      </c>
      <c r="AA85" s="5">
        <f t="shared" si="31"/>
        <v>0</v>
      </c>
    </row>
    <row r="86" spans="1:27" hidden="1" x14ac:dyDescent="0.3">
      <c r="A86" s="7"/>
      <c r="B86" s="23">
        <f t="shared" si="2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9"/>
        <v>#VALUE!</v>
      </c>
      <c r="M86" s="28">
        <f t="shared" si="30"/>
        <v>0</v>
      </c>
      <c r="N86" s="8"/>
      <c r="Y86" s="5">
        <f t="shared" si="26"/>
        <v>0</v>
      </c>
      <c r="Z86" s="5">
        <f t="shared" si="27"/>
        <v>0</v>
      </c>
      <c r="AA86" s="5">
        <f t="shared" si="31"/>
        <v>0</v>
      </c>
    </row>
    <row r="87" spans="1:27" hidden="1" x14ac:dyDescent="0.3">
      <c r="A87" s="7"/>
      <c r="B87" s="23">
        <f t="shared" si="2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9"/>
        <v>#VALUE!</v>
      </c>
      <c r="M87" s="28">
        <f t="shared" si="30"/>
        <v>0</v>
      </c>
      <c r="N87" s="8"/>
      <c r="Y87" s="5">
        <f t="shared" si="26"/>
        <v>0</v>
      </c>
      <c r="Z87" s="5">
        <f t="shared" si="27"/>
        <v>0</v>
      </c>
      <c r="AA87" s="5">
        <f t="shared" si="31"/>
        <v>0</v>
      </c>
    </row>
    <row r="88" spans="1:27" hidden="1" x14ac:dyDescent="0.3">
      <c r="A88" s="7"/>
      <c r="B88" s="23">
        <f t="shared" si="2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9"/>
        <v>#VALUE!</v>
      </c>
      <c r="M88" s="28">
        <f t="shared" si="30"/>
        <v>0</v>
      </c>
      <c r="N88" s="8"/>
      <c r="Y88" s="5">
        <f t="shared" si="26"/>
        <v>0</v>
      </c>
      <c r="Z88" s="5">
        <f t="shared" si="27"/>
        <v>0</v>
      </c>
      <c r="AA88" s="5">
        <f t="shared" si="31"/>
        <v>0</v>
      </c>
    </row>
    <row r="89" spans="1:27" hidden="1" x14ac:dyDescent="0.3">
      <c r="A89" s="7"/>
      <c r="B89" s="23">
        <f t="shared" si="2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9"/>
        <v>#VALUE!</v>
      </c>
      <c r="M89" s="28">
        <f t="shared" si="30"/>
        <v>0</v>
      </c>
      <c r="N89" s="8"/>
      <c r="Y89" s="5">
        <f t="shared" si="26"/>
        <v>0</v>
      </c>
      <c r="Z89" s="5">
        <f t="shared" si="27"/>
        <v>0</v>
      </c>
      <c r="AA89" s="5">
        <f t="shared" si="31"/>
        <v>0</v>
      </c>
    </row>
    <row r="90" spans="1:27" hidden="1" x14ac:dyDescent="0.3">
      <c r="A90" s="7"/>
      <c r="B90" s="23">
        <f t="shared" si="2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9"/>
        <v>#VALUE!</v>
      </c>
      <c r="M90" s="28">
        <f t="shared" si="30"/>
        <v>0</v>
      </c>
      <c r="N90" s="8"/>
      <c r="Y90" s="5">
        <f t="shared" si="26"/>
        <v>0</v>
      </c>
      <c r="Z90" s="5">
        <f t="shared" si="27"/>
        <v>0</v>
      </c>
      <c r="AA90" s="5">
        <f t="shared" si="31"/>
        <v>0</v>
      </c>
    </row>
    <row r="91" spans="1:27" hidden="1" x14ac:dyDescent="0.3">
      <c r="A91" s="7"/>
      <c r="B91" s="23">
        <f t="shared" si="2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9"/>
        <v>#VALUE!</v>
      </c>
      <c r="M91" s="28">
        <f t="shared" si="30"/>
        <v>0</v>
      </c>
      <c r="N91" s="8"/>
      <c r="Y91" s="5">
        <f t="shared" si="26"/>
        <v>0</v>
      </c>
      <c r="Z91" s="5">
        <f t="shared" si="27"/>
        <v>0</v>
      </c>
      <c r="AA91" s="5">
        <f t="shared" si="31"/>
        <v>0</v>
      </c>
    </row>
    <row r="92" spans="1:27" hidden="1" x14ac:dyDescent="0.3">
      <c r="A92" s="7"/>
      <c r="B92" s="23">
        <f t="shared" si="2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9"/>
        <v>#VALUE!</v>
      </c>
      <c r="M92" s="28">
        <f t="shared" si="30"/>
        <v>0</v>
      </c>
      <c r="N92" s="8"/>
      <c r="Y92" s="5">
        <f t="shared" si="26"/>
        <v>0</v>
      </c>
      <c r="Z92" s="5">
        <f t="shared" si="27"/>
        <v>0</v>
      </c>
      <c r="AA92" s="5">
        <f t="shared" si="31"/>
        <v>0</v>
      </c>
    </row>
    <row r="93" spans="1:27" hidden="1" x14ac:dyDescent="0.3">
      <c r="A93" s="7"/>
      <c r="B93" s="23">
        <f t="shared" si="28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9"/>
        <v>#VALUE!</v>
      </c>
      <c r="M93" s="28">
        <f t="shared" si="30"/>
        <v>0</v>
      </c>
      <c r="N93" s="8"/>
      <c r="Y93" s="5">
        <f t="shared" si="26"/>
        <v>0</v>
      </c>
      <c r="Z93" s="5">
        <f t="shared" si="27"/>
        <v>0</v>
      </c>
      <c r="AA93" s="5">
        <f t="shared" si="31"/>
        <v>0</v>
      </c>
    </row>
    <row r="94" spans="1:27" hidden="1" x14ac:dyDescent="0.3">
      <c r="A94" s="7"/>
      <c r="B94" s="23">
        <f t="shared" si="28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9"/>
        <v>#VALUE!</v>
      </c>
      <c r="M94" s="28">
        <f t="shared" si="30"/>
        <v>0</v>
      </c>
      <c r="N94" s="8"/>
      <c r="Y94" s="5">
        <f t="shared" si="26"/>
        <v>0</v>
      </c>
      <c r="Z94" s="5">
        <f t="shared" si="27"/>
        <v>0</v>
      </c>
      <c r="AA94" s="5">
        <f t="shared" si="31"/>
        <v>0</v>
      </c>
    </row>
    <row r="95" spans="1:27" hidden="1" x14ac:dyDescent="0.3">
      <c r="A95" s="7"/>
      <c r="B95" s="23">
        <f t="shared" si="28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9"/>
        <v>#VALUE!</v>
      </c>
      <c r="M95" s="28">
        <f t="shared" si="30"/>
        <v>0</v>
      </c>
      <c r="N95" s="8"/>
      <c r="Y95" s="5">
        <f t="shared" si="26"/>
        <v>0</v>
      </c>
      <c r="Z95" s="5">
        <f t="shared" si="27"/>
        <v>0</v>
      </c>
      <c r="AA95" s="5">
        <f t="shared" si="31"/>
        <v>0</v>
      </c>
    </row>
    <row r="96" spans="1:27" hidden="1" x14ac:dyDescent="0.3">
      <c r="A96" s="7"/>
      <c r="B96" s="23">
        <f t="shared" si="28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9"/>
        <v>#VALUE!</v>
      </c>
      <c r="M96" s="28">
        <f t="shared" si="30"/>
        <v>0</v>
      </c>
      <c r="N96" s="8"/>
      <c r="Y96" s="5">
        <f t="shared" si="26"/>
        <v>0</v>
      </c>
      <c r="Z96" s="5">
        <f t="shared" si="27"/>
        <v>0</v>
      </c>
      <c r="AA96" s="5">
        <f t="shared" si="31"/>
        <v>0</v>
      </c>
    </row>
    <row r="97" spans="1:27" hidden="1" x14ac:dyDescent="0.3">
      <c r="A97" s="7"/>
      <c r="B97" s="23">
        <f t="shared" si="28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9"/>
        <v>#VALUE!</v>
      </c>
      <c r="M97" s="28">
        <f t="shared" si="30"/>
        <v>0</v>
      </c>
      <c r="N97" s="8"/>
      <c r="Y97" s="5">
        <f t="shared" si="26"/>
        <v>0</v>
      </c>
      <c r="Z97" s="5">
        <f t="shared" si="27"/>
        <v>0</v>
      </c>
      <c r="AA97" s="5">
        <f t="shared" si="31"/>
        <v>0</v>
      </c>
    </row>
    <row r="98" spans="1:27" hidden="1" x14ac:dyDescent="0.3">
      <c r="A98" s="7"/>
      <c r="B98" s="23">
        <f t="shared" si="28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9"/>
        <v>#VALUE!</v>
      </c>
      <c r="M98" s="28">
        <f t="shared" si="30"/>
        <v>0</v>
      </c>
      <c r="N98" s="8"/>
      <c r="Y98" s="5">
        <f t="shared" si="26"/>
        <v>0</v>
      </c>
      <c r="Z98" s="5">
        <f t="shared" si="27"/>
        <v>0</v>
      </c>
      <c r="AA98" s="5">
        <f t="shared" si="31"/>
        <v>0</v>
      </c>
    </row>
    <row r="99" spans="1:27" hidden="1" x14ac:dyDescent="0.3">
      <c r="A99" s="7"/>
      <c r="B99" s="23">
        <f t="shared" si="28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9"/>
        <v>#VALUE!</v>
      </c>
      <c r="M99" s="28">
        <f t="shared" si="30"/>
        <v>0</v>
      </c>
      <c r="N99" s="8"/>
      <c r="P99" s="5" t="s">
        <v>20</v>
      </c>
      <c r="Y99" s="5">
        <f t="shared" si="26"/>
        <v>0</v>
      </c>
      <c r="Z99" s="5">
        <f t="shared" si="27"/>
        <v>0</v>
      </c>
      <c r="AA99" s="5">
        <f t="shared" si="31"/>
        <v>0</v>
      </c>
    </row>
    <row r="100" spans="1:27" hidden="1" x14ac:dyDescent="0.3">
      <c r="A100" s="7"/>
      <c r="B100" s="23">
        <f t="shared" si="28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9"/>
        <v>#VALUE!</v>
      </c>
      <c r="M100" s="28">
        <f t="shared" si="30"/>
        <v>0</v>
      </c>
      <c r="N100" s="8"/>
      <c r="Q100" s="5" t="s">
        <v>20</v>
      </c>
      <c r="Y100" s="5">
        <f t="shared" si="26"/>
        <v>0</v>
      </c>
      <c r="Z100" s="5">
        <f t="shared" si="27"/>
        <v>0</v>
      </c>
      <c r="AA100" s="5">
        <f t="shared" si="31"/>
        <v>0</v>
      </c>
    </row>
    <row r="101" spans="1:27" hidden="1" x14ac:dyDescent="0.3">
      <c r="A101" s="7"/>
      <c r="B101" s="23">
        <f t="shared" si="28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9"/>
        <v>#VALUE!</v>
      </c>
      <c r="M101" s="28">
        <f t="shared" si="30"/>
        <v>0</v>
      </c>
      <c r="N101" s="8"/>
      <c r="Q101" s="5" t="s">
        <v>20</v>
      </c>
      <c r="Y101" s="5">
        <f t="shared" si="26"/>
        <v>0</v>
      </c>
      <c r="Z101" s="5">
        <f t="shared" si="27"/>
        <v>0</v>
      </c>
      <c r="AA101" s="5">
        <f t="shared" si="31"/>
        <v>0</v>
      </c>
    </row>
    <row r="102" spans="1:27" hidden="1" x14ac:dyDescent="0.3">
      <c r="A102" s="7"/>
      <c r="B102" s="23">
        <f t="shared" si="28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9"/>
        <v>#VALUE!</v>
      </c>
      <c r="M102" s="28">
        <f t="shared" si="30"/>
        <v>0</v>
      </c>
      <c r="N102" s="8"/>
      <c r="Y102" s="5">
        <f t="shared" si="26"/>
        <v>0</v>
      </c>
      <c r="Z102" s="5">
        <f t="shared" si="27"/>
        <v>0</v>
      </c>
      <c r="AA102" s="5">
        <f t="shared" si="31"/>
        <v>0</v>
      </c>
    </row>
    <row r="103" spans="1:27" hidden="1" x14ac:dyDescent="0.3">
      <c r="A103" s="7"/>
      <c r="B103" s="23">
        <f t="shared" si="28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9"/>
        <v>#VALUE!</v>
      </c>
      <c r="M103" s="28">
        <f t="shared" si="30"/>
        <v>0</v>
      </c>
      <c r="N103" s="8"/>
      <c r="Y103" s="5">
        <f t="shared" si="26"/>
        <v>0</v>
      </c>
      <c r="Z103" s="5">
        <f t="shared" si="27"/>
        <v>0</v>
      </c>
      <c r="AA103" s="5">
        <f t="shared" si="31"/>
        <v>0</v>
      </c>
    </row>
    <row r="104" spans="1:27" hidden="1" x14ac:dyDescent="0.3">
      <c r="A104" s="7"/>
      <c r="B104" s="23">
        <f t="shared" si="28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9"/>
        <v>#VALUE!</v>
      </c>
      <c r="M104" s="25">
        <f t="shared" si="30"/>
        <v>0</v>
      </c>
      <c r="N104" s="8"/>
      <c r="Y104" s="5">
        <f t="shared" si="26"/>
        <v>0</v>
      </c>
      <c r="Z104" s="5">
        <f t="shared" si="27"/>
        <v>0</v>
      </c>
      <c r="AA104" s="5">
        <f t="shared" si="31"/>
        <v>0</v>
      </c>
    </row>
    <row r="105" spans="1:27" hidden="1" x14ac:dyDescent="0.3">
      <c r="A105" s="7"/>
      <c r="B105" s="23">
        <f t="shared" si="28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9"/>
        <v>#VALUE!</v>
      </c>
      <c r="M105" s="25">
        <f t="shared" si="30"/>
        <v>0</v>
      </c>
      <c r="N105" s="8"/>
      <c r="Y105" s="5">
        <f t="shared" si="26"/>
        <v>0</v>
      </c>
      <c r="Z105" s="5">
        <f t="shared" si="27"/>
        <v>0</v>
      </c>
      <c r="AA105" s="5">
        <f t="shared" si="31"/>
        <v>0</v>
      </c>
    </row>
    <row r="106" spans="1:27" hidden="1" x14ac:dyDescent="0.3">
      <c r="A106" s="7"/>
      <c r="B106" s="23">
        <f t="shared" si="28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9"/>
        <v>#VALUE!</v>
      </c>
      <c r="M106" s="25">
        <f t="shared" si="30"/>
        <v>0</v>
      </c>
      <c r="N106" s="8"/>
      <c r="Y106" s="5">
        <f t="shared" si="26"/>
        <v>0</v>
      </c>
      <c r="Z106" s="5">
        <f t="shared" si="27"/>
        <v>0</v>
      </c>
      <c r="AA106" s="5">
        <f t="shared" si="31"/>
        <v>0</v>
      </c>
    </row>
    <row r="107" spans="1:27" hidden="1" x14ac:dyDescent="0.3">
      <c r="A107" s="7"/>
      <c r="B107" s="23">
        <f t="shared" si="28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9"/>
        <v>#VALUE!</v>
      </c>
      <c r="M107" s="25">
        <f t="shared" si="30"/>
        <v>0</v>
      </c>
      <c r="N107" s="8"/>
      <c r="Y107" s="5">
        <f t="shared" si="26"/>
        <v>0</v>
      </c>
      <c r="Z107" s="5">
        <f t="shared" si="27"/>
        <v>0</v>
      </c>
      <c r="AA107" s="5">
        <f t="shared" si="31"/>
        <v>0</v>
      </c>
    </row>
    <row r="108" spans="1:27" hidden="1" x14ac:dyDescent="0.3">
      <c r="A108" s="7"/>
      <c r="B108" s="23">
        <f t="shared" si="28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9"/>
        <v>#VALUE!</v>
      </c>
      <c r="M108" s="25">
        <f t="shared" si="30"/>
        <v>0</v>
      </c>
      <c r="N108" s="8"/>
      <c r="Y108" s="5">
        <f t="shared" si="26"/>
        <v>0</v>
      </c>
      <c r="Z108" s="5">
        <f t="shared" si="27"/>
        <v>0</v>
      </c>
      <c r="AA108" s="5">
        <f t="shared" si="31"/>
        <v>0</v>
      </c>
    </row>
    <row r="109" spans="1:27" hidden="1" x14ac:dyDescent="0.3">
      <c r="A109" s="7"/>
      <c r="B109" s="23">
        <f t="shared" si="28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9"/>
        <v>#VALUE!</v>
      </c>
      <c r="M109" s="25">
        <f t="shared" si="30"/>
        <v>0</v>
      </c>
      <c r="N109" s="8"/>
      <c r="Y109" s="5">
        <f t="shared" si="26"/>
        <v>0</v>
      </c>
      <c r="Z109" s="5">
        <f t="shared" si="27"/>
        <v>0</v>
      </c>
      <c r="AA109" s="5">
        <f t="shared" si="31"/>
        <v>0</v>
      </c>
    </row>
    <row r="110" spans="1:27" hidden="1" x14ac:dyDescent="0.3">
      <c r="A110" s="7"/>
      <c r="B110" s="23">
        <f t="shared" si="28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9"/>
        <v>#VALUE!</v>
      </c>
      <c r="M110" s="25">
        <f t="shared" si="30"/>
        <v>0</v>
      </c>
      <c r="N110" s="8"/>
      <c r="Y110" s="5">
        <f t="shared" si="26"/>
        <v>0</v>
      </c>
      <c r="Z110" s="5">
        <f t="shared" si="27"/>
        <v>0</v>
      </c>
      <c r="AA110" s="5">
        <f t="shared" si="31"/>
        <v>0</v>
      </c>
    </row>
    <row r="111" spans="1:27" hidden="1" x14ac:dyDescent="0.3">
      <c r="A111" s="7"/>
      <c r="B111" s="23">
        <f t="shared" si="28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9"/>
        <v>#VALUE!</v>
      </c>
      <c r="M111" s="25">
        <f t="shared" si="30"/>
        <v>0</v>
      </c>
      <c r="N111" s="8"/>
      <c r="Y111" s="5">
        <f t="shared" si="26"/>
        <v>0</v>
      </c>
      <c r="Z111" s="5">
        <f t="shared" si="27"/>
        <v>0</v>
      </c>
      <c r="AA111" s="5">
        <f t="shared" si="31"/>
        <v>0</v>
      </c>
    </row>
    <row r="112" spans="1:27" hidden="1" x14ac:dyDescent="0.3">
      <c r="A112" s="7"/>
      <c r="B112" s="23">
        <f t="shared" si="28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9"/>
        <v>#VALUE!</v>
      </c>
      <c r="M112" s="25">
        <f t="shared" si="30"/>
        <v>0</v>
      </c>
      <c r="N112" s="8"/>
      <c r="Y112" s="5">
        <f t="shared" si="26"/>
        <v>0</v>
      </c>
      <c r="Z112" s="5">
        <f t="shared" si="27"/>
        <v>0</v>
      </c>
      <c r="AA112" s="5">
        <f t="shared" si="31"/>
        <v>0</v>
      </c>
    </row>
    <row r="113" spans="1:27" hidden="1" x14ac:dyDescent="0.3">
      <c r="A113" s="7"/>
      <c r="B113" s="23">
        <f t="shared" si="28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9"/>
        <v>#VALUE!</v>
      </c>
      <c r="M113" s="25">
        <f t="shared" si="30"/>
        <v>0</v>
      </c>
      <c r="N113" s="8"/>
      <c r="Y113" s="5">
        <f t="shared" si="26"/>
        <v>0</v>
      </c>
      <c r="Z113" s="5">
        <f t="shared" si="27"/>
        <v>0</v>
      </c>
      <c r="AA113" s="5">
        <f t="shared" si="31"/>
        <v>0</v>
      </c>
    </row>
    <row r="114" spans="1:27" hidden="1" x14ac:dyDescent="0.3">
      <c r="A114" s="7"/>
      <c r="B114" s="23">
        <f t="shared" si="28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9"/>
        <v>#VALUE!</v>
      </c>
      <c r="M114" s="25">
        <f t="shared" si="30"/>
        <v>0</v>
      </c>
      <c r="N114" s="8"/>
      <c r="Y114" s="5">
        <f t="shared" si="26"/>
        <v>0</v>
      </c>
      <c r="Z114" s="5">
        <f t="shared" si="27"/>
        <v>0</v>
      </c>
      <c r="AA114" s="5">
        <f t="shared" si="31"/>
        <v>0</v>
      </c>
    </row>
    <row r="115" spans="1:27" hidden="1" x14ac:dyDescent="0.3">
      <c r="A115" s="7"/>
      <c r="B115" s="23">
        <f t="shared" si="28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9"/>
        <v>#VALUE!</v>
      </c>
      <c r="M115" s="25">
        <f t="shared" si="30"/>
        <v>0</v>
      </c>
      <c r="N115" s="8"/>
      <c r="Y115" s="5">
        <f t="shared" si="26"/>
        <v>0</v>
      </c>
      <c r="Z115" s="5">
        <f t="shared" si="27"/>
        <v>0</v>
      </c>
      <c r="AA115" s="5">
        <f t="shared" si="31"/>
        <v>0</v>
      </c>
    </row>
    <row r="116" spans="1:27" hidden="1" x14ac:dyDescent="0.3">
      <c r="A116" s="7"/>
      <c r="B116" s="23">
        <f t="shared" si="28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9"/>
        <v>#VALUE!</v>
      </c>
      <c r="M116" s="25">
        <f t="shared" si="30"/>
        <v>0</v>
      </c>
      <c r="N116" s="8"/>
      <c r="Y116" s="5">
        <f t="shared" si="26"/>
        <v>0</v>
      </c>
      <c r="Z116" s="5">
        <f t="shared" si="27"/>
        <v>0</v>
      </c>
      <c r="AA116" s="5">
        <f t="shared" si="31"/>
        <v>0</v>
      </c>
    </row>
    <row r="117" spans="1:27" hidden="1" x14ac:dyDescent="0.3">
      <c r="A117" s="7"/>
      <c r="B117" s="23">
        <f t="shared" si="28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9"/>
        <v>#VALUE!</v>
      </c>
      <c r="M117" s="25">
        <f t="shared" si="30"/>
        <v>0</v>
      </c>
      <c r="N117" s="8"/>
      <c r="Y117" s="5">
        <f t="shared" si="26"/>
        <v>0</v>
      </c>
      <c r="Z117" s="5">
        <f t="shared" si="27"/>
        <v>0</v>
      </c>
      <c r="AA117" s="5">
        <f t="shared" si="31"/>
        <v>0</v>
      </c>
    </row>
    <row r="118" spans="1:27" hidden="1" x14ac:dyDescent="0.3">
      <c r="A118" s="7"/>
      <c r="B118" s="23">
        <f t="shared" si="28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9"/>
        <v>#VALUE!</v>
      </c>
      <c r="M118" s="25">
        <f t="shared" si="30"/>
        <v>0</v>
      </c>
      <c r="N118" s="8"/>
      <c r="Y118" s="5">
        <f t="shared" si="26"/>
        <v>0</v>
      </c>
      <c r="Z118" s="5">
        <f t="shared" si="27"/>
        <v>0</v>
      </c>
      <c r="AA118" s="5">
        <f t="shared" si="31"/>
        <v>0</v>
      </c>
    </row>
    <row r="119" spans="1:27" hidden="1" x14ac:dyDescent="0.3">
      <c r="A119" s="7"/>
      <c r="B119" s="23">
        <f t="shared" si="28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9"/>
        <v>#VALUE!</v>
      </c>
      <c r="M119" s="25">
        <f t="shared" si="30"/>
        <v>0</v>
      </c>
      <c r="N119" s="8"/>
      <c r="Y119" s="5">
        <f t="shared" si="26"/>
        <v>0</v>
      </c>
      <c r="Z119" s="5">
        <f t="shared" si="27"/>
        <v>0</v>
      </c>
      <c r="AA119" s="5">
        <f t="shared" si="31"/>
        <v>0</v>
      </c>
    </row>
    <row r="120" spans="1:27" hidden="1" x14ac:dyDescent="0.3">
      <c r="A120" s="7"/>
      <c r="B120" s="23">
        <f t="shared" si="28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9"/>
        <v>#VALUE!</v>
      </c>
      <c r="M120" s="25">
        <f t="shared" si="30"/>
        <v>0</v>
      </c>
      <c r="N120" s="8"/>
      <c r="Y120" s="5">
        <f t="shared" si="26"/>
        <v>0</v>
      </c>
      <c r="Z120" s="5">
        <f t="shared" si="27"/>
        <v>0</v>
      </c>
      <c r="AA120" s="5">
        <f t="shared" si="31"/>
        <v>0</v>
      </c>
    </row>
    <row r="121" spans="1:27" hidden="1" x14ac:dyDescent="0.3">
      <c r="A121" s="7"/>
      <c r="B121" s="23">
        <f t="shared" si="28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9"/>
        <v>#VALUE!</v>
      </c>
      <c r="M121" s="25">
        <f t="shared" si="30"/>
        <v>0</v>
      </c>
      <c r="N121" s="8"/>
      <c r="Y121" s="5">
        <f t="shared" si="26"/>
        <v>0</v>
      </c>
      <c r="Z121" s="5">
        <f t="shared" si="27"/>
        <v>0</v>
      </c>
      <c r="AA121" s="5">
        <f t="shared" si="31"/>
        <v>0</v>
      </c>
    </row>
    <row r="122" spans="1:27" hidden="1" x14ac:dyDescent="0.3">
      <c r="A122" s="7"/>
      <c r="B122" s="23">
        <f t="shared" si="28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9"/>
        <v>#VALUE!</v>
      </c>
      <c r="M122" s="25">
        <f t="shared" si="30"/>
        <v>0</v>
      </c>
      <c r="N122" s="8"/>
      <c r="Y122" s="5">
        <f t="shared" si="26"/>
        <v>0</v>
      </c>
      <c r="Z122" s="5">
        <f t="shared" si="27"/>
        <v>0</v>
      </c>
      <c r="AA122" s="5">
        <f t="shared" si="31"/>
        <v>0</v>
      </c>
    </row>
    <row r="123" spans="1:27" hidden="1" x14ac:dyDescent="0.3">
      <c r="A123" s="7"/>
      <c r="B123" s="23">
        <f t="shared" si="28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9"/>
        <v>#VALUE!</v>
      </c>
      <c r="M123" s="25">
        <f t="shared" si="30"/>
        <v>0</v>
      </c>
      <c r="N123" s="8"/>
      <c r="Y123" s="5">
        <f t="shared" si="26"/>
        <v>0</v>
      </c>
      <c r="Z123" s="5">
        <f t="shared" si="27"/>
        <v>0</v>
      </c>
      <c r="AA123" s="5">
        <f t="shared" si="31"/>
        <v>0</v>
      </c>
    </row>
    <row r="124" spans="1:27" hidden="1" x14ac:dyDescent="0.3">
      <c r="A124" s="7"/>
      <c r="B124" s="23">
        <f t="shared" si="28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9"/>
        <v>#VALUE!</v>
      </c>
      <c r="M124" s="25">
        <f t="shared" si="30"/>
        <v>0</v>
      </c>
      <c r="N124" s="8"/>
      <c r="Y124" s="5">
        <f t="shared" si="26"/>
        <v>0</v>
      </c>
      <c r="Z124" s="5">
        <f t="shared" si="27"/>
        <v>0</v>
      </c>
      <c r="AA124" s="5">
        <f t="shared" si="31"/>
        <v>0</v>
      </c>
    </row>
    <row r="125" spans="1:27" hidden="1" x14ac:dyDescent="0.3">
      <c r="A125" s="7"/>
      <c r="B125" s="23">
        <f t="shared" si="28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9"/>
        <v>#VALUE!</v>
      </c>
      <c r="M125" s="25">
        <f t="shared" si="30"/>
        <v>0</v>
      </c>
      <c r="N125" s="8"/>
      <c r="Y125" s="5">
        <f t="shared" si="26"/>
        <v>0</v>
      </c>
      <c r="Z125" s="5">
        <f t="shared" si="27"/>
        <v>0</v>
      </c>
      <c r="AA125" s="5">
        <f t="shared" si="31"/>
        <v>0</v>
      </c>
    </row>
    <row r="126" spans="1:27" hidden="1" x14ac:dyDescent="0.3">
      <c r="A126" s="7"/>
      <c r="B126" s="23">
        <f t="shared" si="28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9"/>
        <v>#VALUE!</v>
      </c>
      <c r="M126" s="25">
        <f t="shared" si="30"/>
        <v>0</v>
      </c>
      <c r="N126" s="8"/>
      <c r="Y126" s="5">
        <f t="shared" si="26"/>
        <v>0</v>
      </c>
      <c r="Z126" s="5">
        <f t="shared" si="27"/>
        <v>0</v>
      </c>
      <c r="AA126" s="5">
        <f t="shared" si="31"/>
        <v>0</v>
      </c>
    </row>
    <row r="127" spans="1:27" hidden="1" x14ac:dyDescent="0.3">
      <c r="A127" s="7"/>
      <c r="B127" s="23">
        <f t="shared" si="28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9"/>
        <v>#VALUE!</v>
      </c>
      <c r="M127" s="25">
        <f t="shared" si="30"/>
        <v>0</v>
      </c>
      <c r="N127" s="8"/>
      <c r="Y127" s="5">
        <f t="shared" si="26"/>
        <v>0</v>
      </c>
      <c r="Z127" s="5">
        <f t="shared" si="27"/>
        <v>0</v>
      </c>
      <c r="AA127" s="5">
        <f t="shared" si="31"/>
        <v>0</v>
      </c>
    </row>
    <row r="128" spans="1:27" hidden="1" x14ac:dyDescent="0.3">
      <c r="A128" s="7"/>
      <c r="B128" s="23">
        <f t="shared" si="28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9"/>
        <v>#VALUE!</v>
      </c>
      <c r="M128" s="25">
        <f t="shared" si="30"/>
        <v>0</v>
      </c>
      <c r="N128" s="8"/>
      <c r="Y128" s="5">
        <f t="shared" si="26"/>
        <v>0</v>
      </c>
      <c r="Z128" s="5">
        <f t="shared" si="27"/>
        <v>0</v>
      </c>
      <c r="AA128" s="5">
        <f t="shared" si="31"/>
        <v>0</v>
      </c>
    </row>
    <row r="129" spans="1:27" hidden="1" x14ac:dyDescent="0.3">
      <c r="A129" s="7"/>
      <c r="B129" s="23">
        <f t="shared" si="28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9"/>
        <v>#VALUE!</v>
      </c>
      <c r="M129" s="25">
        <f t="shared" si="30"/>
        <v>0</v>
      </c>
      <c r="N129" s="8"/>
      <c r="Y129" s="5">
        <f t="shared" si="26"/>
        <v>0</v>
      </c>
      <c r="Z129" s="5">
        <f t="shared" si="27"/>
        <v>0</v>
      </c>
      <c r="AA129" s="5">
        <f t="shared" si="31"/>
        <v>0</v>
      </c>
    </row>
    <row r="130" spans="1:27" hidden="1" x14ac:dyDescent="0.3">
      <c r="A130" s="7"/>
      <c r="B130" s="23">
        <f t="shared" si="28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9"/>
        <v>#VALUE!</v>
      </c>
      <c r="M130" s="25">
        <f t="shared" si="30"/>
        <v>0</v>
      </c>
      <c r="N130" s="8"/>
      <c r="Y130" s="5">
        <f t="shared" si="26"/>
        <v>0</v>
      </c>
      <c r="Z130" s="5">
        <f t="shared" si="27"/>
        <v>0</v>
      </c>
      <c r="AA130" s="5">
        <f t="shared" si="31"/>
        <v>0</v>
      </c>
    </row>
    <row r="131" spans="1:27" hidden="1" x14ac:dyDescent="0.3">
      <c r="A131" s="7"/>
      <c r="B131" s="23">
        <f t="shared" si="28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9"/>
        <v>#VALUE!</v>
      </c>
      <c r="M131" s="25">
        <f t="shared" si="30"/>
        <v>0</v>
      </c>
      <c r="N131" s="8"/>
      <c r="Y131" s="5">
        <f t="shared" si="26"/>
        <v>0</v>
      </c>
      <c r="Z131" s="5">
        <f t="shared" si="27"/>
        <v>0</v>
      </c>
      <c r="AA131" s="5">
        <f t="shared" si="31"/>
        <v>0</v>
      </c>
    </row>
    <row r="132" spans="1:27" hidden="1" x14ac:dyDescent="0.3">
      <c r="A132" s="7"/>
      <c r="B132" s="23">
        <f t="shared" si="28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9"/>
        <v>#VALUE!</v>
      </c>
      <c r="M132" s="25">
        <f t="shared" si="30"/>
        <v>0</v>
      </c>
      <c r="N132" s="8"/>
      <c r="Y132" s="5">
        <f t="shared" si="26"/>
        <v>0</v>
      </c>
      <c r="Z132" s="5">
        <f t="shared" si="27"/>
        <v>0</v>
      </c>
      <c r="AA132" s="5">
        <f t="shared" si="31"/>
        <v>0</v>
      </c>
    </row>
    <row r="133" spans="1:27" hidden="1" x14ac:dyDescent="0.3">
      <c r="A133" s="7"/>
      <c r="B133" s="23">
        <f t="shared" si="28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9"/>
        <v>#VALUE!</v>
      </c>
      <c r="M133" s="25">
        <f t="shared" si="30"/>
        <v>0</v>
      </c>
      <c r="N133" s="8"/>
      <c r="Y133" s="5">
        <f t="shared" si="26"/>
        <v>0</v>
      </c>
      <c r="Z133" s="5">
        <f t="shared" si="27"/>
        <v>0</v>
      </c>
      <c r="AA133" s="5">
        <f t="shared" si="31"/>
        <v>0</v>
      </c>
    </row>
    <row r="134" spans="1:27" hidden="1" x14ac:dyDescent="0.3">
      <c r="A134" s="7"/>
      <c r="B134" s="23">
        <f t="shared" si="28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9"/>
        <v>#VALUE!</v>
      </c>
      <c r="M134" s="25">
        <f t="shared" si="30"/>
        <v>0</v>
      </c>
      <c r="N134" s="8"/>
      <c r="Y134" s="5">
        <f t="shared" si="26"/>
        <v>0</v>
      </c>
      <c r="Z134" s="5">
        <f t="shared" si="27"/>
        <v>0</v>
      </c>
      <c r="AA134" s="5">
        <f t="shared" si="31"/>
        <v>0</v>
      </c>
    </row>
    <row r="135" spans="1:27" hidden="1" x14ac:dyDescent="0.3">
      <c r="A135" s="7"/>
      <c r="B135" s="23">
        <f t="shared" si="28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9"/>
        <v>#VALUE!</v>
      </c>
      <c r="M135" s="25">
        <f t="shared" si="30"/>
        <v>0</v>
      </c>
      <c r="N135" s="8"/>
      <c r="Y135" s="5">
        <f t="shared" ref="Y135:Y191" si="32">IF($M135&gt;0,1,0)</f>
        <v>0</v>
      </c>
      <c r="Z135" s="5">
        <f t="shared" ref="Z135:Z191" si="33">IF($M135&lt;0,1,0)</f>
        <v>0</v>
      </c>
      <c r="AA135" s="5">
        <f t="shared" si="31"/>
        <v>0</v>
      </c>
    </row>
    <row r="136" spans="1:27" hidden="1" x14ac:dyDescent="0.3">
      <c r="A136" s="7"/>
      <c r="B136" s="23">
        <f t="shared" ref="B136:B191" si="34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5">(I136*1/F136)-100%</f>
        <v>#VALUE!</v>
      </c>
      <c r="M136" s="25">
        <f t="shared" ref="M136:M191" si="36">J136*K136</f>
        <v>0</v>
      </c>
      <c r="N136" s="8"/>
      <c r="Y136" s="5">
        <f t="shared" si="32"/>
        <v>0</v>
      </c>
      <c r="Z136" s="5">
        <f t="shared" si="33"/>
        <v>0</v>
      </c>
      <c r="AA136" s="5">
        <f t="shared" si="31"/>
        <v>0</v>
      </c>
    </row>
    <row r="137" spans="1:27" hidden="1" x14ac:dyDescent="0.3">
      <c r="A137" s="7"/>
      <c r="B137" s="23">
        <f t="shared" si="34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5"/>
        <v>#VALUE!</v>
      </c>
      <c r="M137" s="25">
        <f t="shared" si="36"/>
        <v>0</v>
      </c>
      <c r="N137" s="8"/>
      <c r="Y137" s="5">
        <f t="shared" si="32"/>
        <v>0</v>
      </c>
      <c r="Z137" s="5">
        <f t="shared" si="33"/>
        <v>0</v>
      </c>
      <c r="AA137" s="5">
        <f t="shared" si="31"/>
        <v>0</v>
      </c>
    </row>
    <row r="138" spans="1:27" hidden="1" x14ac:dyDescent="0.3">
      <c r="A138" s="7"/>
      <c r="B138" s="23">
        <f t="shared" si="34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5"/>
        <v>#VALUE!</v>
      </c>
      <c r="M138" s="25">
        <f t="shared" si="36"/>
        <v>0</v>
      </c>
      <c r="N138" s="8"/>
      <c r="Y138" s="5">
        <f t="shared" si="32"/>
        <v>0</v>
      </c>
      <c r="Z138" s="5">
        <f t="shared" si="33"/>
        <v>0</v>
      </c>
      <c r="AA138" s="5">
        <f t="shared" si="31"/>
        <v>0</v>
      </c>
    </row>
    <row r="139" spans="1:27" hidden="1" x14ac:dyDescent="0.3">
      <c r="A139" s="7"/>
      <c r="B139" s="23">
        <f t="shared" si="34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5"/>
        <v>#VALUE!</v>
      </c>
      <c r="M139" s="25">
        <f t="shared" si="36"/>
        <v>0</v>
      </c>
      <c r="N139" s="8"/>
      <c r="Y139" s="5">
        <f t="shared" si="32"/>
        <v>0</v>
      </c>
      <c r="Z139" s="5">
        <f t="shared" si="33"/>
        <v>0</v>
      </c>
      <c r="AA139" s="5">
        <f t="shared" ref="AA139:AA191" si="37">IF($I139=0,1,0)</f>
        <v>0</v>
      </c>
    </row>
    <row r="140" spans="1:27" hidden="1" x14ac:dyDescent="0.3">
      <c r="A140" s="7"/>
      <c r="B140" s="23">
        <f t="shared" si="34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5"/>
        <v>#VALUE!</v>
      </c>
      <c r="M140" s="25">
        <f t="shared" si="36"/>
        <v>0</v>
      </c>
      <c r="N140" s="8"/>
      <c r="Y140" s="5">
        <f t="shared" si="32"/>
        <v>0</v>
      </c>
      <c r="Z140" s="5">
        <f t="shared" si="33"/>
        <v>0</v>
      </c>
      <c r="AA140" s="5">
        <f t="shared" si="37"/>
        <v>0</v>
      </c>
    </row>
    <row r="141" spans="1:27" hidden="1" x14ac:dyDescent="0.3">
      <c r="A141" s="7"/>
      <c r="B141" s="23">
        <f t="shared" si="34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5"/>
        <v>#VALUE!</v>
      </c>
      <c r="M141" s="25">
        <f t="shared" si="36"/>
        <v>0</v>
      </c>
      <c r="N141" s="8"/>
      <c r="Y141" s="5">
        <f t="shared" si="32"/>
        <v>0</v>
      </c>
      <c r="Z141" s="5">
        <f t="shared" si="33"/>
        <v>0</v>
      </c>
      <c r="AA141" s="5">
        <f t="shared" si="37"/>
        <v>0</v>
      </c>
    </row>
    <row r="142" spans="1:27" hidden="1" x14ac:dyDescent="0.3">
      <c r="A142" s="7"/>
      <c r="B142" s="23">
        <f t="shared" si="34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5"/>
        <v>#VALUE!</v>
      </c>
      <c r="M142" s="25">
        <f t="shared" si="36"/>
        <v>0</v>
      </c>
      <c r="N142" s="8"/>
      <c r="Y142" s="5">
        <f t="shared" si="32"/>
        <v>0</v>
      </c>
      <c r="Z142" s="5">
        <f t="shared" si="33"/>
        <v>0</v>
      </c>
      <c r="AA142" s="5">
        <f t="shared" si="37"/>
        <v>0</v>
      </c>
    </row>
    <row r="143" spans="1:27" hidden="1" x14ac:dyDescent="0.3">
      <c r="A143" s="7"/>
      <c r="B143" s="23">
        <f t="shared" si="34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5"/>
        <v>#VALUE!</v>
      </c>
      <c r="M143" s="25">
        <f t="shared" si="36"/>
        <v>0</v>
      </c>
      <c r="N143" s="8"/>
      <c r="Y143" s="5">
        <f t="shared" si="32"/>
        <v>0</v>
      </c>
      <c r="Z143" s="5">
        <f t="shared" si="33"/>
        <v>0</v>
      </c>
      <c r="AA143" s="5">
        <f t="shared" si="37"/>
        <v>0</v>
      </c>
    </row>
    <row r="144" spans="1:27" hidden="1" x14ac:dyDescent="0.3">
      <c r="A144" s="7"/>
      <c r="B144" s="23">
        <f t="shared" si="34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5"/>
        <v>#VALUE!</v>
      </c>
      <c r="M144" s="25">
        <f t="shared" si="36"/>
        <v>0</v>
      </c>
      <c r="N144" s="8"/>
      <c r="Y144" s="5">
        <f t="shared" si="32"/>
        <v>0</v>
      </c>
      <c r="Z144" s="5">
        <f t="shared" si="33"/>
        <v>0</v>
      </c>
      <c r="AA144" s="5">
        <f t="shared" si="37"/>
        <v>0</v>
      </c>
    </row>
    <row r="145" spans="1:27" hidden="1" x14ac:dyDescent="0.3">
      <c r="A145" s="7"/>
      <c r="B145" s="23">
        <f t="shared" si="34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5"/>
        <v>#VALUE!</v>
      </c>
      <c r="M145" s="25">
        <f t="shared" si="36"/>
        <v>0</v>
      </c>
      <c r="N145" s="8"/>
      <c r="Y145" s="5">
        <f t="shared" si="32"/>
        <v>0</v>
      </c>
      <c r="Z145" s="5">
        <f t="shared" si="33"/>
        <v>0</v>
      </c>
      <c r="AA145" s="5">
        <f t="shared" si="37"/>
        <v>0</v>
      </c>
    </row>
    <row r="146" spans="1:27" hidden="1" x14ac:dyDescent="0.3">
      <c r="A146" s="7"/>
      <c r="B146" s="23">
        <f t="shared" si="34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5"/>
        <v>#VALUE!</v>
      </c>
      <c r="M146" s="25">
        <f t="shared" si="36"/>
        <v>0</v>
      </c>
      <c r="N146" s="8"/>
      <c r="Y146" s="5">
        <f t="shared" si="32"/>
        <v>0</v>
      </c>
      <c r="Z146" s="5">
        <f t="shared" si="33"/>
        <v>0</v>
      </c>
      <c r="AA146" s="5">
        <f t="shared" si="37"/>
        <v>0</v>
      </c>
    </row>
    <row r="147" spans="1:27" hidden="1" x14ac:dyDescent="0.3">
      <c r="A147" s="7"/>
      <c r="B147" s="23">
        <f t="shared" si="34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5"/>
        <v>#VALUE!</v>
      </c>
      <c r="M147" s="25">
        <f t="shared" si="36"/>
        <v>0</v>
      </c>
      <c r="N147" s="8"/>
      <c r="Y147" s="5">
        <f t="shared" si="32"/>
        <v>0</v>
      </c>
      <c r="Z147" s="5">
        <f t="shared" si="33"/>
        <v>0</v>
      </c>
      <c r="AA147" s="5">
        <f t="shared" si="37"/>
        <v>0</v>
      </c>
    </row>
    <row r="148" spans="1:27" hidden="1" x14ac:dyDescent="0.3">
      <c r="A148" s="7"/>
      <c r="B148" s="23">
        <f t="shared" si="34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5"/>
        <v>#VALUE!</v>
      </c>
      <c r="M148" s="25">
        <f t="shared" si="36"/>
        <v>0</v>
      </c>
      <c r="N148" s="8"/>
      <c r="Y148" s="5">
        <f t="shared" si="32"/>
        <v>0</v>
      </c>
      <c r="Z148" s="5">
        <f t="shared" si="33"/>
        <v>0</v>
      </c>
      <c r="AA148" s="5">
        <f t="shared" si="37"/>
        <v>0</v>
      </c>
    </row>
    <row r="149" spans="1:27" hidden="1" x14ac:dyDescent="0.3">
      <c r="A149" s="7"/>
      <c r="B149" s="23">
        <f t="shared" si="34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5"/>
        <v>#VALUE!</v>
      </c>
      <c r="M149" s="25">
        <f t="shared" si="36"/>
        <v>0</v>
      </c>
      <c r="N149" s="8"/>
      <c r="Y149" s="5">
        <f t="shared" si="32"/>
        <v>0</v>
      </c>
      <c r="Z149" s="5">
        <f t="shared" si="33"/>
        <v>0</v>
      </c>
      <c r="AA149" s="5">
        <f t="shared" si="37"/>
        <v>0</v>
      </c>
    </row>
    <row r="150" spans="1:27" hidden="1" x14ac:dyDescent="0.3">
      <c r="A150" s="7"/>
      <c r="B150" s="23">
        <f t="shared" si="34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5"/>
        <v>#VALUE!</v>
      </c>
      <c r="M150" s="25">
        <f t="shared" si="36"/>
        <v>0</v>
      </c>
      <c r="N150" s="8"/>
      <c r="Y150" s="5">
        <f t="shared" si="32"/>
        <v>0</v>
      </c>
      <c r="Z150" s="5">
        <f t="shared" si="33"/>
        <v>0</v>
      </c>
      <c r="AA150" s="5">
        <f t="shared" si="37"/>
        <v>0</v>
      </c>
    </row>
    <row r="151" spans="1:27" hidden="1" x14ac:dyDescent="0.3">
      <c r="A151" s="7"/>
      <c r="B151" s="23">
        <f t="shared" si="34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5"/>
        <v>#VALUE!</v>
      </c>
      <c r="M151" s="25">
        <f t="shared" si="36"/>
        <v>0</v>
      </c>
      <c r="N151" s="8"/>
      <c r="Y151" s="5">
        <f t="shared" si="32"/>
        <v>0</v>
      </c>
      <c r="Z151" s="5">
        <f t="shared" si="33"/>
        <v>0</v>
      </c>
      <c r="AA151" s="5">
        <f t="shared" si="37"/>
        <v>0</v>
      </c>
    </row>
    <row r="152" spans="1:27" hidden="1" x14ac:dyDescent="0.3">
      <c r="A152" s="7"/>
      <c r="B152" s="23">
        <f t="shared" si="34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5"/>
        <v>#VALUE!</v>
      </c>
      <c r="M152" s="25">
        <f t="shared" si="36"/>
        <v>0</v>
      </c>
      <c r="N152" s="8"/>
      <c r="Y152" s="5">
        <f t="shared" si="32"/>
        <v>0</v>
      </c>
      <c r="Z152" s="5">
        <f t="shared" si="33"/>
        <v>0</v>
      </c>
      <c r="AA152" s="5">
        <f t="shared" si="37"/>
        <v>0</v>
      </c>
    </row>
    <row r="153" spans="1:27" hidden="1" x14ac:dyDescent="0.3">
      <c r="A153" s="7"/>
      <c r="B153" s="23">
        <f t="shared" si="34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5"/>
        <v>#VALUE!</v>
      </c>
      <c r="M153" s="25">
        <f t="shared" si="36"/>
        <v>0</v>
      </c>
      <c r="N153" s="8"/>
      <c r="Y153" s="5">
        <f t="shared" si="32"/>
        <v>0</v>
      </c>
      <c r="Z153" s="5">
        <f t="shared" si="33"/>
        <v>0</v>
      </c>
      <c r="AA153" s="5">
        <f t="shared" si="37"/>
        <v>0</v>
      </c>
    </row>
    <row r="154" spans="1:27" hidden="1" x14ac:dyDescent="0.3">
      <c r="A154" s="7"/>
      <c r="B154" s="23">
        <f t="shared" si="34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5"/>
        <v>#VALUE!</v>
      </c>
      <c r="M154" s="25">
        <f t="shared" si="36"/>
        <v>0</v>
      </c>
      <c r="N154" s="8"/>
      <c r="Y154" s="5">
        <f t="shared" si="32"/>
        <v>0</v>
      </c>
      <c r="Z154" s="5">
        <f t="shared" si="33"/>
        <v>0</v>
      </c>
      <c r="AA154" s="5">
        <f t="shared" si="37"/>
        <v>0</v>
      </c>
    </row>
    <row r="155" spans="1:27" hidden="1" x14ac:dyDescent="0.3">
      <c r="A155" s="7"/>
      <c r="B155" s="23">
        <f t="shared" si="34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5"/>
        <v>#VALUE!</v>
      </c>
      <c r="M155" s="25">
        <f t="shared" si="36"/>
        <v>0</v>
      </c>
      <c r="N155" s="8"/>
      <c r="Y155" s="5">
        <f t="shared" si="32"/>
        <v>0</v>
      </c>
      <c r="Z155" s="5">
        <f t="shared" si="33"/>
        <v>0</v>
      </c>
      <c r="AA155" s="5">
        <f t="shared" si="37"/>
        <v>0</v>
      </c>
    </row>
    <row r="156" spans="1:27" hidden="1" x14ac:dyDescent="0.3">
      <c r="A156" s="7"/>
      <c r="B156" s="23">
        <f t="shared" si="34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5"/>
        <v>#VALUE!</v>
      </c>
      <c r="M156" s="25">
        <f t="shared" si="36"/>
        <v>0</v>
      </c>
      <c r="N156" s="8"/>
      <c r="Y156" s="5">
        <f t="shared" si="32"/>
        <v>0</v>
      </c>
      <c r="Z156" s="5">
        <f t="shared" si="33"/>
        <v>0</v>
      </c>
      <c r="AA156" s="5">
        <f t="shared" si="37"/>
        <v>0</v>
      </c>
    </row>
    <row r="157" spans="1:27" hidden="1" x14ac:dyDescent="0.3">
      <c r="A157" s="7"/>
      <c r="B157" s="23">
        <f t="shared" si="34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5"/>
        <v>#VALUE!</v>
      </c>
      <c r="M157" s="25">
        <f t="shared" si="36"/>
        <v>0</v>
      </c>
      <c r="N157" s="8"/>
      <c r="Y157" s="5">
        <f t="shared" si="32"/>
        <v>0</v>
      </c>
      <c r="Z157" s="5">
        <f t="shared" si="33"/>
        <v>0</v>
      </c>
      <c r="AA157" s="5">
        <f t="shared" si="37"/>
        <v>0</v>
      </c>
    </row>
    <row r="158" spans="1:27" hidden="1" x14ac:dyDescent="0.3">
      <c r="A158" s="7"/>
      <c r="B158" s="23">
        <f t="shared" si="34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5"/>
        <v>#VALUE!</v>
      </c>
      <c r="M158" s="25">
        <f t="shared" si="36"/>
        <v>0</v>
      </c>
      <c r="N158" s="8"/>
      <c r="Y158" s="5">
        <f t="shared" si="32"/>
        <v>0</v>
      </c>
      <c r="Z158" s="5">
        <f t="shared" si="33"/>
        <v>0</v>
      </c>
      <c r="AA158" s="5">
        <f t="shared" si="37"/>
        <v>0</v>
      </c>
    </row>
    <row r="159" spans="1:27" hidden="1" x14ac:dyDescent="0.3">
      <c r="A159" s="7"/>
      <c r="B159" s="23">
        <f t="shared" si="34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5"/>
        <v>#VALUE!</v>
      </c>
      <c r="M159" s="25">
        <f t="shared" si="36"/>
        <v>0</v>
      </c>
      <c r="N159" s="8"/>
      <c r="Y159" s="5">
        <f t="shared" si="32"/>
        <v>0</v>
      </c>
      <c r="Z159" s="5">
        <f t="shared" si="33"/>
        <v>0</v>
      </c>
      <c r="AA159" s="5">
        <f t="shared" si="37"/>
        <v>0</v>
      </c>
    </row>
    <row r="160" spans="1:27" hidden="1" x14ac:dyDescent="0.3">
      <c r="A160" s="7"/>
      <c r="B160" s="23">
        <f t="shared" si="34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5"/>
        <v>#VALUE!</v>
      </c>
      <c r="M160" s="25">
        <f t="shared" si="36"/>
        <v>0</v>
      </c>
      <c r="N160" s="8"/>
      <c r="Y160" s="5">
        <f t="shared" si="32"/>
        <v>0</v>
      </c>
      <c r="Z160" s="5">
        <f t="shared" si="33"/>
        <v>0</v>
      </c>
      <c r="AA160" s="5">
        <f t="shared" si="37"/>
        <v>0</v>
      </c>
    </row>
    <row r="161" spans="1:27" hidden="1" x14ac:dyDescent="0.3">
      <c r="A161" s="7"/>
      <c r="B161" s="23">
        <f t="shared" si="34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5"/>
        <v>#VALUE!</v>
      </c>
      <c r="M161" s="25">
        <f t="shared" si="36"/>
        <v>0</v>
      </c>
      <c r="N161" s="8"/>
      <c r="Y161" s="5">
        <f t="shared" si="32"/>
        <v>0</v>
      </c>
      <c r="Z161" s="5">
        <f t="shared" si="33"/>
        <v>0</v>
      </c>
      <c r="AA161" s="5">
        <f t="shared" si="37"/>
        <v>0</v>
      </c>
    </row>
    <row r="162" spans="1:27" hidden="1" x14ac:dyDescent="0.3">
      <c r="A162" s="7"/>
      <c r="B162" s="23">
        <f t="shared" si="34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5"/>
        <v>#VALUE!</v>
      </c>
      <c r="M162" s="25">
        <f t="shared" si="36"/>
        <v>0</v>
      </c>
      <c r="N162" s="8"/>
      <c r="Y162" s="5">
        <f t="shared" si="32"/>
        <v>0</v>
      </c>
      <c r="Z162" s="5">
        <f t="shared" si="33"/>
        <v>0</v>
      </c>
      <c r="AA162" s="5">
        <f t="shared" si="37"/>
        <v>0</v>
      </c>
    </row>
    <row r="163" spans="1:27" hidden="1" x14ac:dyDescent="0.3">
      <c r="A163" s="7"/>
      <c r="B163" s="23">
        <f t="shared" si="34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5"/>
        <v>#VALUE!</v>
      </c>
      <c r="M163" s="25">
        <f t="shared" si="36"/>
        <v>0</v>
      </c>
      <c r="N163" s="8"/>
      <c r="Y163" s="5">
        <f t="shared" si="32"/>
        <v>0</v>
      </c>
      <c r="Z163" s="5">
        <f t="shared" si="33"/>
        <v>0</v>
      </c>
      <c r="AA163" s="5">
        <f t="shared" si="37"/>
        <v>0</v>
      </c>
    </row>
    <row r="164" spans="1:27" hidden="1" x14ac:dyDescent="0.3">
      <c r="A164" s="7"/>
      <c r="B164" s="23">
        <f t="shared" si="34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5"/>
        <v>#VALUE!</v>
      </c>
      <c r="M164" s="25">
        <f t="shared" si="36"/>
        <v>0</v>
      </c>
      <c r="N164" s="8"/>
      <c r="Y164" s="5">
        <f t="shared" si="32"/>
        <v>0</v>
      </c>
      <c r="Z164" s="5">
        <f t="shared" si="33"/>
        <v>0</v>
      </c>
      <c r="AA164" s="5">
        <f t="shared" si="37"/>
        <v>0</v>
      </c>
    </row>
    <row r="165" spans="1:27" hidden="1" x14ac:dyDescent="0.3">
      <c r="A165" s="7"/>
      <c r="B165" s="23">
        <f t="shared" si="34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5"/>
        <v>#VALUE!</v>
      </c>
      <c r="M165" s="25">
        <f t="shared" si="36"/>
        <v>0</v>
      </c>
      <c r="N165" s="8"/>
      <c r="Y165" s="5">
        <f t="shared" si="32"/>
        <v>0</v>
      </c>
      <c r="Z165" s="5">
        <f t="shared" si="33"/>
        <v>0</v>
      </c>
      <c r="AA165" s="5">
        <f t="shared" si="37"/>
        <v>0</v>
      </c>
    </row>
    <row r="166" spans="1:27" hidden="1" x14ac:dyDescent="0.3">
      <c r="A166" s="7"/>
      <c r="B166" s="23">
        <f t="shared" si="34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5"/>
        <v>#VALUE!</v>
      </c>
      <c r="M166" s="25">
        <f t="shared" si="36"/>
        <v>0</v>
      </c>
      <c r="N166" s="8"/>
      <c r="Y166" s="5">
        <f t="shared" si="32"/>
        <v>0</v>
      </c>
      <c r="Z166" s="5">
        <f t="shared" si="33"/>
        <v>0</v>
      </c>
      <c r="AA166" s="5">
        <f t="shared" si="37"/>
        <v>0</v>
      </c>
    </row>
    <row r="167" spans="1:27" hidden="1" x14ac:dyDescent="0.3">
      <c r="A167" s="7"/>
      <c r="B167" s="23">
        <f t="shared" si="34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5"/>
        <v>#VALUE!</v>
      </c>
      <c r="M167" s="25">
        <f t="shared" si="36"/>
        <v>0</v>
      </c>
      <c r="N167" s="8"/>
      <c r="Y167" s="5">
        <f t="shared" si="32"/>
        <v>0</v>
      </c>
      <c r="Z167" s="5">
        <f t="shared" si="33"/>
        <v>0</v>
      </c>
      <c r="AA167" s="5">
        <f t="shared" si="37"/>
        <v>0</v>
      </c>
    </row>
    <row r="168" spans="1:27" hidden="1" x14ac:dyDescent="0.3">
      <c r="A168" s="7"/>
      <c r="B168" s="23">
        <f t="shared" si="34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5"/>
        <v>#VALUE!</v>
      </c>
      <c r="M168" s="25">
        <f t="shared" si="36"/>
        <v>0</v>
      </c>
      <c r="N168" s="8"/>
      <c r="Y168" s="5">
        <f t="shared" si="32"/>
        <v>0</v>
      </c>
      <c r="Z168" s="5">
        <f t="shared" si="33"/>
        <v>0</v>
      </c>
      <c r="AA168" s="5">
        <f t="shared" si="37"/>
        <v>0</v>
      </c>
    </row>
    <row r="169" spans="1:27" hidden="1" x14ac:dyDescent="0.3">
      <c r="A169" s="7"/>
      <c r="B169" s="23">
        <f t="shared" si="34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5"/>
        <v>#VALUE!</v>
      </c>
      <c r="M169" s="25">
        <f t="shared" si="36"/>
        <v>0</v>
      </c>
      <c r="N169" s="8"/>
      <c r="Y169" s="5">
        <f t="shared" si="32"/>
        <v>0</v>
      </c>
      <c r="Z169" s="5">
        <f t="shared" si="33"/>
        <v>0</v>
      </c>
      <c r="AA169" s="5">
        <f t="shared" si="37"/>
        <v>0</v>
      </c>
    </row>
    <row r="170" spans="1:27" hidden="1" x14ac:dyDescent="0.3">
      <c r="A170" s="7"/>
      <c r="B170" s="23">
        <f t="shared" si="34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5"/>
        <v>#VALUE!</v>
      </c>
      <c r="M170" s="25">
        <f t="shared" si="36"/>
        <v>0</v>
      </c>
      <c r="N170" s="8"/>
      <c r="Y170" s="5">
        <f t="shared" si="32"/>
        <v>0</v>
      </c>
      <c r="Z170" s="5">
        <f t="shared" si="33"/>
        <v>0</v>
      </c>
      <c r="AA170" s="5">
        <f t="shared" si="37"/>
        <v>0</v>
      </c>
    </row>
    <row r="171" spans="1:27" hidden="1" x14ac:dyDescent="0.3">
      <c r="A171" s="7"/>
      <c r="B171" s="23">
        <f t="shared" si="34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5"/>
        <v>#VALUE!</v>
      </c>
      <c r="M171" s="25">
        <f t="shared" si="36"/>
        <v>0</v>
      </c>
      <c r="N171" s="8"/>
      <c r="Y171" s="5">
        <f t="shared" si="32"/>
        <v>0</v>
      </c>
      <c r="Z171" s="5">
        <f t="shared" si="33"/>
        <v>0</v>
      </c>
      <c r="AA171" s="5">
        <f t="shared" si="37"/>
        <v>0</v>
      </c>
    </row>
    <row r="172" spans="1:27" hidden="1" x14ac:dyDescent="0.3">
      <c r="A172" s="7"/>
      <c r="B172" s="23">
        <f t="shared" si="34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5"/>
        <v>#VALUE!</v>
      </c>
      <c r="M172" s="25">
        <f t="shared" si="36"/>
        <v>0</v>
      </c>
      <c r="N172" s="8"/>
      <c r="Y172" s="5">
        <f t="shared" si="32"/>
        <v>0</v>
      </c>
      <c r="Z172" s="5">
        <f t="shared" si="33"/>
        <v>0</v>
      </c>
      <c r="AA172" s="5">
        <f t="shared" si="37"/>
        <v>0</v>
      </c>
    </row>
    <row r="173" spans="1:27" hidden="1" x14ac:dyDescent="0.3">
      <c r="A173" s="7"/>
      <c r="B173" s="23">
        <f t="shared" si="34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5"/>
        <v>#VALUE!</v>
      </c>
      <c r="M173" s="25">
        <f t="shared" si="36"/>
        <v>0</v>
      </c>
      <c r="N173" s="8"/>
      <c r="Y173" s="5">
        <f t="shared" si="32"/>
        <v>0</v>
      </c>
      <c r="Z173" s="5">
        <f t="shared" si="33"/>
        <v>0</v>
      </c>
      <c r="AA173" s="5">
        <f t="shared" si="37"/>
        <v>0</v>
      </c>
    </row>
    <row r="174" spans="1:27" hidden="1" x14ac:dyDescent="0.3">
      <c r="A174" s="7"/>
      <c r="B174" s="23">
        <f t="shared" si="34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5"/>
        <v>#VALUE!</v>
      </c>
      <c r="M174" s="25">
        <f t="shared" si="36"/>
        <v>0</v>
      </c>
      <c r="N174" s="8"/>
      <c r="Y174" s="5">
        <f t="shared" si="32"/>
        <v>0</v>
      </c>
      <c r="Z174" s="5">
        <f t="shared" si="33"/>
        <v>0</v>
      </c>
      <c r="AA174" s="5">
        <f t="shared" si="37"/>
        <v>0</v>
      </c>
    </row>
    <row r="175" spans="1:27" hidden="1" x14ac:dyDescent="0.3">
      <c r="A175" s="7"/>
      <c r="B175" s="23">
        <f t="shared" si="34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5"/>
        <v>#VALUE!</v>
      </c>
      <c r="M175" s="25">
        <f t="shared" si="36"/>
        <v>0</v>
      </c>
      <c r="N175" s="8"/>
      <c r="Y175" s="5">
        <f t="shared" si="32"/>
        <v>0</v>
      </c>
      <c r="Z175" s="5">
        <f t="shared" si="33"/>
        <v>0</v>
      </c>
      <c r="AA175" s="5">
        <f t="shared" si="37"/>
        <v>0</v>
      </c>
    </row>
    <row r="176" spans="1:27" hidden="1" x14ac:dyDescent="0.3">
      <c r="A176" s="7"/>
      <c r="B176" s="23">
        <f t="shared" si="34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5"/>
        <v>#VALUE!</v>
      </c>
      <c r="M176" s="25">
        <f t="shared" si="36"/>
        <v>0</v>
      </c>
      <c r="N176" s="8"/>
      <c r="Y176" s="5">
        <f t="shared" si="32"/>
        <v>0</v>
      </c>
      <c r="Z176" s="5">
        <f t="shared" si="33"/>
        <v>0</v>
      </c>
      <c r="AA176" s="5">
        <f t="shared" si="37"/>
        <v>0</v>
      </c>
    </row>
    <row r="177" spans="1:27" hidden="1" x14ac:dyDescent="0.3">
      <c r="A177" s="7"/>
      <c r="B177" s="23">
        <f t="shared" si="34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5"/>
        <v>#VALUE!</v>
      </c>
      <c r="M177" s="25">
        <f t="shared" si="36"/>
        <v>0</v>
      </c>
      <c r="N177" s="8"/>
      <c r="Y177" s="5">
        <f t="shared" si="32"/>
        <v>0</v>
      </c>
      <c r="Z177" s="5">
        <f t="shared" si="33"/>
        <v>0</v>
      </c>
      <c r="AA177" s="5">
        <f t="shared" si="37"/>
        <v>0</v>
      </c>
    </row>
    <row r="178" spans="1:27" hidden="1" x14ac:dyDescent="0.3">
      <c r="A178" s="7"/>
      <c r="B178" s="23">
        <f t="shared" si="34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5"/>
        <v>#VALUE!</v>
      </c>
      <c r="M178" s="25">
        <f t="shared" si="36"/>
        <v>0</v>
      </c>
      <c r="N178" s="8"/>
      <c r="Y178" s="5">
        <f t="shared" si="32"/>
        <v>0</v>
      </c>
      <c r="Z178" s="5">
        <f t="shared" si="33"/>
        <v>0</v>
      </c>
      <c r="AA178" s="5">
        <f t="shared" si="37"/>
        <v>0</v>
      </c>
    </row>
    <row r="179" spans="1:27" hidden="1" x14ac:dyDescent="0.3">
      <c r="A179" s="7"/>
      <c r="B179" s="23">
        <f t="shared" si="34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5"/>
        <v>#VALUE!</v>
      </c>
      <c r="M179" s="25">
        <f t="shared" si="36"/>
        <v>0</v>
      </c>
      <c r="N179" s="8"/>
      <c r="Y179" s="5">
        <f t="shared" si="32"/>
        <v>0</v>
      </c>
      <c r="Z179" s="5">
        <f t="shared" si="33"/>
        <v>0</v>
      </c>
      <c r="AA179" s="5">
        <f t="shared" si="37"/>
        <v>0</v>
      </c>
    </row>
    <row r="180" spans="1:27" hidden="1" x14ac:dyDescent="0.3">
      <c r="A180" s="7"/>
      <c r="B180" s="23">
        <f t="shared" si="34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5"/>
        <v>#VALUE!</v>
      </c>
      <c r="M180" s="25">
        <f t="shared" si="36"/>
        <v>0</v>
      </c>
      <c r="N180" s="8"/>
      <c r="Y180" s="5">
        <f t="shared" si="32"/>
        <v>0</v>
      </c>
      <c r="Z180" s="5">
        <f t="shared" si="33"/>
        <v>0</v>
      </c>
      <c r="AA180" s="5">
        <f t="shared" si="37"/>
        <v>0</v>
      </c>
    </row>
    <row r="181" spans="1:27" hidden="1" x14ac:dyDescent="0.3">
      <c r="A181" s="7"/>
      <c r="B181" s="23">
        <f t="shared" si="34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5"/>
        <v>#VALUE!</v>
      </c>
      <c r="M181" s="25">
        <f t="shared" si="36"/>
        <v>0</v>
      </c>
      <c r="N181" s="8"/>
      <c r="Y181" s="5">
        <f t="shared" si="32"/>
        <v>0</v>
      </c>
      <c r="Z181" s="5">
        <f t="shared" si="33"/>
        <v>0</v>
      </c>
      <c r="AA181" s="5">
        <f t="shared" si="37"/>
        <v>0</v>
      </c>
    </row>
    <row r="182" spans="1:27" hidden="1" x14ac:dyDescent="0.3">
      <c r="A182" s="7"/>
      <c r="B182" s="23">
        <f t="shared" si="34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5"/>
        <v>#VALUE!</v>
      </c>
      <c r="M182" s="25">
        <f t="shared" si="36"/>
        <v>0</v>
      </c>
      <c r="N182" s="8"/>
      <c r="Y182" s="5">
        <f t="shared" si="32"/>
        <v>0</v>
      </c>
      <c r="Z182" s="5">
        <f t="shared" si="33"/>
        <v>0</v>
      </c>
      <c r="AA182" s="5">
        <f t="shared" si="37"/>
        <v>0</v>
      </c>
    </row>
    <row r="183" spans="1:27" hidden="1" x14ac:dyDescent="0.3">
      <c r="A183" s="7"/>
      <c r="B183" s="23">
        <f t="shared" si="34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5"/>
        <v>#VALUE!</v>
      </c>
      <c r="M183" s="25">
        <f t="shared" si="36"/>
        <v>0</v>
      </c>
      <c r="N183" s="8"/>
      <c r="Y183" s="5">
        <f t="shared" si="32"/>
        <v>0</v>
      </c>
      <c r="Z183" s="5">
        <f t="shared" si="33"/>
        <v>0</v>
      </c>
      <c r="AA183" s="5">
        <f t="shared" si="37"/>
        <v>0</v>
      </c>
    </row>
    <row r="184" spans="1:27" hidden="1" x14ac:dyDescent="0.3">
      <c r="A184" s="7"/>
      <c r="B184" s="23">
        <f t="shared" si="34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5"/>
        <v>#VALUE!</v>
      </c>
      <c r="M184" s="25">
        <f t="shared" si="36"/>
        <v>0</v>
      </c>
      <c r="N184" s="8"/>
      <c r="Y184" s="5">
        <f t="shared" si="32"/>
        <v>0</v>
      </c>
      <c r="Z184" s="5">
        <f t="shared" si="33"/>
        <v>0</v>
      </c>
      <c r="AA184" s="5">
        <f t="shared" si="37"/>
        <v>0</v>
      </c>
    </row>
    <row r="185" spans="1:27" hidden="1" x14ac:dyDescent="0.3">
      <c r="A185" s="7"/>
      <c r="B185" s="23">
        <f t="shared" si="34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5"/>
        <v>#VALUE!</v>
      </c>
      <c r="M185" s="25">
        <f t="shared" si="36"/>
        <v>0</v>
      </c>
      <c r="N185" s="8"/>
      <c r="Y185" s="5">
        <f t="shared" si="32"/>
        <v>0</v>
      </c>
      <c r="Z185" s="5">
        <f t="shared" si="33"/>
        <v>0</v>
      </c>
      <c r="AA185" s="5">
        <f t="shared" si="37"/>
        <v>0</v>
      </c>
    </row>
    <row r="186" spans="1:27" hidden="1" x14ac:dyDescent="0.3">
      <c r="A186" s="7"/>
      <c r="B186" s="23">
        <f t="shared" si="34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5"/>
        <v>#VALUE!</v>
      </c>
      <c r="M186" s="25">
        <f t="shared" si="36"/>
        <v>0</v>
      </c>
      <c r="N186" s="8"/>
      <c r="Y186" s="5">
        <f t="shared" si="32"/>
        <v>0</v>
      </c>
      <c r="Z186" s="5">
        <f t="shared" si="33"/>
        <v>0</v>
      </c>
      <c r="AA186" s="5">
        <f t="shared" si="37"/>
        <v>0</v>
      </c>
    </row>
    <row r="187" spans="1:27" hidden="1" x14ac:dyDescent="0.3">
      <c r="A187" s="7"/>
      <c r="B187" s="23">
        <f t="shared" si="34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5"/>
        <v>#VALUE!</v>
      </c>
      <c r="M187" s="25">
        <f t="shared" si="36"/>
        <v>0</v>
      </c>
      <c r="N187" s="8"/>
      <c r="Y187" s="5">
        <f t="shared" si="32"/>
        <v>0</v>
      </c>
      <c r="Z187" s="5">
        <f t="shared" si="33"/>
        <v>0</v>
      </c>
      <c r="AA187" s="5">
        <f t="shared" si="37"/>
        <v>0</v>
      </c>
    </row>
    <row r="188" spans="1:27" hidden="1" x14ac:dyDescent="0.3">
      <c r="A188" s="7"/>
      <c r="B188" s="23">
        <f t="shared" si="34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5"/>
        <v>#VALUE!</v>
      </c>
      <c r="M188" s="25">
        <f t="shared" si="36"/>
        <v>0</v>
      </c>
      <c r="N188" s="8"/>
      <c r="Y188" s="5">
        <f t="shared" si="32"/>
        <v>0</v>
      </c>
      <c r="Z188" s="5">
        <f t="shared" si="33"/>
        <v>0</v>
      </c>
      <c r="AA188" s="5">
        <f t="shared" si="37"/>
        <v>0</v>
      </c>
    </row>
    <row r="189" spans="1:27" hidden="1" x14ac:dyDescent="0.3">
      <c r="A189" s="7"/>
      <c r="B189" s="23">
        <f t="shared" si="34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5"/>
        <v>#VALUE!</v>
      </c>
      <c r="M189" s="25">
        <f t="shared" si="36"/>
        <v>0</v>
      </c>
      <c r="N189" s="8"/>
      <c r="Y189" s="5">
        <f t="shared" si="32"/>
        <v>0</v>
      </c>
      <c r="Z189" s="5">
        <f t="shared" si="33"/>
        <v>0</v>
      </c>
      <c r="AA189" s="5">
        <f t="shared" si="37"/>
        <v>0</v>
      </c>
    </row>
    <row r="190" spans="1:27" hidden="1" x14ac:dyDescent="0.3">
      <c r="A190" s="7"/>
      <c r="B190" s="23">
        <f t="shared" si="34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5"/>
        <v>#VALUE!</v>
      </c>
      <c r="M190" s="25">
        <f t="shared" si="36"/>
        <v>0</v>
      </c>
      <c r="N190" s="8"/>
      <c r="Y190" s="5">
        <f t="shared" si="32"/>
        <v>0</v>
      </c>
      <c r="Z190" s="5">
        <f t="shared" si="33"/>
        <v>0</v>
      </c>
      <c r="AA190" s="5">
        <f t="shared" si="37"/>
        <v>0</v>
      </c>
    </row>
    <row r="191" spans="1:27" ht="15" thickBot="1" x14ac:dyDescent="0.35">
      <c r="A191" s="7"/>
      <c r="B191" s="23">
        <f t="shared" si="34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5"/>
        <v>#VALUE!</v>
      </c>
      <c r="M191" s="25">
        <f t="shared" si="36"/>
        <v>0</v>
      </c>
      <c r="N191" s="8"/>
      <c r="Y191" s="5">
        <f t="shared" si="32"/>
        <v>0</v>
      </c>
      <c r="Z191" s="5">
        <f t="shared" si="33"/>
        <v>0</v>
      </c>
      <c r="AA191" s="5">
        <f t="shared" si="37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326681.13629965216</v>
      </c>
      <c r="N192" s="8"/>
      <c r="Y192" s="5">
        <f>SUM(Y6:Y191)</f>
        <v>50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4" priority="1">
      <formula>LEN(TRIM(I6))=0</formula>
    </cfRule>
  </conditionalFormatting>
  <hyperlinks>
    <hyperlink ref="B192" r:id="rId1" display="www.winnerscapitalline.com" xr:uid="{00000000-0004-0000-2F00-000000000000}"/>
    <hyperlink ref="P1" location="'MASTER '!A1" display="Back" xr:uid="{00000000-0004-0000-2F00-000001000000}"/>
  </hyperlinks>
  <pageMargins left="0.7" right="0.7" top="0.75" bottom="0.75" header="0.3" footer="0.3"/>
  <pageSetup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A195"/>
  <sheetViews>
    <sheetView topLeftCell="A10" zoomScaleNormal="100" workbookViewId="0">
      <selection activeCell="P15" sqref="P15:R17"/>
    </sheetView>
  </sheetViews>
  <sheetFormatPr defaultColWidth="9.109375" defaultRowHeight="14.4" x14ac:dyDescent="0.3"/>
  <cols>
    <col min="1" max="1" width="4.88671875" style="16" customWidth="1"/>
    <col min="2" max="2" width="3.5546875" style="16" bestFit="1" customWidth="1"/>
    <col min="3" max="3" width="11.5546875" style="16" customWidth="1"/>
    <col min="4" max="4" width="7" style="16" customWidth="1"/>
    <col min="5" max="5" width="25.6640625" style="16" customWidth="1"/>
    <col min="6" max="6" width="9.33203125" style="16" customWidth="1"/>
    <col min="7" max="7" width="8.33203125" style="16" customWidth="1"/>
    <col min="8" max="8" width="8.44140625" style="16" customWidth="1"/>
    <col min="9" max="9" width="9" style="16" customWidth="1"/>
    <col min="10" max="10" width="9.6640625" style="41" customWidth="1"/>
    <col min="11" max="11" width="11" style="16" customWidth="1"/>
    <col min="12" max="12" width="11.5546875" style="16" customWidth="1"/>
    <col min="13" max="13" width="10.5546875" style="41" customWidth="1"/>
    <col min="14" max="14" width="4.6640625" style="16" customWidth="1"/>
    <col min="15" max="15" width="3.44140625" style="5" customWidth="1"/>
    <col min="16" max="16" width="10" style="5" customWidth="1"/>
    <col min="17" max="17" width="8" style="5" customWidth="1"/>
    <col min="18" max="18" width="9.44140625" style="5" customWidth="1"/>
    <col min="19" max="19" width="7.441406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1673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90" t="s">
        <v>17</v>
      </c>
      <c r="K5" s="89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44652</v>
      </c>
      <c r="D6" s="19" t="s">
        <v>19</v>
      </c>
      <c r="E6" s="19" t="s">
        <v>1399</v>
      </c>
      <c r="F6" s="21">
        <v>170</v>
      </c>
      <c r="G6" s="79">
        <v>250</v>
      </c>
      <c r="H6" s="79">
        <v>145</v>
      </c>
      <c r="I6" s="26">
        <v>197</v>
      </c>
      <c r="J6" s="25">
        <f t="shared" ref="J6:J15" si="0">I6-F6</f>
        <v>27</v>
      </c>
      <c r="K6" s="27">
        <f t="shared" ref="K6:K15" si="1">150000/F6</f>
        <v>882.35294117647061</v>
      </c>
      <c r="L6" s="63">
        <f t="shared" ref="L6:L71" si="2">(I6*1/F6)-100%</f>
        <v>0.15882352941176481</v>
      </c>
      <c r="M6" s="25">
        <f>J6*K6</f>
        <v>23823.529411764706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44656</v>
      </c>
      <c r="D7" s="25" t="s">
        <v>19</v>
      </c>
      <c r="E7" s="25" t="s">
        <v>1572</v>
      </c>
      <c r="F7" s="26">
        <v>163</v>
      </c>
      <c r="G7" s="26">
        <v>175</v>
      </c>
      <c r="H7" s="26">
        <v>160</v>
      </c>
      <c r="I7" s="26">
        <v>170</v>
      </c>
      <c r="J7" s="25">
        <f t="shared" si="0"/>
        <v>7</v>
      </c>
      <c r="K7" s="27">
        <f t="shared" si="1"/>
        <v>920.24539877300617</v>
      </c>
      <c r="L7" s="63">
        <f t="shared" si="2"/>
        <v>4.2944785276073594E-2</v>
      </c>
      <c r="M7" s="83">
        <f>J7*K7</f>
        <v>6441.7177914110434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44656</v>
      </c>
      <c r="D8" s="25" t="s">
        <v>19</v>
      </c>
      <c r="E8" s="25" t="s">
        <v>1573</v>
      </c>
      <c r="F8" s="26">
        <v>120</v>
      </c>
      <c r="G8" s="26">
        <v>130</v>
      </c>
      <c r="H8" s="26">
        <v>123</v>
      </c>
      <c r="I8" s="26">
        <v>125</v>
      </c>
      <c r="J8" s="25">
        <f t="shared" si="0"/>
        <v>5</v>
      </c>
      <c r="K8" s="27">
        <f t="shared" si="1"/>
        <v>1250</v>
      </c>
      <c r="L8" s="63">
        <f t="shared" si="2"/>
        <v>4.1666666666666741E-2</v>
      </c>
      <c r="M8" s="83">
        <f t="shared" ref="M8:M71" si="7">J8*K8</f>
        <v>6250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44656</v>
      </c>
      <c r="D9" s="25" t="s">
        <v>19</v>
      </c>
      <c r="E9" s="25" t="s">
        <v>1574</v>
      </c>
      <c r="F9" s="26">
        <v>1695</v>
      </c>
      <c r="G9" s="26">
        <v>1800</v>
      </c>
      <c r="H9" s="26">
        <v>1660</v>
      </c>
      <c r="I9" s="26">
        <v>1770</v>
      </c>
      <c r="J9" s="25">
        <f t="shared" si="0"/>
        <v>75</v>
      </c>
      <c r="K9" s="27">
        <f t="shared" si="1"/>
        <v>88.495575221238937</v>
      </c>
      <c r="L9" s="63">
        <f t="shared" si="2"/>
        <v>4.4247787610619538E-2</v>
      </c>
      <c r="M9" s="83">
        <f t="shared" si="7"/>
        <v>6637.1681415929206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44657</v>
      </c>
      <c r="D10" s="25" t="s">
        <v>19</v>
      </c>
      <c r="E10" s="25" t="s">
        <v>1575</v>
      </c>
      <c r="F10" s="26">
        <v>201</v>
      </c>
      <c r="G10" s="26">
        <v>215</v>
      </c>
      <c r="H10" s="26">
        <v>196</v>
      </c>
      <c r="I10" s="26">
        <v>212</v>
      </c>
      <c r="J10" s="25">
        <f t="shared" si="0"/>
        <v>11</v>
      </c>
      <c r="K10" s="27">
        <f t="shared" si="1"/>
        <v>746.26865671641792</v>
      </c>
      <c r="L10" s="63">
        <f t="shared" si="2"/>
        <v>5.4726368159204064E-2</v>
      </c>
      <c r="M10" s="83">
        <f t="shared" si="7"/>
        <v>8208.9552238805973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44657</v>
      </c>
      <c r="D11" s="25" t="s">
        <v>19</v>
      </c>
      <c r="E11" s="25" t="s">
        <v>1232</v>
      </c>
      <c r="F11" s="26">
        <v>104</v>
      </c>
      <c r="G11" s="26">
        <v>115</v>
      </c>
      <c r="H11" s="26">
        <v>101</v>
      </c>
      <c r="I11" s="26">
        <v>106</v>
      </c>
      <c r="J11" s="25">
        <f t="shared" si="0"/>
        <v>2</v>
      </c>
      <c r="K11" s="27">
        <f t="shared" si="1"/>
        <v>1442.3076923076924</v>
      </c>
      <c r="L11" s="63">
        <f t="shared" si="2"/>
        <v>1.9230769230769162E-2</v>
      </c>
      <c r="M11" s="83">
        <f t="shared" si="7"/>
        <v>2884.6153846153848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44657</v>
      </c>
      <c r="D12" s="25" t="s">
        <v>19</v>
      </c>
      <c r="E12" s="25" t="s">
        <v>1576</v>
      </c>
      <c r="F12" s="26">
        <v>805</v>
      </c>
      <c r="G12" s="26">
        <v>860</v>
      </c>
      <c r="H12" s="26">
        <v>785</v>
      </c>
      <c r="I12" s="26">
        <v>821</v>
      </c>
      <c r="J12" s="25">
        <f t="shared" si="0"/>
        <v>16</v>
      </c>
      <c r="K12" s="27">
        <f t="shared" si="1"/>
        <v>186.33540372670808</v>
      </c>
      <c r="L12" s="63">
        <f t="shared" si="2"/>
        <v>1.9875776397515477E-2</v>
      </c>
      <c r="M12" s="83">
        <f t="shared" si="7"/>
        <v>2981.3664596273293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44659</v>
      </c>
      <c r="D13" s="25" t="s">
        <v>19</v>
      </c>
      <c r="E13" s="25" t="s">
        <v>1201</v>
      </c>
      <c r="F13" s="26">
        <v>239</v>
      </c>
      <c r="G13" s="26">
        <v>255</v>
      </c>
      <c r="H13" s="26">
        <v>234</v>
      </c>
      <c r="I13" s="26">
        <v>246</v>
      </c>
      <c r="J13" s="25">
        <f t="shared" si="0"/>
        <v>7</v>
      </c>
      <c r="K13" s="27">
        <f t="shared" si="1"/>
        <v>627.61506276150624</v>
      </c>
      <c r="L13" s="63">
        <f t="shared" si="2"/>
        <v>2.9288702928870203E-2</v>
      </c>
      <c r="M13" s="28">
        <f t="shared" si="7"/>
        <v>4393.3054393305438</v>
      </c>
      <c r="N13" s="8"/>
      <c r="P13" s="148" t="s">
        <v>10</v>
      </c>
      <c r="Q13" s="150">
        <f>COUNT(C6:C191)</f>
        <v>37</v>
      </c>
      <c r="R13" s="152">
        <v>35</v>
      </c>
      <c r="S13" s="152">
        <v>2</v>
      </c>
      <c r="T13" s="152">
        <v>0</v>
      </c>
      <c r="U13" s="154">
        <f>R13/(Q13-T13)</f>
        <v>0.94594594594594594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44659</v>
      </c>
      <c r="D14" s="25" t="s">
        <v>19</v>
      </c>
      <c r="E14" s="25" t="s">
        <v>1577</v>
      </c>
      <c r="F14" s="26">
        <v>665</v>
      </c>
      <c r="G14" s="26">
        <v>720</v>
      </c>
      <c r="H14" s="26">
        <v>650</v>
      </c>
      <c r="I14" s="26">
        <v>720</v>
      </c>
      <c r="J14" s="25">
        <f t="shared" si="0"/>
        <v>55</v>
      </c>
      <c r="K14" s="27">
        <f t="shared" si="1"/>
        <v>225.5639097744361</v>
      </c>
      <c r="L14" s="63">
        <f t="shared" si="2"/>
        <v>8.2706766917293173E-2</v>
      </c>
      <c r="M14" s="28">
        <f t="shared" si="7"/>
        <v>12406.015037593985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44659</v>
      </c>
      <c r="D15" s="25" t="s">
        <v>19</v>
      </c>
      <c r="E15" s="25" t="s">
        <v>1578</v>
      </c>
      <c r="F15" s="26">
        <v>193</v>
      </c>
      <c r="G15" s="26">
        <v>300</v>
      </c>
      <c r="H15" s="26">
        <v>160</v>
      </c>
      <c r="I15" s="26">
        <v>210</v>
      </c>
      <c r="J15" s="25">
        <f t="shared" si="0"/>
        <v>17</v>
      </c>
      <c r="K15" s="27">
        <f t="shared" si="1"/>
        <v>777.20207253886008</v>
      </c>
      <c r="L15" s="63">
        <f t="shared" si="2"/>
        <v>8.8082901554404236E-2</v>
      </c>
      <c r="M15" s="28">
        <f t="shared" si="7"/>
        <v>13212.435233160621</v>
      </c>
      <c r="N15" s="8"/>
      <c r="O15" s="29"/>
      <c r="P15" s="97" t="s">
        <v>21</v>
      </c>
      <c r="Q15" s="98"/>
      <c r="R15" s="99"/>
      <c r="S15" s="106">
        <f>U13</f>
        <v>0.94594594594594594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44662</v>
      </c>
      <c r="D16" s="25" t="s">
        <v>19</v>
      </c>
      <c r="E16" s="25" t="s">
        <v>1579</v>
      </c>
      <c r="F16" s="26">
        <v>670</v>
      </c>
      <c r="G16" s="26">
        <v>720</v>
      </c>
      <c r="H16" s="26">
        <v>650</v>
      </c>
      <c r="I16" s="26">
        <v>680</v>
      </c>
      <c r="J16" s="25">
        <f t="shared" ref="J16:J42" si="8">I16-F16</f>
        <v>10</v>
      </c>
      <c r="K16" s="27">
        <f t="shared" ref="K16:K42" si="9">150000/F16</f>
        <v>223.88059701492537</v>
      </c>
      <c r="L16" s="63">
        <f t="shared" si="2"/>
        <v>1.4925373134328401E-2</v>
      </c>
      <c r="M16" s="28">
        <f t="shared" si="7"/>
        <v>2238.8059701492539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44662</v>
      </c>
      <c r="D17" s="25" t="s">
        <v>19</v>
      </c>
      <c r="E17" s="25" t="s">
        <v>1580</v>
      </c>
      <c r="F17" s="26">
        <v>235</v>
      </c>
      <c r="G17" s="26">
        <v>250</v>
      </c>
      <c r="H17" s="26">
        <v>230</v>
      </c>
      <c r="I17" s="26">
        <v>250</v>
      </c>
      <c r="J17" s="25">
        <f t="shared" si="8"/>
        <v>15</v>
      </c>
      <c r="K17" s="27">
        <f t="shared" si="9"/>
        <v>638.29787234042556</v>
      </c>
      <c r="L17" s="63">
        <f t="shared" si="2"/>
        <v>6.3829787234042534E-2</v>
      </c>
      <c r="M17" s="28">
        <f t="shared" si="7"/>
        <v>9574.468085106384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44662</v>
      </c>
      <c r="D18" s="25" t="s">
        <v>19</v>
      </c>
      <c r="E18" s="25" t="s">
        <v>1581</v>
      </c>
      <c r="F18" s="26">
        <v>605</v>
      </c>
      <c r="G18" s="26">
        <v>660</v>
      </c>
      <c r="H18" s="26">
        <v>590</v>
      </c>
      <c r="I18" s="26">
        <v>615</v>
      </c>
      <c r="J18" s="25">
        <f t="shared" si="8"/>
        <v>10</v>
      </c>
      <c r="K18" s="27">
        <f t="shared" si="9"/>
        <v>247.93388429752065</v>
      </c>
      <c r="L18" s="63">
        <f t="shared" si="2"/>
        <v>1.6528925619834656E-2</v>
      </c>
      <c r="M18" s="28">
        <f t="shared" si="7"/>
        <v>2479.3388429752067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44663</v>
      </c>
      <c r="D19" s="25" t="s">
        <v>19</v>
      </c>
      <c r="E19" s="25" t="s">
        <v>1582</v>
      </c>
      <c r="F19" s="26">
        <v>825</v>
      </c>
      <c r="G19" s="26">
        <v>900</v>
      </c>
      <c r="H19" s="26">
        <v>780</v>
      </c>
      <c r="I19" s="26">
        <v>900</v>
      </c>
      <c r="J19" s="25">
        <f t="shared" si="8"/>
        <v>75</v>
      </c>
      <c r="K19" s="27">
        <f t="shared" si="9"/>
        <v>181.81818181818181</v>
      </c>
      <c r="L19" s="63">
        <f t="shared" si="2"/>
        <v>9.0909090909090828E-2</v>
      </c>
      <c r="M19" s="28">
        <f t="shared" si="7"/>
        <v>13636.363636363636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44663</v>
      </c>
      <c r="D20" s="25" t="s">
        <v>19</v>
      </c>
      <c r="E20" s="25" t="s">
        <v>999</v>
      </c>
      <c r="F20" s="26">
        <v>245</v>
      </c>
      <c r="G20" s="26">
        <v>260</v>
      </c>
      <c r="H20" s="26">
        <v>230</v>
      </c>
      <c r="I20" s="26">
        <v>252</v>
      </c>
      <c r="J20" s="25">
        <f t="shared" si="8"/>
        <v>7</v>
      </c>
      <c r="K20" s="27">
        <f t="shared" si="9"/>
        <v>612.24489795918362</v>
      </c>
      <c r="L20" s="63">
        <f t="shared" si="2"/>
        <v>2.857142857142847E-2</v>
      </c>
      <c r="M20" s="28">
        <f t="shared" si="7"/>
        <v>4285.7142857142853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44663</v>
      </c>
      <c r="D21" s="25" t="s">
        <v>19</v>
      </c>
      <c r="E21" s="25" t="s">
        <v>1583</v>
      </c>
      <c r="F21" s="26">
        <v>520</v>
      </c>
      <c r="G21" s="26">
        <v>550</v>
      </c>
      <c r="H21" s="26">
        <v>505</v>
      </c>
      <c r="I21" s="26">
        <v>526</v>
      </c>
      <c r="J21" s="25">
        <f t="shared" si="8"/>
        <v>6</v>
      </c>
      <c r="K21" s="27">
        <f t="shared" si="9"/>
        <v>288.46153846153845</v>
      </c>
      <c r="L21" s="63">
        <f t="shared" si="2"/>
        <v>1.1538461538461497E-2</v>
      </c>
      <c r="M21" s="28">
        <f t="shared" si="7"/>
        <v>1730.7692307692307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44664</v>
      </c>
      <c r="D22" s="25" t="s">
        <v>19</v>
      </c>
      <c r="E22" s="25" t="s">
        <v>1584</v>
      </c>
      <c r="F22" s="26">
        <v>12.4</v>
      </c>
      <c r="G22" s="26">
        <v>14</v>
      </c>
      <c r="H22" s="26">
        <v>11.8</v>
      </c>
      <c r="I22" s="26">
        <v>14</v>
      </c>
      <c r="J22" s="25">
        <f t="shared" si="8"/>
        <v>1.5999999999999996</v>
      </c>
      <c r="K22" s="27">
        <f t="shared" si="9"/>
        <v>12096.774193548386</v>
      </c>
      <c r="L22" s="63">
        <f t="shared" si="2"/>
        <v>0.12903225806451601</v>
      </c>
      <c r="M22" s="28">
        <f t="shared" si="7"/>
        <v>19354.838709677413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44664</v>
      </c>
      <c r="D23" s="25" t="s">
        <v>19</v>
      </c>
      <c r="E23" s="25" t="s">
        <v>1122</v>
      </c>
      <c r="F23" s="26">
        <v>174</v>
      </c>
      <c r="G23" s="26">
        <v>190</v>
      </c>
      <c r="H23" s="26">
        <v>168</v>
      </c>
      <c r="I23" s="26">
        <v>178</v>
      </c>
      <c r="J23" s="25">
        <f t="shared" si="8"/>
        <v>4</v>
      </c>
      <c r="K23" s="27">
        <f t="shared" si="9"/>
        <v>862.06896551724139</v>
      </c>
      <c r="L23" s="63">
        <f t="shared" si="2"/>
        <v>2.2988505747126409E-2</v>
      </c>
      <c r="M23" s="28">
        <f t="shared" si="7"/>
        <v>3448.2758620689656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44664</v>
      </c>
      <c r="D24" s="25" t="s">
        <v>19</v>
      </c>
      <c r="E24" s="25" t="s">
        <v>1585</v>
      </c>
      <c r="F24" s="26">
        <v>36</v>
      </c>
      <c r="G24" s="26">
        <v>40</v>
      </c>
      <c r="H24" s="26">
        <v>34.5</v>
      </c>
      <c r="I24" s="26">
        <v>39</v>
      </c>
      <c r="J24" s="25">
        <f t="shared" si="8"/>
        <v>3</v>
      </c>
      <c r="K24" s="27">
        <f t="shared" si="9"/>
        <v>4166.666666666667</v>
      </c>
      <c r="L24" s="63">
        <f t="shared" si="2"/>
        <v>8.3333333333333259E-2</v>
      </c>
      <c r="M24" s="28">
        <f t="shared" si="7"/>
        <v>12500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44664</v>
      </c>
      <c r="D25" s="25" t="s">
        <v>19</v>
      </c>
      <c r="E25" s="25" t="s">
        <v>1586</v>
      </c>
      <c r="F25" s="26">
        <v>390</v>
      </c>
      <c r="G25" s="26">
        <v>415</v>
      </c>
      <c r="H25" s="26">
        <v>284</v>
      </c>
      <c r="I25" s="26">
        <v>394</v>
      </c>
      <c r="J25" s="25">
        <f t="shared" si="8"/>
        <v>4</v>
      </c>
      <c r="K25" s="27">
        <f t="shared" si="9"/>
        <v>384.61538461538464</v>
      </c>
      <c r="L25" s="63">
        <f t="shared" si="2"/>
        <v>1.025641025641022E-2</v>
      </c>
      <c r="M25" s="28">
        <f t="shared" si="7"/>
        <v>1538.4615384615386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44669</v>
      </c>
      <c r="D26" s="25" t="s">
        <v>19</v>
      </c>
      <c r="E26" s="25" t="s">
        <v>1223</v>
      </c>
      <c r="F26" s="26">
        <v>106</v>
      </c>
      <c r="G26" s="26">
        <v>115</v>
      </c>
      <c r="H26" s="26">
        <v>102</v>
      </c>
      <c r="I26" s="26">
        <v>112</v>
      </c>
      <c r="J26" s="25">
        <f t="shared" si="8"/>
        <v>6</v>
      </c>
      <c r="K26" s="27">
        <f t="shared" si="9"/>
        <v>1415.0943396226414</v>
      </c>
      <c r="L26" s="63">
        <f t="shared" si="2"/>
        <v>5.6603773584905648E-2</v>
      </c>
      <c r="M26" s="28">
        <f t="shared" si="7"/>
        <v>8490.566037735849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44669</v>
      </c>
      <c r="D27" s="25" t="s">
        <v>19</v>
      </c>
      <c r="E27" s="25" t="s">
        <v>1587</v>
      </c>
      <c r="F27" s="26">
        <v>222</v>
      </c>
      <c r="G27" s="26">
        <v>240</v>
      </c>
      <c r="H27" s="26">
        <v>215</v>
      </c>
      <c r="I27" s="26">
        <v>227.8</v>
      </c>
      <c r="J27" s="25">
        <f t="shared" si="8"/>
        <v>5.8000000000000114</v>
      </c>
      <c r="K27" s="27">
        <f t="shared" si="9"/>
        <v>675.67567567567562</v>
      </c>
      <c r="L27" s="63">
        <f t="shared" si="2"/>
        <v>2.6126126126126081E-2</v>
      </c>
      <c r="M27" s="28">
        <f t="shared" si="7"/>
        <v>3918.9189189189265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44670</v>
      </c>
      <c r="D28" s="25" t="s">
        <v>19</v>
      </c>
      <c r="E28" s="25" t="s">
        <v>1588</v>
      </c>
      <c r="F28" s="26">
        <v>100</v>
      </c>
      <c r="G28" s="26">
        <v>110</v>
      </c>
      <c r="H28" s="26">
        <v>96</v>
      </c>
      <c r="I28" s="26">
        <v>103</v>
      </c>
      <c r="J28" s="25">
        <f t="shared" si="8"/>
        <v>3</v>
      </c>
      <c r="K28" s="27">
        <f t="shared" si="9"/>
        <v>1500</v>
      </c>
      <c r="L28" s="63">
        <f t="shared" si="2"/>
        <v>3.0000000000000027E-2</v>
      </c>
      <c r="M28" s="28">
        <f t="shared" si="7"/>
        <v>4500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44670</v>
      </c>
      <c r="D29" s="25" t="s">
        <v>19</v>
      </c>
      <c r="E29" s="25" t="s">
        <v>1589</v>
      </c>
      <c r="F29" s="26">
        <v>362</v>
      </c>
      <c r="G29" s="26">
        <v>380</v>
      </c>
      <c r="H29" s="26">
        <v>355</v>
      </c>
      <c r="I29" s="26">
        <v>380</v>
      </c>
      <c r="J29" s="25">
        <f t="shared" si="8"/>
        <v>18</v>
      </c>
      <c r="K29" s="27">
        <f t="shared" si="9"/>
        <v>414.36464088397793</v>
      </c>
      <c r="L29" s="63">
        <f t="shared" si="2"/>
        <v>4.9723756906077332E-2</v>
      </c>
      <c r="M29" s="28">
        <f t="shared" si="7"/>
        <v>7458.5635359116022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44670</v>
      </c>
      <c r="D30" s="25" t="s">
        <v>19</v>
      </c>
      <c r="E30" s="25" t="s">
        <v>1590</v>
      </c>
      <c r="F30" s="26">
        <v>131</v>
      </c>
      <c r="G30" s="26">
        <v>140</v>
      </c>
      <c r="H30" s="26">
        <v>128</v>
      </c>
      <c r="I30" s="26">
        <v>135</v>
      </c>
      <c r="J30" s="25">
        <f t="shared" si="8"/>
        <v>4</v>
      </c>
      <c r="K30" s="27">
        <f t="shared" si="9"/>
        <v>1145.0381679389313</v>
      </c>
      <c r="L30" s="63">
        <f t="shared" si="2"/>
        <v>3.0534351145038219E-2</v>
      </c>
      <c r="M30" s="28">
        <f t="shared" si="7"/>
        <v>4580.1526717557254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44671</v>
      </c>
      <c r="D31" s="25" t="s">
        <v>19</v>
      </c>
      <c r="E31" s="25" t="s">
        <v>1224</v>
      </c>
      <c r="F31" s="26">
        <v>54.2</v>
      </c>
      <c r="G31" s="26">
        <v>57</v>
      </c>
      <c r="H31" s="26">
        <v>52</v>
      </c>
      <c r="I31" s="26">
        <v>55.5</v>
      </c>
      <c r="J31" s="25">
        <f t="shared" si="8"/>
        <v>1.2999999999999972</v>
      </c>
      <c r="K31" s="27">
        <f t="shared" si="9"/>
        <v>2767.5276752767527</v>
      </c>
      <c r="L31" s="63">
        <f t="shared" si="2"/>
        <v>2.3985239852398532E-2</v>
      </c>
      <c r="M31" s="28">
        <f t="shared" si="7"/>
        <v>3597.7859778597708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44671</v>
      </c>
      <c r="D32" s="25" t="s">
        <v>19</v>
      </c>
      <c r="E32" s="25" t="s">
        <v>1591</v>
      </c>
      <c r="F32" s="26">
        <v>64</v>
      </c>
      <c r="G32" s="26">
        <v>70</v>
      </c>
      <c r="H32" s="26">
        <v>61</v>
      </c>
      <c r="I32" s="26">
        <v>70</v>
      </c>
      <c r="J32" s="25">
        <f t="shared" si="8"/>
        <v>6</v>
      </c>
      <c r="K32" s="27">
        <f t="shared" si="9"/>
        <v>2343.75</v>
      </c>
      <c r="L32" s="63">
        <f t="shared" si="2"/>
        <v>9.375E-2</v>
      </c>
      <c r="M32" s="28">
        <f t="shared" si="7"/>
        <v>14062.5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44673</v>
      </c>
      <c r="D33" s="25" t="s">
        <v>19</v>
      </c>
      <c r="E33" s="25" t="s">
        <v>1592</v>
      </c>
      <c r="F33" s="26">
        <v>327</v>
      </c>
      <c r="G33" s="26">
        <v>345</v>
      </c>
      <c r="H33" s="26">
        <v>321</v>
      </c>
      <c r="I33" s="26">
        <v>330</v>
      </c>
      <c r="J33" s="25">
        <f t="shared" si="8"/>
        <v>3</v>
      </c>
      <c r="K33" s="27">
        <f t="shared" si="9"/>
        <v>458.71559633027522</v>
      </c>
      <c r="L33" s="63">
        <f t="shared" si="2"/>
        <v>9.1743119266054496E-3</v>
      </c>
      <c r="M33" s="28">
        <f t="shared" si="7"/>
        <v>1376.1467889908256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44673</v>
      </c>
      <c r="D34" s="25" t="s">
        <v>19</v>
      </c>
      <c r="E34" s="43" t="s">
        <v>1593</v>
      </c>
      <c r="F34" s="43">
        <v>1190</v>
      </c>
      <c r="G34" s="43">
        <v>1250</v>
      </c>
      <c r="H34" s="43">
        <v>1170</v>
      </c>
      <c r="I34" s="26">
        <v>1200</v>
      </c>
      <c r="J34" s="25">
        <f t="shared" si="8"/>
        <v>10</v>
      </c>
      <c r="K34" s="27">
        <f t="shared" si="9"/>
        <v>126.05042016806723</v>
      </c>
      <c r="L34" s="63">
        <f t="shared" si="2"/>
        <v>8.4033613445377853E-3</v>
      </c>
      <c r="M34" s="28">
        <f t="shared" si="7"/>
        <v>1260.5042016806724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44673</v>
      </c>
      <c r="D35" s="25" t="s">
        <v>19</v>
      </c>
      <c r="E35" s="25" t="s">
        <v>1594</v>
      </c>
      <c r="F35" s="26">
        <v>37.200000000000003</v>
      </c>
      <c r="G35" s="26">
        <v>40</v>
      </c>
      <c r="H35" s="26">
        <v>35</v>
      </c>
      <c r="I35" s="26">
        <v>40</v>
      </c>
      <c r="J35" s="25">
        <f t="shared" ref="J35" si="10">I35-F35</f>
        <v>2.7999999999999972</v>
      </c>
      <c r="K35" s="27">
        <f t="shared" ref="K35" si="11">150000/F35</f>
        <v>4032.2580645161288</v>
      </c>
      <c r="L35" s="63">
        <f t="shared" si="2"/>
        <v>7.5268817204301008E-2</v>
      </c>
      <c r="M35" s="28">
        <f t="shared" si="7"/>
        <v>11290.322580645148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44673</v>
      </c>
      <c r="D36" s="25" t="s">
        <v>19</v>
      </c>
      <c r="E36" s="25" t="s">
        <v>1595</v>
      </c>
      <c r="F36" s="26">
        <v>139</v>
      </c>
      <c r="G36" s="26">
        <v>150</v>
      </c>
      <c r="H36" s="26">
        <v>136</v>
      </c>
      <c r="I36" s="26">
        <v>142</v>
      </c>
      <c r="J36" s="25">
        <f t="shared" ref="J36" si="12">I36-F36</f>
        <v>3</v>
      </c>
      <c r="K36" s="27">
        <f t="shared" ref="K36" si="13">150000/F36</f>
        <v>1079.1366906474821</v>
      </c>
      <c r="L36" s="63">
        <f t="shared" si="2"/>
        <v>2.1582733812949728E-2</v>
      </c>
      <c r="M36" s="28">
        <f t="shared" si="7"/>
        <v>3237.4100719424459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44676</v>
      </c>
      <c r="D37" s="25" t="s">
        <v>19</v>
      </c>
      <c r="E37" s="25" t="s">
        <v>1596</v>
      </c>
      <c r="F37" s="26">
        <v>150</v>
      </c>
      <c r="G37" s="26">
        <v>165</v>
      </c>
      <c r="H37" s="26">
        <v>145</v>
      </c>
      <c r="I37" s="26">
        <v>153</v>
      </c>
      <c r="J37" s="25">
        <f t="shared" si="8"/>
        <v>3</v>
      </c>
      <c r="K37" s="27">
        <f t="shared" si="9"/>
        <v>1000</v>
      </c>
      <c r="L37" s="63">
        <f t="shared" si="2"/>
        <v>2.0000000000000018E-2</v>
      </c>
      <c r="M37" s="28">
        <f t="shared" si="7"/>
        <v>3000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44677</v>
      </c>
      <c r="D38" s="25" t="s">
        <v>19</v>
      </c>
      <c r="E38" s="45" t="s">
        <v>1597</v>
      </c>
      <c r="F38" s="46">
        <v>91</v>
      </c>
      <c r="G38" s="46">
        <v>102</v>
      </c>
      <c r="H38" s="46">
        <v>86</v>
      </c>
      <c r="I38" s="26">
        <v>86</v>
      </c>
      <c r="J38" s="25">
        <f t="shared" si="8"/>
        <v>-5</v>
      </c>
      <c r="K38" s="27">
        <f t="shared" si="9"/>
        <v>1648.3516483516485</v>
      </c>
      <c r="L38" s="63">
        <f t="shared" si="2"/>
        <v>-5.4945054945054972E-2</v>
      </c>
      <c r="M38" s="28">
        <f t="shared" si="7"/>
        <v>-8241.7582417582416</v>
      </c>
      <c r="N38" s="8"/>
      <c r="Y38" s="5">
        <f t="shared" si="3"/>
        <v>0</v>
      </c>
      <c r="Z38" s="5">
        <f t="shared" si="4"/>
        <v>1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44678</v>
      </c>
      <c r="D39" s="25" t="s">
        <v>19</v>
      </c>
      <c r="E39" s="43" t="s">
        <v>1598</v>
      </c>
      <c r="F39" s="43">
        <v>360</v>
      </c>
      <c r="G39" s="43">
        <v>400</v>
      </c>
      <c r="H39" s="43">
        <v>345</v>
      </c>
      <c r="I39" s="26">
        <v>369</v>
      </c>
      <c r="J39" s="25">
        <f t="shared" si="8"/>
        <v>9</v>
      </c>
      <c r="K39" s="27">
        <f t="shared" si="9"/>
        <v>416.66666666666669</v>
      </c>
      <c r="L39" s="63">
        <f t="shared" si="2"/>
        <v>2.4999999999999911E-2</v>
      </c>
      <c r="M39" s="28">
        <f t="shared" si="7"/>
        <v>3750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44678</v>
      </c>
      <c r="D40" s="43" t="s">
        <v>19</v>
      </c>
      <c r="E40" s="61" t="s">
        <v>1599</v>
      </c>
      <c r="F40" s="43">
        <v>116</v>
      </c>
      <c r="G40" s="43">
        <v>130</v>
      </c>
      <c r="H40" s="43">
        <v>110</v>
      </c>
      <c r="I40" s="26">
        <v>43</v>
      </c>
      <c r="J40" s="25">
        <f t="shared" ref="J40" si="14">I40-F40</f>
        <v>-73</v>
      </c>
      <c r="K40" s="27">
        <f t="shared" ref="K40" si="15">150000/F40</f>
        <v>1293.1034482758621</v>
      </c>
      <c r="L40" s="63">
        <f t="shared" si="2"/>
        <v>-0.62931034482758619</v>
      </c>
      <c r="M40" s="28">
        <f t="shared" si="7"/>
        <v>-94396.551724137928</v>
      </c>
      <c r="N40" s="8"/>
      <c r="Q40" s="5" t="s">
        <v>20</v>
      </c>
      <c r="Y40" s="5">
        <f t="shared" si="3"/>
        <v>0</v>
      </c>
      <c r="Z40" s="5">
        <f t="shared" si="4"/>
        <v>1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24">
        <v>44678</v>
      </c>
      <c r="D41" s="43" t="s">
        <v>19</v>
      </c>
      <c r="E41" s="43" t="s">
        <v>1569</v>
      </c>
      <c r="F41" s="43">
        <v>60</v>
      </c>
      <c r="G41" s="43">
        <v>70</v>
      </c>
      <c r="H41" s="43">
        <v>56</v>
      </c>
      <c r="I41" s="26">
        <v>61.4</v>
      </c>
      <c r="J41" s="25">
        <f t="shared" si="8"/>
        <v>1.3999999999999986</v>
      </c>
      <c r="K41" s="27">
        <f t="shared" si="9"/>
        <v>2500</v>
      </c>
      <c r="L41" s="63">
        <f t="shared" si="2"/>
        <v>2.3333333333333206E-2</v>
      </c>
      <c r="M41" s="28">
        <f t="shared" si="7"/>
        <v>3499.9999999999964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24">
        <v>44679</v>
      </c>
      <c r="D42" s="43" t="s">
        <v>19</v>
      </c>
      <c r="E42" s="43" t="s">
        <v>1600</v>
      </c>
      <c r="F42" s="43">
        <v>470</v>
      </c>
      <c r="G42" s="43">
        <v>500</v>
      </c>
      <c r="H42" s="43">
        <v>455</v>
      </c>
      <c r="I42" s="26">
        <v>489</v>
      </c>
      <c r="J42" s="25">
        <f t="shared" si="8"/>
        <v>19</v>
      </c>
      <c r="K42" s="27">
        <f t="shared" si="9"/>
        <v>319.14893617021278</v>
      </c>
      <c r="L42" s="63">
        <f t="shared" si="2"/>
        <v>4.042553191489362E-2</v>
      </c>
      <c r="M42" s="28">
        <f t="shared" si="7"/>
        <v>6063.8297872340427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ht="15" thickBot="1" x14ac:dyDescent="0.35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7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/>
      <c r="J44" s="25">
        <f t="shared" ref="J44:J48" si="16">I44-F44</f>
        <v>0</v>
      </c>
      <c r="K44" s="27" t="e">
        <f t="shared" ref="K44:K48" si="17">150000/F44</f>
        <v>#DIV/0!</v>
      </c>
      <c r="L44" s="63" t="e">
        <f t="shared" si="2"/>
        <v>#DIV/0!</v>
      </c>
      <c r="M44" s="28" t="e">
        <f t="shared" si="7"/>
        <v>#DIV/0!</v>
      </c>
      <c r="N44" s="8"/>
      <c r="Y44" s="5" t="e">
        <f t="shared" si="3"/>
        <v>#DIV/0!</v>
      </c>
      <c r="Z44" s="5" t="e">
        <f t="shared" si="4"/>
        <v>#DIV/0!</v>
      </c>
      <c r="AA44" s="5">
        <f t="shared" si="5"/>
        <v>1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/>
      <c r="J45" s="25">
        <f t="shared" si="16"/>
        <v>0</v>
      </c>
      <c r="K45" s="27" t="e">
        <f t="shared" si="17"/>
        <v>#DIV/0!</v>
      </c>
      <c r="L45" s="63" t="e">
        <f t="shared" si="2"/>
        <v>#DIV/0!</v>
      </c>
      <c r="M45" s="28" t="e">
        <f t="shared" si="7"/>
        <v>#DIV/0!</v>
      </c>
      <c r="N45" s="8"/>
      <c r="Y45" s="5" t="e">
        <f t="shared" si="3"/>
        <v>#DIV/0!</v>
      </c>
      <c r="Z45" s="5" t="e">
        <f t="shared" si="4"/>
        <v>#DIV/0!</v>
      </c>
      <c r="AA45" s="5">
        <f t="shared" si="5"/>
        <v>1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/>
      <c r="J46" s="25">
        <f t="shared" si="16"/>
        <v>0</v>
      </c>
      <c r="K46" s="27" t="e">
        <f t="shared" si="17"/>
        <v>#DIV/0!</v>
      </c>
      <c r="L46" s="63" t="e">
        <f t="shared" si="2"/>
        <v>#DIV/0!</v>
      </c>
      <c r="M46" s="28" t="e">
        <f t="shared" si="7"/>
        <v>#DIV/0!</v>
      </c>
      <c r="N46" s="8"/>
      <c r="Y46" s="5" t="e">
        <f t="shared" si="3"/>
        <v>#DIV/0!</v>
      </c>
      <c r="Z46" s="5" t="e">
        <f t="shared" si="4"/>
        <v>#DIV/0!</v>
      </c>
      <c r="AA46" s="5">
        <f t="shared" si="5"/>
        <v>1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/>
      <c r="J47" s="25">
        <f t="shared" si="16"/>
        <v>0</v>
      </c>
      <c r="K47" s="27" t="e">
        <f t="shared" si="17"/>
        <v>#DIV/0!</v>
      </c>
      <c r="L47" s="63" t="e">
        <f t="shared" si="2"/>
        <v>#DIV/0!</v>
      </c>
      <c r="M47" s="28" t="e">
        <f t="shared" si="7"/>
        <v>#DIV/0!</v>
      </c>
      <c r="N47" s="8"/>
      <c r="Y47" s="5" t="e">
        <f t="shared" si="3"/>
        <v>#DIV/0!</v>
      </c>
      <c r="Z47" s="5" t="e">
        <f t="shared" si="4"/>
        <v>#DIV/0!</v>
      </c>
      <c r="AA47" s="5">
        <f t="shared" si="5"/>
        <v>1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/>
      <c r="J48" s="25">
        <f t="shared" si="16"/>
        <v>0</v>
      </c>
      <c r="K48" s="27" t="e">
        <f t="shared" si="17"/>
        <v>#DIV/0!</v>
      </c>
      <c r="L48" s="63" t="e">
        <f t="shared" si="2"/>
        <v>#DIV/0!</v>
      </c>
      <c r="M48" s="28" t="e">
        <f t="shared" si="7"/>
        <v>#DIV/0!</v>
      </c>
      <c r="N48" s="8"/>
      <c r="Y48" s="5" t="e">
        <f t="shared" si="3"/>
        <v>#DIV/0!</v>
      </c>
      <c r="Z48" s="5" t="e">
        <f t="shared" si="4"/>
        <v>#DIV/0!</v>
      </c>
      <c r="AA48" s="5">
        <f t="shared" si="5"/>
        <v>1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7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/>
      <c r="J50" s="25">
        <f t="shared" ref="J50:J52" si="18">I50-F50</f>
        <v>0</v>
      </c>
      <c r="K50" s="27" t="e">
        <f t="shared" ref="K50:K52" si="19">150000/F50</f>
        <v>#DIV/0!</v>
      </c>
      <c r="L50" s="63" t="e">
        <f t="shared" si="2"/>
        <v>#DIV/0!</v>
      </c>
      <c r="M50" s="28" t="e">
        <f t="shared" si="7"/>
        <v>#DIV/0!</v>
      </c>
      <c r="N50" s="8"/>
      <c r="Y50" s="5" t="e">
        <f t="shared" si="3"/>
        <v>#DIV/0!</v>
      </c>
      <c r="Z50" s="5" t="e">
        <f t="shared" si="4"/>
        <v>#DIV/0!</v>
      </c>
      <c r="AA50" s="5">
        <f t="shared" si="5"/>
        <v>1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/>
      <c r="J51" s="25">
        <f t="shared" si="18"/>
        <v>0</v>
      </c>
      <c r="K51" s="27" t="e">
        <f t="shared" si="19"/>
        <v>#DIV/0!</v>
      </c>
      <c r="L51" s="63" t="e">
        <f t="shared" si="2"/>
        <v>#DIV/0!</v>
      </c>
      <c r="M51" s="28" t="e">
        <f t="shared" si="7"/>
        <v>#DIV/0!</v>
      </c>
      <c r="N51" s="8"/>
      <c r="Y51" s="5" t="e">
        <f t="shared" si="3"/>
        <v>#DIV/0!</v>
      </c>
      <c r="Z51" s="5" t="e">
        <f t="shared" si="4"/>
        <v>#DIV/0!</v>
      </c>
      <c r="AA51" s="5">
        <f t="shared" si="5"/>
        <v>1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/>
      <c r="J52" s="25">
        <f t="shared" si="18"/>
        <v>0</v>
      </c>
      <c r="K52" s="27" t="e">
        <f t="shared" si="19"/>
        <v>#DIV/0!</v>
      </c>
      <c r="L52" s="63" t="e">
        <f t="shared" si="2"/>
        <v>#DIV/0!</v>
      </c>
      <c r="M52" s="28" t="e">
        <f t="shared" si="7"/>
        <v>#DIV/0!</v>
      </c>
      <c r="N52" s="8"/>
      <c r="Y52" s="5" t="e">
        <f t="shared" si="3"/>
        <v>#DIV/0!</v>
      </c>
      <c r="Z52" s="5" t="e">
        <f t="shared" si="4"/>
        <v>#DIV/0!</v>
      </c>
      <c r="AA52" s="5">
        <f t="shared" si="5"/>
        <v>1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7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/>
      <c r="J54" s="25"/>
      <c r="K54" s="27"/>
      <c r="L54" s="63" t="e">
        <f t="shared" si="2"/>
        <v>#DIV/0!</v>
      </c>
      <c r="M54" s="28">
        <f t="shared" si="7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/>
      <c r="J55" s="25">
        <f t="shared" ref="J55" si="20">I55-F55</f>
        <v>0</v>
      </c>
      <c r="K55" s="27" t="e">
        <f t="shared" ref="K55" si="21">150000/F55</f>
        <v>#DIV/0!</v>
      </c>
      <c r="L55" s="63" t="e">
        <f t="shared" si="2"/>
        <v>#DIV/0!</v>
      </c>
      <c r="M55" s="28" t="e">
        <f t="shared" si="7"/>
        <v>#DIV/0!</v>
      </c>
      <c r="N55" s="8"/>
      <c r="Y55" s="5" t="e">
        <f t="shared" si="3"/>
        <v>#DIV/0!</v>
      </c>
      <c r="Z55" s="5" t="e">
        <f t="shared" si="4"/>
        <v>#DIV/0!</v>
      </c>
      <c r="AA55" s="5">
        <f t="shared" si="5"/>
        <v>1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7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7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7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7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7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7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7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7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7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7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7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7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7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7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7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hidden="1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v>176461</v>
      </c>
      <c r="N192" s="8"/>
      <c r="Y192" s="5" t="e">
        <f>SUM(Y6:Y191)</f>
        <v>#DIV/0!</v>
      </c>
      <c r="Z192" s="5" t="e">
        <f>SUM(Z6:Z191)</f>
        <v>#DIV/0!</v>
      </c>
      <c r="AA192" s="5">
        <f>SUM(AA6:AA191)</f>
        <v>12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23" priority="1">
      <formula>LEN(TRIM(I6))=0</formula>
    </cfRule>
  </conditionalFormatting>
  <hyperlinks>
    <hyperlink ref="B192" r:id="rId1" display="www.winnerscapitalline.com" xr:uid="{00000000-0004-0000-3000-000000000000}"/>
    <hyperlink ref="P1" location="'MASTER '!A1" display="Back" xr:uid="{00000000-0004-0000-3000-000001000000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94"/>
  <sheetViews>
    <sheetView topLeftCell="A34" workbookViewId="0">
      <selection activeCell="N43" sqref="N4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9.5546875" style="16" customWidth="1"/>
    <col min="6" max="7" width="12.109375" style="16" customWidth="1"/>
    <col min="8" max="8" width="14.109375" style="41" customWidth="1"/>
    <col min="9" max="9" width="15.5546875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30"/>
      <c r="L2" s="8"/>
    </row>
    <row r="3" spans="1:25" ht="16.2" thickBot="1" x14ac:dyDescent="0.35">
      <c r="A3" s="7"/>
      <c r="B3" s="133" t="s">
        <v>524</v>
      </c>
      <c r="C3" s="134"/>
      <c r="D3" s="134"/>
      <c r="E3" s="134"/>
      <c r="F3" s="134"/>
      <c r="G3" s="134"/>
      <c r="H3" s="134"/>
      <c r="I3" s="134"/>
      <c r="J3" s="134"/>
      <c r="K3" s="135"/>
      <c r="L3" s="8"/>
    </row>
    <row r="4" spans="1:25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8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70" t="s">
        <v>17</v>
      </c>
      <c r="I5" s="71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43313</v>
      </c>
      <c r="D6" s="19" t="s">
        <v>19</v>
      </c>
      <c r="E6" s="19" t="s">
        <v>399</v>
      </c>
      <c r="F6" s="21">
        <v>285</v>
      </c>
      <c r="G6" s="21">
        <v>295</v>
      </c>
      <c r="H6" s="19">
        <f>G6-F6</f>
        <v>10</v>
      </c>
      <c r="I6" s="20">
        <f>150000/F6</f>
        <v>526.31578947368416</v>
      </c>
      <c r="J6" s="74">
        <f>(G6*1/F6)-100%</f>
        <v>3.5087719298245723E-2</v>
      </c>
      <c r="K6" s="22">
        <f>H6*I6</f>
        <v>5263.1578947368416</v>
      </c>
      <c r="L6" s="8"/>
      <c r="W6" s="5">
        <f t="shared" ref="W6:W37" si="0">IF($K6&gt;0,1,0)</f>
        <v>1</v>
      </c>
      <c r="X6" s="5">
        <f t="shared" ref="X6:X37" si="1">IF($K6&lt;0,1,0)</f>
        <v>0</v>
      </c>
      <c r="Y6" s="5">
        <f t="shared" ref="Y6:Y75" si="2">IF($G6=0,1,0)</f>
        <v>0</v>
      </c>
    </row>
    <row r="7" spans="1:25" x14ac:dyDescent="0.3">
      <c r="A7" s="7"/>
      <c r="B7" s="23">
        <f>B6+1</f>
        <v>2</v>
      </c>
      <c r="C7" s="24">
        <v>43313</v>
      </c>
      <c r="D7" s="25" t="s">
        <v>19</v>
      </c>
      <c r="E7" s="25" t="s">
        <v>400</v>
      </c>
      <c r="F7" s="26">
        <v>121.4</v>
      </c>
      <c r="G7" s="26">
        <v>127</v>
      </c>
      <c r="H7" s="76">
        <f t="shared" ref="H7:H70" si="3">G7-F7</f>
        <v>5.5999999999999943</v>
      </c>
      <c r="I7" s="27">
        <f t="shared" ref="I7:I8" si="4">150000/F7</f>
        <v>1235.5848434925865</v>
      </c>
      <c r="J7" s="63">
        <f>(G7*1/F7)-100%</f>
        <v>4.6128500823723106E-2</v>
      </c>
      <c r="K7" s="28">
        <f t="shared" ref="K7" si="5">H7*I7</f>
        <v>6919.2751235584774</v>
      </c>
      <c r="L7" s="8"/>
      <c r="W7" s="5">
        <f t="shared" si="0"/>
        <v>1</v>
      </c>
      <c r="X7" s="5">
        <f t="shared" si="1"/>
        <v>0</v>
      </c>
      <c r="Y7" s="5">
        <f t="shared" si="2"/>
        <v>0</v>
      </c>
    </row>
    <row r="8" spans="1:25" ht="15" thickBot="1" x14ac:dyDescent="0.35">
      <c r="A8" s="7"/>
      <c r="B8" s="23">
        <f t="shared" ref="B8:B77" si="6">B7+1</f>
        <v>3</v>
      </c>
      <c r="C8" s="24">
        <v>43313</v>
      </c>
      <c r="D8" s="25" t="s">
        <v>19</v>
      </c>
      <c r="E8" s="25" t="s">
        <v>401</v>
      </c>
      <c r="F8" s="26">
        <v>214</v>
      </c>
      <c r="G8" s="26">
        <v>222</v>
      </c>
      <c r="H8" s="25">
        <f t="shared" si="3"/>
        <v>8</v>
      </c>
      <c r="I8" s="27">
        <f t="shared" si="4"/>
        <v>700.93457943925239</v>
      </c>
      <c r="J8" s="63">
        <f t="shared" ref="J8:J71" si="7">(G8*1/F8)-100%</f>
        <v>3.7383177570093462E-2</v>
      </c>
      <c r="K8" s="28">
        <f t="shared" ref="K8:K71" si="8">H8*I8</f>
        <v>5607.4766355140191</v>
      </c>
      <c r="L8" s="8"/>
      <c r="W8" s="5">
        <f t="shared" si="0"/>
        <v>1</v>
      </c>
      <c r="X8" s="5">
        <f t="shared" si="1"/>
        <v>0</v>
      </c>
      <c r="Y8" s="5">
        <f t="shared" si="2"/>
        <v>0</v>
      </c>
    </row>
    <row r="9" spans="1:25" x14ac:dyDescent="0.3">
      <c r="A9" s="7"/>
      <c r="B9" s="23">
        <f t="shared" si="6"/>
        <v>4</v>
      </c>
      <c r="C9" s="24">
        <v>43313</v>
      </c>
      <c r="D9" s="25" t="s">
        <v>19</v>
      </c>
      <c r="E9" s="25" t="s">
        <v>390</v>
      </c>
      <c r="F9" s="26">
        <v>108</v>
      </c>
      <c r="G9" s="26">
        <v>111.95</v>
      </c>
      <c r="H9" s="77">
        <v>3.95</v>
      </c>
      <c r="I9" s="27">
        <f t="shared" ref="I9" si="9">150000/F9</f>
        <v>1388.8888888888889</v>
      </c>
      <c r="J9" s="63">
        <f t="shared" si="7"/>
        <v>3.6574074074074092E-2</v>
      </c>
      <c r="K9" s="28">
        <f t="shared" si="8"/>
        <v>5486.1111111111113</v>
      </c>
      <c r="L9" s="8"/>
      <c r="N9" s="131" t="s">
        <v>3</v>
      </c>
      <c r="O9" s="95" t="s">
        <v>4</v>
      </c>
      <c r="P9" s="95" t="s">
        <v>5</v>
      </c>
      <c r="Q9" s="95" t="s">
        <v>6</v>
      </c>
      <c r="R9" s="95" t="s">
        <v>156</v>
      </c>
      <c r="S9" s="118" t="s">
        <v>7</v>
      </c>
      <c r="W9" s="5">
        <f t="shared" si="0"/>
        <v>1</v>
      </c>
      <c r="X9" s="5">
        <f t="shared" si="1"/>
        <v>0</v>
      </c>
      <c r="Y9" s="5">
        <f t="shared" si="2"/>
        <v>0</v>
      </c>
    </row>
    <row r="10" spans="1:25" ht="15" thickBot="1" x14ac:dyDescent="0.35">
      <c r="A10" s="7"/>
      <c r="B10" s="23">
        <f t="shared" si="6"/>
        <v>5</v>
      </c>
      <c r="C10" s="24">
        <v>43314</v>
      </c>
      <c r="D10" s="25" t="s">
        <v>19</v>
      </c>
      <c r="E10" s="25" t="s">
        <v>402</v>
      </c>
      <c r="F10" s="26">
        <v>65</v>
      </c>
      <c r="G10" s="26">
        <v>70</v>
      </c>
      <c r="H10" s="25">
        <f t="shared" si="3"/>
        <v>5</v>
      </c>
      <c r="I10" s="27">
        <f t="shared" ref="I10" si="10">150000/F10</f>
        <v>2307.6923076923076</v>
      </c>
      <c r="J10" s="63">
        <f t="shared" si="7"/>
        <v>7.6923076923076872E-2</v>
      </c>
      <c r="K10" s="28">
        <f t="shared" si="8"/>
        <v>11538.461538461539</v>
      </c>
      <c r="L10" s="8"/>
      <c r="N10" s="132"/>
      <c r="O10" s="96"/>
      <c r="P10" s="96"/>
      <c r="Q10" s="96"/>
      <c r="R10" s="96"/>
      <c r="S10" s="119"/>
      <c r="W10" s="5">
        <f t="shared" si="0"/>
        <v>1</v>
      </c>
      <c r="X10" s="5">
        <f t="shared" si="1"/>
        <v>0</v>
      </c>
      <c r="Y10" s="5">
        <f>IF($G10=0,1,0)</f>
        <v>0</v>
      </c>
    </row>
    <row r="11" spans="1:25" x14ac:dyDescent="0.3">
      <c r="A11" s="7"/>
      <c r="B11" s="23">
        <f t="shared" si="6"/>
        <v>6</v>
      </c>
      <c r="C11" s="24">
        <v>43314</v>
      </c>
      <c r="D11" s="25" t="s">
        <v>19</v>
      </c>
      <c r="E11" s="25" t="s">
        <v>403</v>
      </c>
      <c r="F11" s="26">
        <v>236</v>
      </c>
      <c r="G11" s="26">
        <v>245</v>
      </c>
      <c r="H11" s="25">
        <f t="shared" si="3"/>
        <v>9</v>
      </c>
      <c r="I11" s="27">
        <f t="shared" ref="I11:I15" si="11">150000/F11</f>
        <v>635.59322033898309</v>
      </c>
      <c r="J11" s="63">
        <f t="shared" si="7"/>
        <v>3.8135593220338881E-2</v>
      </c>
      <c r="K11" s="28">
        <f t="shared" si="8"/>
        <v>5720.3389830508477</v>
      </c>
      <c r="L11" s="8"/>
      <c r="N11" s="144" t="s">
        <v>10</v>
      </c>
      <c r="O11" s="122">
        <f>COUNT(C6:C192)</f>
        <v>119</v>
      </c>
      <c r="P11" s="124">
        <f>W193</f>
        <v>105</v>
      </c>
      <c r="Q11" s="124">
        <f>X193</f>
        <v>14</v>
      </c>
      <c r="R11" s="126">
        <f>Y193</f>
        <v>0</v>
      </c>
      <c r="S11" s="139">
        <f>P11/(O11-R11)</f>
        <v>0.88235294117647056</v>
      </c>
      <c r="W11" s="5">
        <f t="shared" si="0"/>
        <v>1</v>
      </c>
      <c r="X11" s="5">
        <f t="shared" si="1"/>
        <v>0</v>
      </c>
      <c r="Y11" s="5">
        <f>IF($G11=0,1,0)</f>
        <v>0</v>
      </c>
    </row>
    <row r="12" spans="1:25" ht="15" thickBot="1" x14ac:dyDescent="0.35">
      <c r="A12" s="7"/>
      <c r="B12" s="23">
        <f t="shared" si="6"/>
        <v>7</v>
      </c>
      <c r="C12" s="24">
        <v>43314</v>
      </c>
      <c r="D12" s="25" t="s">
        <v>19</v>
      </c>
      <c r="E12" s="25" t="s">
        <v>404</v>
      </c>
      <c r="F12" s="26">
        <v>538</v>
      </c>
      <c r="G12" s="26">
        <v>565</v>
      </c>
      <c r="H12" s="25">
        <f t="shared" si="3"/>
        <v>27</v>
      </c>
      <c r="I12" s="27">
        <f t="shared" si="11"/>
        <v>278.81040892193306</v>
      </c>
      <c r="J12" s="63">
        <f t="shared" si="7"/>
        <v>5.018587360594795E-2</v>
      </c>
      <c r="K12" s="28">
        <f t="shared" si="8"/>
        <v>7527.8810408921927</v>
      </c>
      <c r="L12" s="8"/>
      <c r="N12" s="145"/>
      <c r="O12" s="123"/>
      <c r="P12" s="125"/>
      <c r="Q12" s="125"/>
      <c r="R12" s="127"/>
      <c r="S12" s="140"/>
      <c r="W12" s="5">
        <f t="shared" si="0"/>
        <v>1</v>
      </c>
      <c r="X12" s="5">
        <f t="shared" si="1"/>
        <v>0</v>
      </c>
      <c r="Y12" s="5">
        <f t="shared" si="2"/>
        <v>0</v>
      </c>
    </row>
    <row r="13" spans="1:25" x14ac:dyDescent="0.3">
      <c r="A13" s="7"/>
      <c r="B13" s="23">
        <f t="shared" si="6"/>
        <v>8</v>
      </c>
      <c r="C13" s="24">
        <v>43314</v>
      </c>
      <c r="D13" s="25" t="s">
        <v>19</v>
      </c>
      <c r="E13" s="25" t="s">
        <v>405</v>
      </c>
      <c r="F13" s="26">
        <v>887</v>
      </c>
      <c r="G13" s="26">
        <v>904</v>
      </c>
      <c r="H13" s="25">
        <f t="shared" si="3"/>
        <v>17</v>
      </c>
      <c r="I13" s="27">
        <f t="shared" si="11"/>
        <v>169.10935738444195</v>
      </c>
      <c r="J13" s="63">
        <f t="shared" si="7"/>
        <v>1.916572717023679E-2</v>
      </c>
      <c r="K13" s="28">
        <f t="shared" si="8"/>
        <v>2874.8590755355131</v>
      </c>
      <c r="L13" s="8"/>
      <c r="M13" s="29"/>
      <c r="N13" s="97" t="s">
        <v>21</v>
      </c>
      <c r="O13" s="98"/>
      <c r="P13" s="99"/>
      <c r="Q13" s="106">
        <f>S11</f>
        <v>0.88235294117647056</v>
      </c>
      <c r="R13" s="107"/>
      <c r="S13" s="108"/>
      <c r="W13" s="5">
        <f t="shared" si="0"/>
        <v>1</v>
      </c>
      <c r="X13" s="5">
        <f t="shared" si="1"/>
        <v>0</v>
      </c>
      <c r="Y13" s="5">
        <f t="shared" si="2"/>
        <v>0</v>
      </c>
    </row>
    <row r="14" spans="1:25" x14ac:dyDescent="0.3">
      <c r="A14" s="7"/>
      <c r="B14" s="23">
        <f t="shared" si="6"/>
        <v>9</v>
      </c>
      <c r="C14" s="24">
        <v>43314</v>
      </c>
      <c r="D14" s="25" t="s">
        <v>19</v>
      </c>
      <c r="E14" s="25" t="s">
        <v>406</v>
      </c>
      <c r="F14" s="26">
        <v>82.8</v>
      </c>
      <c r="G14" s="26">
        <v>84.3</v>
      </c>
      <c r="H14" s="25">
        <f t="shared" si="3"/>
        <v>1.5</v>
      </c>
      <c r="I14" s="27">
        <f t="shared" si="11"/>
        <v>1811.5942028985507</v>
      </c>
      <c r="J14" s="63">
        <f t="shared" si="7"/>
        <v>1.8115942028985588E-2</v>
      </c>
      <c r="K14" s="28">
        <f t="shared" si="8"/>
        <v>2717.391304347826</v>
      </c>
      <c r="L14" s="8"/>
      <c r="N14" s="100"/>
      <c r="O14" s="101"/>
      <c r="P14" s="102"/>
      <c r="Q14" s="109"/>
      <c r="R14" s="110"/>
      <c r="S14" s="111"/>
      <c r="W14" s="5">
        <f t="shared" si="0"/>
        <v>1</v>
      </c>
      <c r="X14" s="5">
        <f t="shared" si="1"/>
        <v>0</v>
      </c>
      <c r="Y14" s="5">
        <f t="shared" si="2"/>
        <v>0</v>
      </c>
    </row>
    <row r="15" spans="1:25" ht="15" thickBot="1" x14ac:dyDescent="0.35">
      <c r="A15" s="7"/>
      <c r="B15" s="23">
        <f t="shared" si="6"/>
        <v>10</v>
      </c>
      <c r="C15" s="24">
        <v>43314</v>
      </c>
      <c r="D15" s="25" t="s">
        <v>19</v>
      </c>
      <c r="E15" s="25" t="s">
        <v>414</v>
      </c>
      <c r="F15" s="26">
        <v>58</v>
      </c>
      <c r="G15" s="26">
        <v>63</v>
      </c>
      <c r="H15" s="25">
        <f t="shared" si="3"/>
        <v>5</v>
      </c>
      <c r="I15" s="27">
        <f t="shared" si="11"/>
        <v>2586.2068965517242</v>
      </c>
      <c r="J15" s="63">
        <f t="shared" si="7"/>
        <v>8.6206896551724199E-2</v>
      </c>
      <c r="K15" s="28">
        <f t="shared" si="8"/>
        <v>12931.034482758621</v>
      </c>
      <c r="L15" s="8"/>
      <c r="N15" s="103"/>
      <c r="O15" s="104"/>
      <c r="P15" s="105"/>
      <c r="Q15" s="112"/>
      <c r="R15" s="113"/>
      <c r="S15" s="114"/>
      <c r="W15" s="5">
        <f t="shared" si="0"/>
        <v>1</v>
      </c>
      <c r="X15" s="5">
        <f t="shared" si="1"/>
        <v>0</v>
      </c>
      <c r="Y15" s="5">
        <f t="shared" si="2"/>
        <v>0</v>
      </c>
    </row>
    <row r="16" spans="1:25" x14ac:dyDescent="0.3">
      <c r="A16" s="7"/>
      <c r="B16" s="23">
        <f t="shared" si="6"/>
        <v>11</v>
      </c>
      <c r="C16" s="24">
        <v>43314</v>
      </c>
      <c r="D16" s="25" t="s">
        <v>19</v>
      </c>
      <c r="E16" s="25" t="s">
        <v>416</v>
      </c>
      <c r="F16" s="26">
        <v>174</v>
      </c>
      <c r="G16" s="26">
        <v>176.8</v>
      </c>
      <c r="H16" s="76">
        <f t="shared" si="3"/>
        <v>2.8000000000000114</v>
      </c>
      <c r="I16" s="27">
        <f t="shared" ref="I16:I21" si="12">150000/F16</f>
        <v>862.06896551724139</v>
      </c>
      <c r="J16" s="63">
        <f t="shared" si="7"/>
        <v>1.6091954022988464E-2</v>
      </c>
      <c r="K16" s="28">
        <f t="shared" si="8"/>
        <v>2413.7931034482858</v>
      </c>
      <c r="L16" s="8"/>
      <c r="W16" s="5">
        <f t="shared" si="0"/>
        <v>1</v>
      </c>
      <c r="X16" s="5">
        <f t="shared" si="1"/>
        <v>0</v>
      </c>
      <c r="Y16" s="5">
        <f t="shared" si="2"/>
        <v>0</v>
      </c>
    </row>
    <row r="17" spans="1:25" x14ac:dyDescent="0.3">
      <c r="A17" s="7"/>
      <c r="B17" s="23">
        <f t="shared" si="6"/>
        <v>12</v>
      </c>
      <c r="C17" s="62">
        <v>43314</v>
      </c>
      <c r="D17" s="25" t="s">
        <v>19</v>
      </c>
      <c r="E17" s="25" t="s">
        <v>331</v>
      </c>
      <c r="F17" s="26">
        <v>456</v>
      </c>
      <c r="G17" s="26">
        <v>454</v>
      </c>
      <c r="H17" s="25">
        <f t="shared" si="3"/>
        <v>-2</v>
      </c>
      <c r="I17" s="27">
        <f t="shared" si="12"/>
        <v>328.94736842105266</v>
      </c>
      <c r="J17" s="63">
        <f t="shared" si="7"/>
        <v>-4.3859649122807154E-3</v>
      </c>
      <c r="K17" s="28">
        <f t="shared" si="8"/>
        <v>-657.89473684210532</v>
      </c>
      <c r="L17" s="8"/>
      <c r="W17" s="5">
        <f t="shared" si="0"/>
        <v>0</v>
      </c>
      <c r="X17" s="5">
        <f t="shared" si="1"/>
        <v>1</v>
      </c>
      <c r="Y17" s="5">
        <f t="shared" si="2"/>
        <v>0</v>
      </c>
    </row>
    <row r="18" spans="1:25" x14ac:dyDescent="0.3">
      <c r="A18" s="7"/>
      <c r="B18" s="23">
        <f t="shared" si="6"/>
        <v>13</v>
      </c>
      <c r="C18" s="62">
        <v>43314</v>
      </c>
      <c r="D18" s="25" t="s">
        <v>19</v>
      </c>
      <c r="E18" s="25" t="s">
        <v>417</v>
      </c>
      <c r="F18" s="26">
        <v>27</v>
      </c>
      <c r="G18" s="26">
        <v>30.15</v>
      </c>
      <c r="H18" s="76">
        <f t="shared" si="3"/>
        <v>3.1499999999999986</v>
      </c>
      <c r="I18" s="27">
        <f t="shared" si="12"/>
        <v>5555.5555555555557</v>
      </c>
      <c r="J18" s="63">
        <f t="shared" si="7"/>
        <v>0.1166666666666667</v>
      </c>
      <c r="K18" s="28">
        <f t="shared" si="8"/>
        <v>17499.999999999993</v>
      </c>
      <c r="L18" s="8"/>
      <c r="W18" s="5">
        <f t="shared" si="0"/>
        <v>1</v>
      </c>
      <c r="X18" s="5">
        <f t="shared" si="1"/>
        <v>0</v>
      </c>
      <c r="Y18" s="5">
        <f t="shared" si="2"/>
        <v>0</v>
      </c>
    </row>
    <row r="19" spans="1:25" x14ac:dyDescent="0.3">
      <c r="A19" s="7"/>
      <c r="B19" s="23">
        <f t="shared" si="6"/>
        <v>14</v>
      </c>
      <c r="C19" s="62">
        <v>43314</v>
      </c>
      <c r="D19" s="25" t="s">
        <v>19</v>
      </c>
      <c r="E19" s="25" t="s">
        <v>206</v>
      </c>
      <c r="F19" s="26">
        <v>213</v>
      </c>
      <c r="G19" s="26">
        <v>216.5</v>
      </c>
      <c r="H19" s="76">
        <f t="shared" si="3"/>
        <v>3.5</v>
      </c>
      <c r="I19" s="27">
        <f t="shared" si="12"/>
        <v>704.22535211267609</v>
      </c>
      <c r="J19" s="63">
        <f t="shared" si="7"/>
        <v>1.6431924882629012E-2</v>
      </c>
      <c r="K19" s="28">
        <f t="shared" si="8"/>
        <v>2464.7887323943664</v>
      </c>
      <c r="L19" s="8"/>
      <c r="W19" s="5">
        <f t="shared" si="0"/>
        <v>1</v>
      </c>
      <c r="X19" s="5">
        <f t="shared" si="1"/>
        <v>0</v>
      </c>
      <c r="Y19" s="5">
        <f t="shared" si="2"/>
        <v>0</v>
      </c>
    </row>
    <row r="20" spans="1:25" x14ac:dyDescent="0.3">
      <c r="A20" s="7"/>
      <c r="B20" s="23">
        <f t="shared" si="6"/>
        <v>15</v>
      </c>
      <c r="C20" s="62">
        <v>43314</v>
      </c>
      <c r="D20" s="25" t="s">
        <v>19</v>
      </c>
      <c r="E20" s="25" t="s">
        <v>203</v>
      </c>
      <c r="F20" s="26">
        <v>161</v>
      </c>
      <c r="G20" s="26">
        <v>158</v>
      </c>
      <c r="H20" s="25">
        <f t="shared" si="3"/>
        <v>-3</v>
      </c>
      <c r="I20" s="27">
        <f t="shared" si="12"/>
        <v>931.67701863354034</v>
      </c>
      <c r="J20" s="63">
        <f t="shared" si="7"/>
        <v>-1.8633540372670843E-2</v>
      </c>
      <c r="K20" s="28">
        <f t="shared" si="8"/>
        <v>-2795.0310559006211</v>
      </c>
      <c r="L20" s="8"/>
      <c r="W20" s="5">
        <f t="shared" si="0"/>
        <v>0</v>
      </c>
      <c r="X20" s="5">
        <f t="shared" si="1"/>
        <v>1</v>
      </c>
      <c r="Y20" s="5">
        <f t="shared" si="2"/>
        <v>0</v>
      </c>
    </row>
    <row r="21" spans="1:25" x14ac:dyDescent="0.3">
      <c r="A21" s="7"/>
      <c r="B21" s="23">
        <f t="shared" si="6"/>
        <v>16</v>
      </c>
      <c r="C21" s="62">
        <v>43314</v>
      </c>
      <c r="D21" s="25" t="s">
        <v>19</v>
      </c>
      <c r="E21" s="25" t="s">
        <v>234</v>
      </c>
      <c r="F21" s="26">
        <v>358</v>
      </c>
      <c r="G21" s="26">
        <v>375</v>
      </c>
      <c r="H21" s="25">
        <f t="shared" si="3"/>
        <v>17</v>
      </c>
      <c r="I21" s="27">
        <f t="shared" si="12"/>
        <v>418.99441340782124</v>
      </c>
      <c r="J21" s="63">
        <f t="shared" si="7"/>
        <v>4.748603351955305E-2</v>
      </c>
      <c r="K21" s="28">
        <f t="shared" si="8"/>
        <v>7122.9050279329613</v>
      </c>
      <c r="L21" s="8"/>
      <c r="W21" s="5">
        <f t="shared" si="0"/>
        <v>1</v>
      </c>
      <c r="X21" s="5">
        <f t="shared" si="1"/>
        <v>0</v>
      </c>
      <c r="Y21" s="5">
        <f t="shared" si="2"/>
        <v>0</v>
      </c>
    </row>
    <row r="22" spans="1:25" x14ac:dyDescent="0.3">
      <c r="A22" s="7"/>
      <c r="B22" s="23">
        <f t="shared" si="6"/>
        <v>17</v>
      </c>
      <c r="C22" s="62">
        <v>43315</v>
      </c>
      <c r="D22" s="25" t="s">
        <v>19</v>
      </c>
      <c r="E22" s="25" t="s">
        <v>407</v>
      </c>
      <c r="F22" s="26">
        <v>172</v>
      </c>
      <c r="G22" s="26">
        <v>200</v>
      </c>
      <c r="H22" s="25">
        <f t="shared" si="3"/>
        <v>28</v>
      </c>
      <c r="I22" s="27">
        <f t="shared" ref="I22" si="13">150000/F22</f>
        <v>872.09302325581393</v>
      </c>
      <c r="J22" s="63">
        <f t="shared" si="7"/>
        <v>0.16279069767441867</v>
      </c>
      <c r="K22" s="28">
        <f t="shared" si="8"/>
        <v>24418.60465116279</v>
      </c>
      <c r="L22" s="8"/>
      <c r="W22" s="5">
        <f t="shared" si="0"/>
        <v>1</v>
      </c>
      <c r="X22" s="5">
        <f t="shared" si="1"/>
        <v>0</v>
      </c>
      <c r="Y22" s="5">
        <f t="shared" si="2"/>
        <v>0</v>
      </c>
    </row>
    <row r="23" spans="1:25" x14ac:dyDescent="0.3">
      <c r="A23" s="7"/>
      <c r="B23" s="23">
        <f t="shared" si="6"/>
        <v>18</v>
      </c>
      <c r="C23" s="62">
        <v>43315</v>
      </c>
      <c r="D23" s="25" t="s">
        <v>19</v>
      </c>
      <c r="E23" s="25" t="s">
        <v>193</v>
      </c>
      <c r="F23" s="26">
        <v>805</v>
      </c>
      <c r="G23" s="26">
        <v>817</v>
      </c>
      <c r="H23" s="25">
        <f t="shared" si="3"/>
        <v>12</v>
      </c>
      <c r="I23" s="27">
        <f t="shared" ref="I23:I29" si="14">150000/F23</f>
        <v>186.33540372670808</v>
      </c>
      <c r="J23" s="63">
        <f t="shared" si="7"/>
        <v>1.4906832298136719E-2</v>
      </c>
      <c r="K23" s="28">
        <f t="shared" si="8"/>
        <v>2236.0248447204967</v>
      </c>
      <c r="L23" s="8"/>
      <c r="W23" s="5">
        <f t="shared" si="0"/>
        <v>1</v>
      </c>
      <c r="X23" s="5">
        <f t="shared" si="1"/>
        <v>0</v>
      </c>
      <c r="Y23" s="5">
        <f t="shared" si="2"/>
        <v>0</v>
      </c>
    </row>
    <row r="24" spans="1:25" x14ac:dyDescent="0.3">
      <c r="A24" s="7"/>
      <c r="B24" s="23">
        <f t="shared" si="6"/>
        <v>19</v>
      </c>
      <c r="C24" s="24">
        <v>43315</v>
      </c>
      <c r="D24" s="25" t="s">
        <v>19</v>
      </c>
      <c r="E24" s="25" t="s">
        <v>408</v>
      </c>
      <c r="F24" s="26">
        <v>2107</v>
      </c>
      <c r="G24" s="26">
        <v>2199</v>
      </c>
      <c r="H24" s="25">
        <f t="shared" si="3"/>
        <v>92</v>
      </c>
      <c r="I24" s="27">
        <f t="shared" si="14"/>
        <v>71.19126720455624</v>
      </c>
      <c r="J24" s="63">
        <f t="shared" si="7"/>
        <v>4.3663977218794559E-2</v>
      </c>
      <c r="K24" s="28">
        <f t="shared" si="8"/>
        <v>6549.5965828191738</v>
      </c>
      <c r="L24" s="8"/>
      <c r="W24" s="5">
        <f t="shared" si="0"/>
        <v>1</v>
      </c>
      <c r="X24" s="5">
        <f t="shared" si="1"/>
        <v>0</v>
      </c>
      <c r="Y24" s="5">
        <f t="shared" si="2"/>
        <v>0</v>
      </c>
    </row>
    <row r="25" spans="1:25" x14ac:dyDescent="0.3">
      <c r="A25" s="7"/>
      <c r="B25" s="23">
        <f t="shared" si="6"/>
        <v>20</v>
      </c>
      <c r="C25" s="24">
        <v>43315</v>
      </c>
      <c r="D25" s="25" t="s">
        <v>19</v>
      </c>
      <c r="E25" s="25" t="s">
        <v>86</v>
      </c>
      <c r="F25" s="26">
        <v>39</v>
      </c>
      <c r="G25" s="26">
        <v>40</v>
      </c>
      <c r="H25" s="25">
        <f t="shared" si="3"/>
        <v>1</v>
      </c>
      <c r="I25" s="27">
        <f t="shared" si="14"/>
        <v>3846.1538461538462</v>
      </c>
      <c r="J25" s="63">
        <f t="shared" si="7"/>
        <v>2.564102564102555E-2</v>
      </c>
      <c r="K25" s="28">
        <f t="shared" si="8"/>
        <v>3846.1538461538462</v>
      </c>
      <c r="L25" s="8"/>
      <c r="W25" s="5">
        <f t="shared" si="0"/>
        <v>1</v>
      </c>
      <c r="X25" s="5">
        <f t="shared" si="1"/>
        <v>0</v>
      </c>
      <c r="Y25" s="5">
        <f t="shared" si="2"/>
        <v>0</v>
      </c>
    </row>
    <row r="26" spans="1:25" x14ac:dyDescent="0.3">
      <c r="A26" s="7"/>
      <c r="B26" s="23">
        <f t="shared" si="6"/>
        <v>21</v>
      </c>
      <c r="C26" s="24">
        <v>43318</v>
      </c>
      <c r="D26" s="25" t="s">
        <v>19</v>
      </c>
      <c r="E26" s="25" t="s">
        <v>410</v>
      </c>
      <c r="F26" s="26">
        <v>1706</v>
      </c>
      <c r="G26" s="26">
        <v>1730</v>
      </c>
      <c r="H26" s="25">
        <f t="shared" si="3"/>
        <v>24</v>
      </c>
      <c r="I26" s="27">
        <f t="shared" si="14"/>
        <v>87.924970691676435</v>
      </c>
      <c r="J26" s="63">
        <f t="shared" si="7"/>
        <v>1.4067995310668158E-2</v>
      </c>
      <c r="K26" s="28">
        <f t="shared" si="8"/>
        <v>2110.1992966002344</v>
      </c>
      <c r="L26" s="8"/>
      <c r="W26" s="5">
        <f t="shared" si="0"/>
        <v>1</v>
      </c>
      <c r="X26" s="5">
        <f t="shared" si="1"/>
        <v>0</v>
      </c>
      <c r="Y26" s="5">
        <f t="shared" si="2"/>
        <v>0</v>
      </c>
    </row>
    <row r="27" spans="1:25" x14ac:dyDescent="0.3">
      <c r="A27" s="7"/>
      <c r="B27" s="23">
        <f t="shared" si="6"/>
        <v>22</v>
      </c>
      <c r="C27" s="24">
        <v>43318</v>
      </c>
      <c r="D27" s="25" t="s">
        <v>19</v>
      </c>
      <c r="E27" s="25" t="s">
        <v>326</v>
      </c>
      <c r="F27" s="26">
        <v>473</v>
      </c>
      <c r="G27" s="26">
        <v>487</v>
      </c>
      <c r="H27" s="25">
        <f t="shared" si="3"/>
        <v>14</v>
      </c>
      <c r="I27" s="27">
        <f t="shared" si="14"/>
        <v>317.12473572938688</v>
      </c>
      <c r="J27" s="63">
        <f t="shared" si="7"/>
        <v>2.9598308668076001E-2</v>
      </c>
      <c r="K27" s="28">
        <f t="shared" si="8"/>
        <v>4439.7463002114164</v>
      </c>
      <c r="L27" s="8"/>
      <c r="W27" s="5">
        <f t="shared" si="0"/>
        <v>1</v>
      </c>
      <c r="X27" s="5">
        <f t="shared" si="1"/>
        <v>0</v>
      </c>
      <c r="Y27" s="5">
        <f t="shared" si="2"/>
        <v>0</v>
      </c>
    </row>
    <row r="28" spans="1:25" ht="15" customHeight="1" x14ac:dyDescent="0.3">
      <c r="A28" s="7"/>
      <c r="B28" s="23">
        <f t="shared" si="6"/>
        <v>23</v>
      </c>
      <c r="C28" s="24">
        <v>43318</v>
      </c>
      <c r="D28" s="25" t="s">
        <v>19</v>
      </c>
      <c r="E28" s="25" t="s">
        <v>411</v>
      </c>
      <c r="F28" s="26">
        <v>76.7</v>
      </c>
      <c r="G28" s="26">
        <v>79.099999999999994</v>
      </c>
      <c r="H28" s="76">
        <f t="shared" si="3"/>
        <v>2.3999999999999915</v>
      </c>
      <c r="I28" s="27">
        <f t="shared" si="14"/>
        <v>1955.6714471968708</v>
      </c>
      <c r="J28" s="63">
        <f t="shared" si="7"/>
        <v>3.1290743155149903E-2</v>
      </c>
      <c r="K28" s="28">
        <f t="shared" si="8"/>
        <v>4693.6114732724727</v>
      </c>
      <c r="L28" s="8"/>
      <c r="W28" s="5">
        <f t="shared" si="0"/>
        <v>1</v>
      </c>
      <c r="X28" s="5">
        <f t="shared" si="1"/>
        <v>0</v>
      </c>
      <c r="Y28" s="5">
        <f t="shared" si="2"/>
        <v>0</v>
      </c>
    </row>
    <row r="29" spans="1:25" ht="15" customHeight="1" x14ac:dyDescent="0.3">
      <c r="A29" s="7"/>
      <c r="B29" s="23">
        <f t="shared" si="6"/>
        <v>24</v>
      </c>
      <c r="C29" s="24">
        <v>43318</v>
      </c>
      <c r="D29" s="25" t="s">
        <v>19</v>
      </c>
      <c r="E29" s="25" t="s">
        <v>412</v>
      </c>
      <c r="F29" s="26">
        <v>2131</v>
      </c>
      <c r="G29" s="26">
        <v>2129</v>
      </c>
      <c r="H29" s="25">
        <f t="shared" si="3"/>
        <v>-2</v>
      </c>
      <c r="I29" s="27">
        <f t="shared" si="14"/>
        <v>70.389488503050217</v>
      </c>
      <c r="J29" s="63">
        <f t="shared" si="7"/>
        <v>-9.3852651337400506E-4</v>
      </c>
      <c r="K29" s="28">
        <f t="shared" si="8"/>
        <v>-140.77897700610043</v>
      </c>
      <c r="L29" s="8"/>
      <c r="W29" s="5">
        <f t="shared" si="0"/>
        <v>0</v>
      </c>
      <c r="X29" s="5">
        <f t="shared" si="1"/>
        <v>1</v>
      </c>
      <c r="Y29" s="5">
        <f t="shared" si="2"/>
        <v>0</v>
      </c>
    </row>
    <row r="30" spans="1:25" ht="15" customHeight="1" x14ac:dyDescent="0.3">
      <c r="A30" s="7"/>
      <c r="B30" s="23">
        <f t="shared" si="6"/>
        <v>25</v>
      </c>
      <c r="C30" s="24">
        <v>43318</v>
      </c>
      <c r="D30" s="25" t="s">
        <v>19</v>
      </c>
      <c r="E30" s="25" t="s">
        <v>409</v>
      </c>
      <c r="F30" s="26">
        <v>256</v>
      </c>
      <c r="G30" s="26">
        <v>259</v>
      </c>
      <c r="H30" s="25">
        <f t="shared" si="3"/>
        <v>3</v>
      </c>
      <c r="I30" s="27">
        <f t="shared" ref="I30:I40" si="15">150000/F30</f>
        <v>585.9375</v>
      </c>
      <c r="J30" s="63">
        <f t="shared" si="7"/>
        <v>1.171875E-2</v>
      </c>
      <c r="K30" s="28">
        <f t="shared" si="8"/>
        <v>1757.8125</v>
      </c>
      <c r="L30" s="8"/>
      <c r="W30" s="5">
        <f t="shared" si="0"/>
        <v>1</v>
      </c>
      <c r="X30" s="5">
        <f t="shared" si="1"/>
        <v>0</v>
      </c>
      <c r="Y30" s="5">
        <f t="shared" si="2"/>
        <v>0</v>
      </c>
    </row>
    <row r="31" spans="1:25" ht="15" customHeight="1" x14ac:dyDescent="0.3">
      <c r="A31" s="7"/>
      <c r="B31" s="23">
        <f t="shared" si="6"/>
        <v>26</v>
      </c>
      <c r="C31" s="24">
        <v>43318</v>
      </c>
      <c r="D31" s="25" t="s">
        <v>19</v>
      </c>
      <c r="E31" s="25" t="s">
        <v>415</v>
      </c>
      <c r="F31" s="26">
        <v>790</v>
      </c>
      <c r="G31" s="26">
        <v>809</v>
      </c>
      <c r="H31" s="25">
        <f t="shared" si="3"/>
        <v>19</v>
      </c>
      <c r="I31" s="27">
        <f t="shared" si="15"/>
        <v>189.87341772151899</v>
      </c>
      <c r="J31" s="63">
        <f t="shared" si="7"/>
        <v>2.4050632911392311E-2</v>
      </c>
      <c r="K31" s="28">
        <f t="shared" si="8"/>
        <v>3607.5949367088606</v>
      </c>
      <c r="L31" s="8"/>
      <c r="W31" s="5">
        <f t="shared" si="0"/>
        <v>1</v>
      </c>
      <c r="X31" s="5">
        <f t="shared" si="1"/>
        <v>0</v>
      </c>
      <c r="Y31" s="5">
        <f t="shared" si="2"/>
        <v>0</v>
      </c>
    </row>
    <row r="32" spans="1:25" ht="15.75" customHeight="1" x14ac:dyDescent="0.3">
      <c r="A32" s="7"/>
      <c r="B32" s="23">
        <f t="shared" si="6"/>
        <v>27</v>
      </c>
      <c r="C32" s="24">
        <v>43319</v>
      </c>
      <c r="D32" s="25" t="s">
        <v>19</v>
      </c>
      <c r="E32" s="25" t="s">
        <v>418</v>
      </c>
      <c r="F32" s="26">
        <v>1409</v>
      </c>
      <c r="G32" s="26">
        <v>1437</v>
      </c>
      <c r="H32" s="25">
        <f t="shared" si="3"/>
        <v>28</v>
      </c>
      <c r="I32" s="27">
        <f t="shared" si="15"/>
        <v>106.45848119233499</v>
      </c>
      <c r="J32" s="63">
        <f t="shared" si="7"/>
        <v>1.9872249822569188E-2</v>
      </c>
      <c r="K32" s="28">
        <f t="shared" si="8"/>
        <v>2980.8374733853798</v>
      </c>
      <c r="L32" s="8"/>
      <c r="W32" s="5">
        <f t="shared" si="0"/>
        <v>1</v>
      </c>
      <c r="X32" s="5">
        <f t="shared" si="1"/>
        <v>0</v>
      </c>
      <c r="Y32" s="5">
        <f t="shared" si="2"/>
        <v>0</v>
      </c>
    </row>
    <row r="33" spans="1:25" x14ac:dyDescent="0.3">
      <c r="A33" s="7"/>
      <c r="B33" s="23">
        <f t="shared" si="6"/>
        <v>28</v>
      </c>
      <c r="C33" s="24">
        <v>43319</v>
      </c>
      <c r="D33" s="43" t="s">
        <v>19</v>
      </c>
      <c r="E33" s="43" t="s">
        <v>419</v>
      </c>
      <c r="F33" s="43">
        <v>83.9</v>
      </c>
      <c r="G33" s="26">
        <v>82</v>
      </c>
      <c r="H33" s="76">
        <f t="shared" si="3"/>
        <v>-1.9000000000000057</v>
      </c>
      <c r="I33" s="27">
        <f t="shared" si="15"/>
        <v>1787.8426698450535</v>
      </c>
      <c r="J33" s="63">
        <f t="shared" si="7"/>
        <v>-2.2646007151370773E-2</v>
      </c>
      <c r="K33" s="28">
        <f t="shared" si="8"/>
        <v>-3396.9010727056116</v>
      </c>
      <c r="L33" s="8"/>
      <c r="W33" s="5">
        <f t="shared" si="0"/>
        <v>0</v>
      </c>
      <c r="X33" s="5">
        <f t="shared" si="1"/>
        <v>1</v>
      </c>
      <c r="Y33" s="5">
        <f t="shared" si="2"/>
        <v>0</v>
      </c>
    </row>
    <row r="34" spans="1:25" x14ac:dyDescent="0.3">
      <c r="A34" s="7"/>
      <c r="B34" s="23">
        <f t="shared" si="6"/>
        <v>29</v>
      </c>
      <c r="C34" s="24">
        <v>43319</v>
      </c>
      <c r="D34" s="43" t="s">
        <v>19</v>
      </c>
      <c r="E34" s="43" t="s">
        <v>420</v>
      </c>
      <c r="F34" s="43">
        <v>88</v>
      </c>
      <c r="G34" s="26">
        <v>87</v>
      </c>
      <c r="H34" s="25">
        <f t="shared" si="3"/>
        <v>-1</v>
      </c>
      <c r="I34" s="27">
        <f t="shared" si="15"/>
        <v>1704.5454545454545</v>
      </c>
      <c r="J34" s="63">
        <f t="shared" si="7"/>
        <v>-1.1363636363636354E-2</v>
      </c>
      <c r="K34" s="28">
        <f t="shared" si="8"/>
        <v>-1704.5454545454545</v>
      </c>
      <c r="L34" s="8"/>
      <c r="W34" s="5">
        <f t="shared" si="0"/>
        <v>0</v>
      </c>
      <c r="X34" s="5">
        <f t="shared" si="1"/>
        <v>1</v>
      </c>
      <c r="Y34" s="5">
        <f t="shared" si="2"/>
        <v>0</v>
      </c>
    </row>
    <row r="35" spans="1:25" x14ac:dyDescent="0.3">
      <c r="A35" s="7"/>
      <c r="B35" s="23">
        <f t="shared" si="6"/>
        <v>30</v>
      </c>
      <c r="C35" s="24">
        <v>43319</v>
      </c>
      <c r="D35" s="25" t="s">
        <v>19</v>
      </c>
      <c r="E35" s="25" t="s">
        <v>421</v>
      </c>
      <c r="F35" s="26">
        <v>526</v>
      </c>
      <c r="G35" s="26">
        <v>523</v>
      </c>
      <c r="H35" s="25">
        <f t="shared" si="3"/>
        <v>-3</v>
      </c>
      <c r="I35" s="27">
        <f t="shared" si="15"/>
        <v>285.17110266159693</v>
      </c>
      <c r="J35" s="63">
        <f t="shared" si="7"/>
        <v>-5.7034220532319324E-3</v>
      </c>
      <c r="K35" s="28">
        <f t="shared" si="8"/>
        <v>-855.5133079847908</v>
      </c>
      <c r="L35" s="8"/>
      <c r="W35" s="5">
        <f t="shared" si="0"/>
        <v>0</v>
      </c>
      <c r="X35" s="5">
        <f t="shared" si="1"/>
        <v>1</v>
      </c>
      <c r="Y35" s="5">
        <f t="shared" si="2"/>
        <v>0</v>
      </c>
    </row>
    <row r="36" spans="1:25" x14ac:dyDescent="0.3">
      <c r="A36" s="7"/>
      <c r="B36" s="23">
        <f t="shared" si="6"/>
        <v>31</v>
      </c>
      <c r="C36" s="24">
        <v>43319</v>
      </c>
      <c r="D36" s="25" t="s">
        <v>19</v>
      </c>
      <c r="E36" s="25" t="s">
        <v>422</v>
      </c>
      <c r="F36" s="26">
        <v>63.45</v>
      </c>
      <c r="G36" s="26">
        <v>62</v>
      </c>
      <c r="H36" s="25">
        <f t="shared" si="3"/>
        <v>-1.4500000000000028</v>
      </c>
      <c r="I36" s="27">
        <f t="shared" si="15"/>
        <v>2364.0661938534276</v>
      </c>
      <c r="J36" s="63">
        <f t="shared" si="7"/>
        <v>-2.2852639873916503E-2</v>
      </c>
      <c r="K36" s="28">
        <f t="shared" si="8"/>
        <v>-3427.8959810874767</v>
      </c>
      <c r="L36" s="8"/>
      <c r="W36" s="5">
        <f t="shared" si="0"/>
        <v>0</v>
      </c>
      <c r="X36" s="5">
        <f t="shared" si="1"/>
        <v>1</v>
      </c>
      <c r="Y36" s="5">
        <f t="shared" si="2"/>
        <v>0</v>
      </c>
    </row>
    <row r="37" spans="1:25" x14ac:dyDescent="0.3">
      <c r="A37" s="7"/>
      <c r="B37" s="23">
        <f t="shared" si="6"/>
        <v>32</v>
      </c>
      <c r="C37" s="24">
        <v>43319</v>
      </c>
      <c r="D37" s="25" t="s">
        <v>19</v>
      </c>
      <c r="E37" s="25" t="s">
        <v>423</v>
      </c>
      <c r="F37" s="26">
        <v>2695</v>
      </c>
      <c r="G37" s="26">
        <v>2820</v>
      </c>
      <c r="H37" s="25">
        <f t="shared" si="3"/>
        <v>125</v>
      </c>
      <c r="I37" s="27">
        <f t="shared" si="15"/>
        <v>55.658627087198518</v>
      </c>
      <c r="J37" s="63">
        <f t="shared" si="7"/>
        <v>4.6382189239332128E-2</v>
      </c>
      <c r="K37" s="28">
        <f t="shared" si="8"/>
        <v>6957.3283858998147</v>
      </c>
      <c r="L37" s="8"/>
      <c r="W37" s="5">
        <f t="shared" si="0"/>
        <v>1</v>
      </c>
      <c r="X37" s="5">
        <f t="shared" si="1"/>
        <v>0</v>
      </c>
      <c r="Y37" s="5">
        <f t="shared" si="2"/>
        <v>0</v>
      </c>
    </row>
    <row r="38" spans="1:25" x14ac:dyDescent="0.3">
      <c r="A38" s="7"/>
      <c r="B38" s="23">
        <f t="shared" si="6"/>
        <v>33</v>
      </c>
      <c r="C38" s="24">
        <v>43319</v>
      </c>
      <c r="D38" s="45" t="s">
        <v>19</v>
      </c>
      <c r="E38" s="45" t="s">
        <v>424</v>
      </c>
      <c r="F38" s="46">
        <v>281</v>
      </c>
      <c r="G38" s="26">
        <v>284.5</v>
      </c>
      <c r="H38" s="25">
        <f t="shared" si="3"/>
        <v>3.5</v>
      </c>
      <c r="I38" s="27">
        <f t="shared" si="15"/>
        <v>533.80782918149464</v>
      </c>
      <c r="J38" s="63">
        <f t="shared" si="7"/>
        <v>1.245551601423478E-2</v>
      </c>
      <c r="K38" s="28">
        <f t="shared" si="8"/>
        <v>1868.3274021352313</v>
      </c>
      <c r="L38" s="8"/>
      <c r="W38" s="5">
        <f t="shared" ref="W38:W69" si="16">IF($K38&gt;0,1,0)</f>
        <v>1</v>
      </c>
      <c r="X38" s="5">
        <f t="shared" ref="X38:X69" si="17">IF($K38&lt;0,1,0)</f>
        <v>0</v>
      </c>
      <c r="Y38" s="5">
        <f t="shared" si="2"/>
        <v>0</v>
      </c>
    </row>
    <row r="39" spans="1:25" x14ac:dyDescent="0.3">
      <c r="A39" s="7"/>
      <c r="B39" s="23">
        <f t="shared" si="6"/>
        <v>34</v>
      </c>
      <c r="C39" s="24">
        <v>43319</v>
      </c>
      <c r="D39" s="43" t="s">
        <v>19</v>
      </c>
      <c r="E39" s="43" t="s">
        <v>402</v>
      </c>
      <c r="F39" s="43">
        <v>68</v>
      </c>
      <c r="G39" s="26">
        <v>69.349999999999994</v>
      </c>
      <c r="H39" s="25">
        <f t="shared" si="3"/>
        <v>1.3499999999999943</v>
      </c>
      <c r="I39" s="27">
        <f t="shared" si="15"/>
        <v>2205.8823529411766</v>
      </c>
      <c r="J39" s="63">
        <f t="shared" si="7"/>
        <v>1.9852941176470518E-2</v>
      </c>
      <c r="K39" s="28">
        <f t="shared" si="8"/>
        <v>2977.941176470576</v>
      </c>
      <c r="L39" s="8"/>
      <c r="W39" s="5">
        <f t="shared" si="16"/>
        <v>1</v>
      </c>
      <c r="X39" s="5">
        <f t="shared" si="17"/>
        <v>0</v>
      </c>
      <c r="Y39" s="5">
        <f t="shared" si="2"/>
        <v>0</v>
      </c>
    </row>
    <row r="40" spans="1:25" ht="15.6" x14ac:dyDescent="0.3">
      <c r="A40" s="7"/>
      <c r="B40" s="23">
        <f t="shared" si="6"/>
        <v>35</v>
      </c>
      <c r="C40" s="24">
        <v>43320</v>
      </c>
      <c r="D40" s="43" t="s">
        <v>19</v>
      </c>
      <c r="E40" s="61" t="s">
        <v>425</v>
      </c>
      <c r="F40" s="43">
        <v>162</v>
      </c>
      <c r="G40" s="26">
        <v>168</v>
      </c>
      <c r="H40" s="25">
        <f t="shared" si="3"/>
        <v>6</v>
      </c>
      <c r="I40" s="27">
        <f t="shared" si="15"/>
        <v>925.92592592592598</v>
      </c>
      <c r="J40" s="63">
        <f t="shared" si="7"/>
        <v>3.7037037037036979E-2</v>
      </c>
      <c r="K40" s="28">
        <f t="shared" si="8"/>
        <v>5555.5555555555557</v>
      </c>
      <c r="L40" s="8"/>
      <c r="W40" s="5">
        <f t="shared" si="16"/>
        <v>1</v>
      </c>
      <c r="X40" s="5">
        <f t="shared" si="17"/>
        <v>0</v>
      </c>
      <c r="Y40" s="5">
        <f t="shared" si="2"/>
        <v>0</v>
      </c>
    </row>
    <row r="41" spans="1:25" x14ac:dyDescent="0.3">
      <c r="A41" s="7"/>
      <c r="B41" s="23">
        <f t="shared" si="6"/>
        <v>36</v>
      </c>
      <c r="C41" s="42">
        <v>43320</v>
      </c>
      <c r="D41" s="43" t="s">
        <v>19</v>
      </c>
      <c r="E41" s="43" t="s">
        <v>393</v>
      </c>
      <c r="F41" s="43">
        <v>87</v>
      </c>
      <c r="G41" s="26">
        <v>91.75</v>
      </c>
      <c r="H41" s="76">
        <f t="shared" si="3"/>
        <v>4.75</v>
      </c>
      <c r="I41" s="27">
        <f t="shared" ref="I41" si="18">150000/F41</f>
        <v>1724.1379310344828</v>
      </c>
      <c r="J41" s="63">
        <f t="shared" si="7"/>
        <v>5.4597701149425193E-2</v>
      </c>
      <c r="K41" s="28">
        <f t="shared" si="8"/>
        <v>8189.6551724137935</v>
      </c>
      <c r="L41" s="8"/>
      <c r="W41" s="5">
        <f t="shared" si="16"/>
        <v>1</v>
      </c>
      <c r="X41" s="5">
        <f t="shared" si="17"/>
        <v>0</v>
      </c>
      <c r="Y41" s="5">
        <f t="shared" si="2"/>
        <v>0</v>
      </c>
    </row>
    <row r="42" spans="1:25" x14ac:dyDescent="0.3">
      <c r="A42" s="7"/>
      <c r="B42" s="23">
        <f t="shared" si="6"/>
        <v>37</v>
      </c>
      <c r="C42" s="42">
        <v>43320</v>
      </c>
      <c r="D42" s="43" t="s">
        <v>19</v>
      </c>
      <c r="E42" s="43" t="s">
        <v>426</v>
      </c>
      <c r="F42" s="43">
        <v>498</v>
      </c>
      <c r="G42" s="26">
        <v>507</v>
      </c>
      <c r="H42" s="25">
        <f t="shared" si="3"/>
        <v>9</v>
      </c>
      <c r="I42" s="27">
        <f t="shared" ref="I42:I47" si="19">150000/F42</f>
        <v>301.20481927710841</v>
      </c>
      <c r="J42" s="63">
        <f t="shared" si="7"/>
        <v>1.8072289156626509E-2</v>
      </c>
      <c r="K42" s="28">
        <f t="shared" si="8"/>
        <v>2710.8433734939758</v>
      </c>
      <c r="L42" s="8"/>
      <c r="W42" s="5">
        <f t="shared" si="16"/>
        <v>1</v>
      </c>
      <c r="X42" s="5">
        <f t="shared" si="17"/>
        <v>0</v>
      </c>
      <c r="Y42" s="5">
        <f t="shared" si="2"/>
        <v>0</v>
      </c>
    </row>
    <row r="43" spans="1:25" x14ac:dyDescent="0.3">
      <c r="A43" s="7"/>
      <c r="B43" s="23">
        <f t="shared" si="6"/>
        <v>38</v>
      </c>
      <c r="C43" s="44">
        <v>43320</v>
      </c>
      <c r="D43" s="45" t="s">
        <v>19</v>
      </c>
      <c r="E43" s="45" t="s">
        <v>427</v>
      </c>
      <c r="F43" s="46">
        <v>23.4</v>
      </c>
      <c r="G43" s="26">
        <v>24.15</v>
      </c>
      <c r="H43" s="25">
        <f t="shared" si="3"/>
        <v>0.75</v>
      </c>
      <c r="I43" s="27">
        <f t="shared" si="19"/>
        <v>6410.2564102564111</v>
      </c>
      <c r="J43" s="63">
        <f t="shared" si="7"/>
        <v>3.2051282051282159E-2</v>
      </c>
      <c r="K43" s="28">
        <f t="shared" si="8"/>
        <v>4807.6923076923085</v>
      </c>
      <c r="L43" s="8"/>
      <c r="W43" s="5">
        <f t="shared" si="16"/>
        <v>1</v>
      </c>
      <c r="X43" s="5">
        <f t="shared" si="17"/>
        <v>0</v>
      </c>
      <c r="Y43" s="5">
        <f t="shared" si="2"/>
        <v>0</v>
      </c>
    </row>
    <row r="44" spans="1:25" x14ac:dyDescent="0.3">
      <c r="A44" s="7"/>
      <c r="B44" s="23">
        <f t="shared" si="6"/>
        <v>39</v>
      </c>
      <c r="C44" s="44">
        <v>43320</v>
      </c>
      <c r="D44" s="45" t="s">
        <v>19</v>
      </c>
      <c r="E44" s="45" t="s">
        <v>388</v>
      </c>
      <c r="F44" s="46">
        <v>200</v>
      </c>
      <c r="G44" s="26">
        <v>204</v>
      </c>
      <c r="H44" s="25">
        <f t="shared" si="3"/>
        <v>4</v>
      </c>
      <c r="I44" s="27">
        <f t="shared" si="19"/>
        <v>750</v>
      </c>
      <c r="J44" s="63">
        <f t="shared" si="7"/>
        <v>2.0000000000000018E-2</v>
      </c>
      <c r="K44" s="28">
        <f t="shared" si="8"/>
        <v>3000</v>
      </c>
      <c r="L44" s="8"/>
      <c r="W44" s="5">
        <f t="shared" si="16"/>
        <v>1</v>
      </c>
      <c r="X44" s="5">
        <f t="shared" si="17"/>
        <v>0</v>
      </c>
      <c r="Y44" s="5">
        <f t="shared" si="2"/>
        <v>0</v>
      </c>
    </row>
    <row r="45" spans="1:25" x14ac:dyDescent="0.3">
      <c r="A45" s="7"/>
      <c r="B45" s="23">
        <f t="shared" si="6"/>
        <v>40</v>
      </c>
      <c r="C45" s="44">
        <v>43320</v>
      </c>
      <c r="D45" s="25" t="s">
        <v>19</v>
      </c>
      <c r="E45" s="25" t="s">
        <v>428</v>
      </c>
      <c r="F45" s="26">
        <v>37.299999999999997</v>
      </c>
      <c r="G45" s="26">
        <v>38</v>
      </c>
      <c r="H45" s="25">
        <f t="shared" si="3"/>
        <v>0.70000000000000284</v>
      </c>
      <c r="I45" s="27">
        <f t="shared" si="19"/>
        <v>4021.4477211796248</v>
      </c>
      <c r="J45" s="63">
        <f t="shared" si="7"/>
        <v>1.8766756032171594E-2</v>
      </c>
      <c r="K45" s="28">
        <f t="shared" si="8"/>
        <v>2815.0134048257487</v>
      </c>
      <c r="L45" s="8"/>
      <c r="W45" s="5">
        <f t="shared" si="16"/>
        <v>1</v>
      </c>
      <c r="X45" s="5">
        <f t="shared" si="17"/>
        <v>0</v>
      </c>
      <c r="Y45" s="5">
        <f t="shared" si="2"/>
        <v>0</v>
      </c>
    </row>
    <row r="46" spans="1:25" x14ac:dyDescent="0.3">
      <c r="A46" s="7"/>
      <c r="B46" s="23">
        <f t="shared" si="6"/>
        <v>41</v>
      </c>
      <c r="C46" s="44">
        <v>43321</v>
      </c>
      <c r="D46" s="25" t="s">
        <v>19</v>
      </c>
      <c r="E46" s="25" t="s">
        <v>429</v>
      </c>
      <c r="F46" s="26">
        <v>1175</v>
      </c>
      <c r="G46" s="26">
        <v>1209</v>
      </c>
      <c r="H46" s="25">
        <f t="shared" si="3"/>
        <v>34</v>
      </c>
      <c r="I46" s="27">
        <f t="shared" si="19"/>
        <v>127.65957446808511</v>
      </c>
      <c r="J46" s="63">
        <f t="shared" si="7"/>
        <v>2.8936170212765955E-2</v>
      </c>
      <c r="K46" s="28">
        <f t="shared" si="8"/>
        <v>4340.4255319148942</v>
      </c>
      <c r="L46" s="8"/>
      <c r="W46" s="5">
        <f t="shared" si="16"/>
        <v>1</v>
      </c>
      <c r="X46" s="5">
        <f t="shared" si="17"/>
        <v>0</v>
      </c>
      <c r="Y46" s="5">
        <f t="shared" si="2"/>
        <v>0</v>
      </c>
    </row>
    <row r="47" spans="1:25" x14ac:dyDescent="0.3">
      <c r="A47" s="7"/>
      <c r="B47" s="23">
        <f>B46+1</f>
        <v>42</v>
      </c>
      <c r="C47" s="24">
        <v>43321</v>
      </c>
      <c r="D47" s="25" t="s">
        <v>19</v>
      </c>
      <c r="E47" s="25" t="s">
        <v>430</v>
      </c>
      <c r="F47" s="26">
        <v>50.6</v>
      </c>
      <c r="G47" s="26">
        <v>49.9</v>
      </c>
      <c r="H47" s="25">
        <f t="shared" si="3"/>
        <v>-0.70000000000000284</v>
      </c>
      <c r="I47" s="27">
        <f t="shared" si="19"/>
        <v>2964.4268774703555</v>
      </c>
      <c r="J47" s="63">
        <f t="shared" si="7"/>
        <v>-1.3833992094861691E-2</v>
      </c>
      <c r="K47" s="28">
        <f t="shared" si="8"/>
        <v>-2075.0988142292572</v>
      </c>
      <c r="L47" s="8"/>
      <c r="W47" s="5">
        <f t="shared" si="16"/>
        <v>0</v>
      </c>
      <c r="X47" s="5">
        <f t="shared" si="17"/>
        <v>1</v>
      </c>
      <c r="Y47" s="5">
        <f t="shared" si="2"/>
        <v>0</v>
      </c>
    </row>
    <row r="48" spans="1:25" x14ac:dyDescent="0.3">
      <c r="A48" s="7"/>
      <c r="B48" s="23">
        <f t="shared" si="6"/>
        <v>43</v>
      </c>
      <c r="C48" s="24">
        <v>43321</v>
      </c>
      <c r="D48" s="25" t="s">
        <v>19</v>
      </c>
      <c r="E48" s="25" t="s">
        <v>61</v>
      </c>
      <c r="F48" s="26">
        <v>58.9</v>
      </c>
      <c r="G48" s="26">
        <v>61.25</v>
      </c>
      <c r="H48" s="25">
        <f t="shared" si="3"/>
        <v>2.3500000000000014</v>
      </c>
      <c r="I48" s="27">
        <f t="shared" ref="I48:I52" si="20">150000/F48</f>
        <v>2546.6893039049237</v>
      </c>
      <c r="J48" s="63">
        <f t="shared" si="7"/>
        <v>3.9898132427843791E-2</v>
      </c>
      <c r="K48" s="28">
        <f t="shared" si="8"/>
        <v>5984.7198641765744</v>
      </c>
      <c r="L48" s="8"/>
      <c r="W48" s="5">
        <f t="shared" si="16"/>
        <v>1</v>
      </c>
      <c r="X48" s="5">
        <f t="shared" si="17"/>
        <v>0</v>
      </c>
      <c r="Y48" s="5">
        <f t="shared" si="2"/>
        <v>0</v>
      </c>
    </row>
    <row r="49" spans="1:25" x14ac:dyDescent="0.3">
      <c r="A49" s="7"/>
      <c r="B49" s="23">
        <f t="shared" si="6"/>
        <v>44</v>
      </c>
      <c r="C49" s="24">
        <v>43321</v>
      </c>
      <c r="D49" s="25" t="s">
        <v>19</v>
      </c>
      <c r="E49" s="25" t="s">
        <v>431</v>
      </c>
      <c r="F49" s="26">
        <v>273</v>
      </c>
      <c r="G49" s="26">
        <v>282</v>
      </c>
      <c r="H49" s="25">
        <f t="shared" si="3"/>
        <v>9</v>
      </c>
      <c r="I49" s="27">
        <f t="shared" si="20"/>
        <v>549.45054945054949</v>
      </c>
      <c r="J49" s="63">
        <f t="shared" si="7"/>
        <v>3.2967032967033072E-2</v>
      </c>
      <c r="K49" s="28">
        <f t="shared" si="8"/>
        <v>4945.0549450549452</v>
      </c>
      <c r="L49" s="8"/>
      <c r="W49" s="5">
        <f t="shared" si="16"/>
        <v>1</v>
      </c>
      <c r="X49" s="5">
        <f t="shared" si="17"/>
        <v>0</v>
      </c>
      <c r="Y49" s="5">
        <f t="shared" si="2"/>
        <v>0</v>
      </c>
    </row>
    <row r="50" spans="1:25" x14ac:dyDescent="0.3">
      <c r="A50" s="7"/>
      <c r="B50" s="23">
        <f t="shared" si="6"/>
        <v>45</v>
      </c>
      <c r="C50" s="24">
        <v>43322</v>
      </c>
      <c r="D50" s="25" t="s">
        <v>19</v>
      </c>
      <c r="E50" s="25" t="s">
        <v>400</v>
      </c>
      <c r="F50" s="26">
        <v>138</v>
      </c>
      <c r="G50" s="26">
        <v>143.80000000000001</v>
      </c>
      <c r="H50" s="76">
        <f t="shared" si="3"/>
        <v>5.8000000000000114</v>
      </c>
      <c r="I50" s="27">
        <f t="shared" si="20"/>
        <v>1086.9565217391305</v>
      </c>
      <c r="J50" s="63">
        <f t="shared" si="7"/>
        <v>4.202898550724643E-2</v>
      </c>
      <c r="K50" s="28">
        <f t="shared" si="8"/>
        <v>6304.3478260869688</v>
      </c>
      <c r="L50" s="8"/>
      <c r="W50" s="5">
        <f t="shared" si="16"/>
        <v>1</v>
      </c>
      <c r="X50" s="5">
        <f t="shared" si="17"/>
        <v>0</v>
      </c>
      <c r="Y50" s="5">
        <f t="shared" si="2"/>
        <v>0</v>
      </c>
    </row>
    <row r="51" spans="1:25" x14ac:dyDescent="0.3">
      <c r="A51" s="7"/>
      <c r="B51" s="23">
        <f t="shared" si="6"/>
        <v>46</v>
      </c>
      <c r="C51" s="24">
        <v>43322</v>
      </c>
      <c r="D51" s="25" t="s">
        <v>19</v>
      </c>
      <c r="E51" s="25" t="s">
        <v>432</v>
      </c>
      <c r="F51" s="26">
        <v>39.4</v>
      </c>
      <c r="G51" s="26">
        <v>40.5</v>
      </c>
      <c r="H51" s="25">
        <f t="shared" si="3"/>
        <v>1.1000000000000014</v>
      </c>
      <c r="I51" s="27">
        <f t="shared" si="20"/>
        <v>3807.1065989847716</v>
      </c>
      <c r="J51" s="63">
        <f t="shared" si="7"/>
        <v>2.7918781725888353E-2</v>
      </c>
      <c r="K51" s="28">
        <f t="shared" si="8"/>
        <v>4187.817258883254</v>
      </c>
      <c r="L51" s="8"/>
      <c r="W51" s="5">
        <f t="shared" si="16"/>
        <v>1</v>
      </c>
      <c r="X51" s="5">
        <f t="shared" si="17"/>
        <v>0</v>
      </c>
      <c r="Y51" s="5">
        <f t="shared" si="2"/>
        <v>0</v>
      </c>
    </row>
    <row r="52" spans="1:25" x14ac:dyDescent="0.3">
      <c r="A52" s="7"/>
      <c r="B52" s="23">
        <f t="shared" si="6"/>
        <v>47</v>
      </c>
      <c r="C52" s="24">
        <v>43322</v>
      </c>
      <c r="D52" s="25" t="s">
        <v>19</v>
      </c>
      <c r="E52" s="25" t="s">
        <v>433</v>
      </c>
      <c r="F52" s="26">
        <v>413</v>
      </c>
      <c r="G52" s="26">
        <v>410</v>
      </c>
      <c r="H52" s="25">
        <f t="shared" si="3"/>
        <v>-3</v>
      </c>
      <c r="I52" s="27">
        <f t="shared" si="20"/>
        <v>363.19612590799034</v>
      </c>
      <c r="J52" s="63">
        <f t="shared" si="7"/>
        <v>-7.2639225181597711E-3</v>
      </c>
      <c r="K52" s="28">
        <f t="shared" si="8"/>
        <v>-1089.588377723971</v>
      </c>
      <c r="L52" s="8"/>
      <c r="W52" s="5">
        <f t="shared" si="16"/>
        <v>0</v>
      </c>
      <c r="X52" s="5">
        <f t="shared" si="17"/>
        <v>1</v>
      </c>
      <c r="Y52" s="5">
        <f t="shared" si="2"/>
        <v>0</v>
      </c>
    </row>
    <row r="53" spans="1:25" x14ac:dyDescent="0.3">
      <c r="A53" s="7"/>
      <c r="B53" s="23">
        <f t="shared" si="6"/>
        <v>48</v>
      </c>
      <c r="C53" s="24">
        <v>43322</v>
      </c>
      <c r="D53" s="25" t="s">
        <v>19</v>
      </c>
      <c r="E53" s="25" t="s">
        <v>434</v>
      </c>
      <c r="F53" s="26">
        <v>662</v>
      </c>
      <c r="G53" s="26">
        <v>670</v>
      </c>
      <c r="H53" s="25">
        <f t="shared" si="3"/>
        <v>8</v>
      </c>
      <c r="I53" s="27">
        <f t="shared" ref="I53:I78" si="21">150000/F53</f>
        <v>226.58610271903322</v>
      </c>
      <c r="J53" s="63">
        <f t="shared" si="7"/>
        <v>1.2084592145015005E-2</v>
      </c>
      <c r="K53" s="28">
        <f t="shared" si="8"/>
        <v>1812.6888217522658</v>
      </c>
      <c r="L53" s="8"/>
      <c r="W53" s="5">
        <f t="shared" si="16"/>
        <v>1</v>
      </c>
      <c r="X53" s="5">
        <f t="shared" si="17"/>
        <v>0</v>
      </c>
      <c r="Y53" s="5">
        <f t="shared" si="2"/>
        <v>0</v>
      </c>
    </row>
    <row r="54" spans="1:25" x14ac:dyDescent="0.3">
      <c r="A54" s="7"/>
      <c r="B54" s="23">
        <f t="shared" si="6"/>
        <v>49</v>
      </c>
      <c r="C54" s="24">
        <v>43322</v>
      </c>
      <c r="D54" s="25" t="s">
        <v>19</v>
      </c>
      <c r="E54" s="25" t="s">
        <v>435</v>
      </c>
      <c r="F54" s="26">
        <v>63</v>
      </c>
      <c r="G54" s="26">
        <v>65</v>
      </c>
      <c r="H54" s="25">
        <f t="shared" si="3"/>
        <v>2</v>
      </c>
      <c r="I54" s="27">
        <f t="shared" si="21"/>
        <v>2380.9523809523807</v>
      </c>
      <c r="J54" s="63">
        <f t="shared" si="7"/>
        <v>3.1746031746031855E-2</v>
      </c>
      <c r="K54" s="28">
        <f t="shared" si="8"/>
        <v>4761.9047619047615</v>
      </c>
      <c r="L54" s="8"/>
      <c r="W54" s="5">
        <f t="shared" si="16"/>
        <v>1</v>
      </c>
      <c r="X54" s="5">
        <f t="shared" si="17"/>
        <v>0</v>
      </c>
      <c r="Y54" s="5">
        <f t="shared" si="2"/>
        <v>0</v>
      </c>
    </row>
    <row r="55" spans="1:25" x14ac:dyDescent="0.3">
      <c r="A55" s="7"/>
      <c r="B55" s="23">
        <f t="shared" si="6"/>
        <v>50</v>
      </c>
      <c r="C55" s="24">
        <v>43325</v>
      </c>
      <c r="D55" s="25" t="s">
        <v>19</v>
      </c>
      <c r="E55" s="25" t="s">
        <v>436</v>
      </c>
      <c r="F55" s="26">
        <v>2234</v>
      </c>
      <c r="G55" s="26">
        <v>2262</v>
      </c>
      <c r="H55" s="25">
        <f t="shared" si="3"/>
        <v>28</v>
      </c>
      <c r="I55" s="27">
        <f t="shared" si="21"/>
        <v>67.144136078782452</v>
      </c>
      <c r="J55" s="63">
        <f t="shared" si="7"/>
        <v>1.2533572068039289E-2</v>
      </c>
      <c r="K55" s="28">
        <f t="shared" si="8"/>
        <v>1880.0358102059085</v>
      </c>
      <c r="L55" s="8"/>
      <c r="W55" s="5">
        <f t="shared" si="16"/>
        <v>1</v>
      </c>
      <c r="X55" s="5">
        <f t="shared" si="17"/>
        <v>0</v>
      </c>
      <c r="Y55" s="5">
        <f t="shared" si="2"/>
        <v>0</v>
      </c>
    </row>
    <row r="56" spans="1:25" x14ac:dyDescent="0.3">
      <c r="A56" s="7"/>
      <c r="B56" s="23">
        <f t="shared" si="6"/>
        <v>51</v>
      </c>
      <c r="C56" s="44">
        <v>43325</v>
      </c>
      <c r="D56" s="43" t="s">
        <v>19</v>
      </c>
      <c r="E56" s="43" t="s">
        <v>437</v>
      </c>
      <c r="F56" s="43">
        <v>62</v>
      </c>
      <c r="G56" s="26">
        <v>66</v>
      </c>
      <c r="H56" s="25">
        <f t="shared" si="3"/>
        <v>4</v>
      </c>
      <c r="I56" s="27">
        <f t="shared" si="21"/>
        <v>2419.3548387096776</v>
      </c>
      <c r="J56" s="63">
        <f t="shared" si="7"/>
        <v>6.4516129032258007E-2</v>
      </c>
      <c r="K56" s="28">
        <f t="shared" si="8"/>
        <v>9677.4193548387102</v>
      </c>
      <c r="L56" s="8"/>
      <c r="W56" s="5">
        <f t="shared" si="16"/>
        <v>1</v>
      </c>
      <c r="X56" s="5">
        <f t="shared" si="17"/>
        <v>0</v>
      </c>
      <c r="Y56" s="5">
        <f t="shared" si="2"/>
        <v>0</v>
      </c>
    </row>
    <row r="57" spans="1:25" x14ac:dyDescent="0.3">
      <c r="A57" s="7"/>
      <c r="B57" s="23">
        <f t="shared" si="6"/>
        <v>52</v>
      </c>
      <c r="C57" s="44">
        <v>43325</v>
      </c>
      <c r="D57" s="43" t="s">
        <v>19</v>
      </c>
      <c r="E57" s="43" t="s">
        <v>438</v>
      </c>
      <c r="F57" s="43">
        <v>976</v>
      </c>
      <c r="G57" s="26">
        <v>992</v>
      </c>
      <c r="H57" s="25">
        <f t="shared" si="3"/>
        <v>16</v>
      </c>
      <c r="I57" s="27">
        <f t="shared" si="21"/>
        <v>153.68852459016392</v>
      </c>
      <c r="J57" s="63">
        <f t="shared" si="7"/>
        <v>1.6393442622950838E-2</v>
      </c>
      <c r="K57" s="28">
        <f t="shared" si="8"/>
        <v>2459.0163934426228</v>
      </c>
      <c r="L57" s="8"/>
      <c r="W57" s="5">
        <f t="shared" si="16"/>
        <v>1</v>
      </c>
      <c r="X57" s="5">
        <f t="shared" si="17"/>
        <v>0</v>
      </c>
      <c r="Y57" s="5">
        <f t="shared" si="2"/>
        <v>0</v>
      </c>
    </row>
    <row r="58" spans="1:25" x14ac:dyDescent="0.3">
      <c r="A58" s="7"/>
      <c r="B58" s="23">
        <f t="shared" si="6"/>
        <v>53</v>
      </c>
      <c r="C58" s="44">
        <v>43325</v>
      </c>
      <c r="D58" s="43" t="s">
        <v>19</v>
      </c>
      <c r="E58" s="43" t="s">
        <v>439</v>
      </c>
      <c r="F58" s="43">
        <v>552</v>
      </c>
      <c r="G58" s="26">
        <v>574</v>
      </c>
      <c r="H58" s="25">
        <f t="shared" si="3"/>
        <v>22</v>
      </c>
      <c r="I58" s="27">
        <f t="shared" si="21"/>
        <v>271.73913043478262</v>
      </c>
      <c r="J58" s="63">
        <f t="shared" si="7"/>
        <v>3.9855072463768071E-2</v>
      </c>
      <c r="K58" s="28">
        <f t="shared" si="8"/>
        <v>5978.2608695652179</v>
      </c>
      <c r="L58" s="8"/>
      <c r="W58" s="5">
        <f t="shared" si="16"/>
        <v>1</v>
      </c>
      <c r="X58" s="5">
        <f t="shared" si="17"/>
        <v>0</v>
      </c>
      <c r="Y58" s="5">
        <f t="shared" si="2"/>
        <v>0</v>
      </c>
    </row>
    <row r="59" spans="1:25" x14ac:dyDescent="0.3">
      <c r="A59" s="7"/>
      <c r="B59" s="23">
        <f t="shared" si="6"/>
        <v>54</v>
      </c>
      <c r="C59" s="44">
        <v>43325</v>
      </c>
      <c r="D59" s="43" t="s">
        <v>19</v>
      </c>
      <c r="E59" s="43" t="s">
        <v>299</v>
      </c>
      <c r="F59" s="43">
        <v>462</v>
      </c>
      <c r="G59" s="26">
        <v>476</v>
      </c>
      <c r="H59" s="25">
        <f t="shared" si="3"/>
        <v>14</v>
      </c>
      <c r="I59" s="27">
        <f t="shared" si="21"/>
        <v>324.6753246753247</v>
      </c>
      <c r="J59" s="63">
        <f t="shared" si="7"/>
        <v>3.0303030303030276E-2</v>
      </c>
      <c r="K59" s="28">
        <f t="shared" si="8"/>
        <v>4545.454545454546</v>
      </c>
      <c r="L59" s="8"/>
      <c r="W59" s="5">
        <f t="shared" si="16"/>
        <v>1</v>
      </c>
      <c r="X59" s="5">
        <f t="shared" si="17"/>
        <v>0</v>
      </c>
      <c r="Y59" s="5">
        <f t="shared" si="2"/>
        <v>0</v>
      </c>
    </row>
    <row r="60" spans="1:25" x14ac:dyDescent="0.3">
      <c r="A60" s="7"/>
      <c r="B60" s="23">
        <f t="shared" si="6"/>
        <v>55</v>
      </c>
      <c r="C60" s="44">
        <v>43325</v>
      </c>
      <c r="D60" s="43" t="s">
        <v>19</v>
      </c>
      <c r="E60" s="43" t="s">
        <v>440</v>
      </c>
      <c r="F60" s="43">
        <v>511</v>
      </c>
      <c r="G60" s="26">
        <v>517</v>
      </c>
      <c r="H60" s="25">
        <f t="shared" si="3"/>
        <v>6</v>
      </c>
      <c r="I60" s="27">
        <f t="shared" si="21"/>
        <v>293.54207436399219</v>
      </c>
      <c r="J60" s="63">
        <f t="shared" si="7"/>
        <v>1.1741682974559797E-2</v>
      </c>
      <c r="K60" s="28">
        <f t="shared" si="8"/>
        <v>1761.252446183953</v>
      </c>
      <c r="L60" s="8"/>
      <c r="W60" s="5">
        <f t="shared" si="16"/>
        <v>1</v>
      </c>
      <c r="X60" s="5">
        <f t="shared" si="17"/>
        <v>0</v>
      </c>
      <c r="Y60" s="5">
        <f t="shared" si="2"/>
        <v>0</v>
      </c>
    </row>
    <row r="61" spans="1:25" x14ac:dyDescent="0.3">
      <c r="A61" s="7"/>
      <c r="B61" s="23">
        <f t="shared" si="6"/>
        <v>56</v>
      </c>
      <c r="C61" s="44">
        <v>43325</v>
      </c>
      <c r="D61" s="43" t="s">
        <v>19</v>
      </c>
      <c r="E61" s="43" t="s">
        <v>213</v>
      </c>
      <c r="F61" s="43">
        <v>2828</v>
      </c>
      <c r="G61" s="26">
        <v>2938</v>
      </c>
      <c r="H61" s="25">
        <f t="shared" si="3"/>
        <v>110</v>
      </c>
      <c r="I61" s="27">
        <f t="shared" si="21"/>
        <v>53.041018387553038</v>
      </c>
      <c r="J61" s="63">
        <f t="shared" si="7"/>
        <v>3.8896746817538963E-2</v>
      </c>
      <c r="K61" s="28">
        <f t="shared" si="8"/>
        <v>5834.5120226308345</v>
      </c>
      <c r="L61" s="8"/>
      <c r="W61" s="5">
        <f t="shared" si="16"/>
        <v>1</v>
      </c>
      <c r="X61" s="5">
        <f t="shared" si="17"/>
        <v>0</v>
      </c>
      <c r="Y61" s="5">
        <f t="shared" si="2"/>
        <v>0</v>
      </c>
    </row>
    <row r="62" spans="1:25" x14ac:dyDescent="0.3">
      <c r="A62" s="7"/>
      <c r="B62" s="23">
        <f t="shared" si="6"/>
        <v>57</v>
      </c>
      <c r="C62" s="24">
        <v>43326</v>
      </c>
      <c r="D62" s="43" t="s">
        <v>19</v>
      </c>
      <c r="E62" s="43" t="s">
        <v>441</v>
      </c>
      <c r="F62" s="43">
        <v>567</v>
      </c>
      <c r="G62" s="26">
        <v>563</v>
      </c>
      <c r="H62" s="25">
        <f t="shared" si="3"/>
        <v>-4</v>
      </c>
      <c r="I62" s="27">
        <f t="shared" si="21"/>
        <v>264.55026455026456</v>
      </c>
      <c r="J62" s="63">
        <f t="shared" si="7"/>
        <v>-7.0546737213403876E-3</v>
      </c>
      <c r="K62" s="28">
        <f t="shared" si="8"/>
        <v>-1058.2010582010582</v>
      </c>
      <c r="L62" s="8"/>
      <c r="W62" s="5">
        <f t="shared" si="16"/>
        <v>0</v>
      </c>
      <c r="X62" s="5">
        <f t="shared" si="17"/>
        <v>1</v>
      </c>
      <c r="Y62" s="5">
        <f t="shared" si="2"/>
        <v>0</v>
      </c>
    </row>
    <row r="63" spans="1:25" x14ac:dyDescent="0.3">
      <c r="A63" s="7"/>
      <c r="B63" s="23">
        <f t="shared" si="6"/>
        <v>58</v>
      </c>
      <c r="C63" s="24">
        <v>43326</v>
      </c>
      <c r="D63" s="43" t="s">
        <v>19</v>
      </c>
      <c r="E63" s="43" t="s">
        <v>442</v>
      </c>
      <c r="F63" s="43">
        <v>2430</v>
      </c>
      <c r="G63" s="26">
        <v>2549</v>
      </c>
      <c r="H63" s="25">
        <f t="shared" si="3"/>
        <v>119</v>
      </c>
      <c r="I63" s="27">
        <f t="shared" si="21"/>
        <v>61.728395061728392</v>
      </c>
      <c r="J63" s="63">
        <f t="shared" si="7"/>
        <v>4.8971193415637826E-2</v>
      </c>
      <c r="K63" s="28">
        <f t="shared" si="8"/>
        <v>7345.6790123456785</v>
      </c>
      <c r="L63" s="8"/>
      <c r="W63" s="5">
        <f t="shared" si="16"/>
        <v>1</v>
      </c>
      <c r="X63" s="5">
        <f t="shared" si="17"/>
        <v>0</v>
      </c>
      <c r="Y63" s="5">
        <f t="shared" si="2"/>
        <v>0</v>
      </c>
    </row>
    <row r="64" spans="1:25" x14ac:dyDescent="0.3">
      <c r="A64" s="7"/>
      <c r="B64" s="23">
        <f t="shared" si="6"/>
        <v>59</v>
      </c>
      <c r="C64" s="24">
        <v>43326</v>
      </c>
      <c r="D64" s="43" t="s">
        <v>19</v>
      </c>
      <c r="E64" s="43" t="s">
        <v>443</v>
      </c>
      <c r="F64" s="43">
        <v>1575</v>
      </c>
      <c r="G64" s="26">
        <v>1628</v>
      </c>
      <c r="H64" s="25">
        <f t="shared" si="3"/>
        <v>53</v>
      </c>
      <c r="I64" s="27">
        <f t="shared" si="21"/>
        <v>95.238095238095241</v>
      </c>
      <c r="J64" s="63">
        <f t="shared" si="7"/>
        <v>3.3650793650793709E-2</v>
      </c>
      <c r="K64" s="28">
        <f t="shared" si="8"/>
        <v>5047.6190476190477</v>
      </c>
      <c r="L64" s="8"/>
      <c r="W64" s="5">
        <f t="shared" si="16"/>
        <v>1</v>
      </c>
      <c r="X64" s="5">
        <f t="shared" si="17"/>
        <v>0</v>
      </c>
      <c r="Y64" s="5">
        <f t="shared" si="2"/>
        <v>0</v>
      </c>
    </row>
    <row r="65" spans="1:25" x14ac:dyDescent="0.3">
      <c r="A65" s="7"/>
      <c r="B65" s="23">
        <f t="shared" si="6"/>
        <v>60</v>
      </c>
      <c r="C65" s="24">
        <v>43326</v>
      </c>
      <c r="D65" s="43" t="s">
        <v>19</v>
      </c>
      <c r="E65" s="43" t="s">
        <v>444</v>
      </c>
      <c r="F65" s="43">
        <v>615</v>
      </c>
      <c r="G65" s="26">
        <v>630</v>
      </c>
      <c r="H65" s="25">
        <f t="shared" si="3"/>
        <v>15</v>
      </c>
      <c r="I65" s="27">
        <f t="shared" si="21"/>
        <v>243.90243902439025</v>
      </c>
      <c r="J65" s="63">
        <f t="shared" si="7"/>
        <v>2.4390243902439046E-2</v>
      </c>
      <c r="K65" s="28">
        <f t="shared" si="8"/>
        <v>3658.5365853658536</v>
      </c>
      <c r="L65" s="8"/>
      <c r="W65" s="5">
        <f t="shared" si="16"/>
        <v>1</v>
      </c>
      <c r="X65" s="5">
        <f t="shared" si="17"/>
        <v>0</v>
      </c>
      <c r="Y65" s="5">
        <f t="shared" si="2"/>
        <v>0</v>
      </c>
    </row>
    <row r="66" spans="1:25" x14ac:dyDescent="0.3">
      <c r="A66" s="7"/>
      <c r="B66" s="23">
        <f t="shared" si="6"/>
        <v>61</v>
      </c>
      <c r="C66" s="24">
        <v>43326</v>
      </c>
      <c r="D66" s="43" t="s">
        <v>19</v>
      </c>
      <c r="E66" s="43" t="s">
        <v>445</v>
      </c>
      <c r="F66" s="43">
        <v>271</v>
      </c>
      <c r="G66" s="26">
        <v>268</v>
      </c>
      <c r="H66" s="25">
        <f t="shared" si="3"/>
        <v>-3</v>
      </c>
      <c r="I66" s="27">
        <f t="shared" si="21"/>
        <v>553.50553505535061</v>
      </c>
      <c r="J66" s="63">
        <f t="shared" si="7"/>
        <v>-1.1070110701106972E-2</v>
      </c>
      <c r="K66" s="28">
        <f t="shared" si="8"/>
        <v>-1660.5166051660517</v>
      </c>
      <c r="L66" s="8"/>
      <c r="W66" s="5">
        <f t="shared" si="16"/>
        <v>0</v>
      </c>
      <c r="X66" s="5">
        <f t="shared" si="17"/>
        <v>1</v>
      </c>
      <c r="Y66" s="5">
        <f t="shared" si="2"/>
        <v>0</v>
      </c>
    </row>
    <row r="67" spans="1:25" x14ac:dyDescent="0.3">
      <c r="A67" s="7"/>
      <c r="B67" s="23">
        <f t="shared" si="6"/>
        <v>62</v>
      </c>
      <c r="C67" s="24">
        <v>43326</v>
      </c>
      <c r="D67" s="43" t="s">
        <v>19</v>
      </c>
      <c r="E67" s="43" t="s">
        <v>446</v>
      </c>
      <c r="F67" s="43">
        <v>295</v>
      </c>
      <c r="G67" s="26">
        <v>305</v>
      </c>
      <c r="H67" s="25">
        <f t="shared" si="3"/>
        <v>10</v>
      </c>
      <c r="I67" s="27">
        <f t="shared" si="21"/>
        <v>508.47457627118644</v>
      </c>
      <c r="J67" s="63">
        <f t="shared" si="7"/>
        <v>3.3898305084745672E-2</v>
      </c>
      <c r="K67" s="28">
        <f t="shared" si="8"/>
        <v>5084.7457627118647</v>
      </c>
      <c r="L67" s="8"/>
      <c r="W67" s="5">
        <f t="shared" si="16"/>
        <v>1</v>
      </c>
      <c r="X67" s="5">
        <f t="shared" si="17"/>
        <v>0</v>
      </c>
      <c r="Y67" s="5">
        <f t="shared" si="2"/>
        <v>0</v>
      </c>
    </row>
    <row r="68" spans="1:25" x14ac:dyDescent="0.3">
      <c r="A68" s="7"/>
      <c r="B68" s="23">
        <f t="shared" si="6"/>
        <v>63</v>
      </c>
      <c r="C68" s="24">
        <v>43326</v>
      </c>
      <c r="D68" s="43" t="s">
        <v>19</v>
      </c>
      <c r="E68" s="43" t="s">
        <v>447</v>
      </c>
      <c r="F68" s="43">
        <v>773</v>
      </c>
      <c r="G68" s="26">
        <v>789</v>
      </c>
      <c r="H68" s="25">
        <f t="shared" si="3"/>
        <v>16</v>
      </c>
      <c r="I68" s="27">
        <f t="shared" si="21"/>
        <v>194.04915912031049</v>
      </c>
      <c r="J68" s="63">
        <f t="shared" si="7"/>
        <v>2.0698576972833171E-2</v>
      </c>
      <c r="K68" s="28">
        <f t="shared" si="8"/>
        <v>3104.7865459249679</v>
      </c>
      <c r="L68" s="8"/>
      <c r="W68" s="5">
        <f t="shared" si="16"/>
        <v>1</v>
      </c>
      <c r="X68" s="5">
        <f t="shared" si="17"/>
        <v>0</v>
      </c>
      <c r="Y68" s="5">
        <f t="shared" si="2"/>
        <v>0</v>
      </c>
    </row>
    <row r="69" spans="1:25" x14ac:dyDescent="0.3">
      <c r="A69" s="7"/>
      <c r="B69" s="23">
        <f>B68+1</f>
        <v>64</v>
      </c>
      <c r="C69" s="24">
        <v>43328</v>
      </c>
      <c r="D69" s="43" t="s">
        <v>19</v>
      </c>
      <c r="E69" s="43" t="s">
        <v>329</v>
      </c>
      <c r="F69" s="43">
        <v>613</v>
      </c>
      <c r="G69" s="26">
        <v>634</v>
      </c>
      <c r="H69" s="25">
        <f t="shared" si="3"/>
        <v>21</v>
      </c>
      <c r="I69" s="27">
        <f t="shared" si="21"/>
        <v>244.69820554649266</v>
      </c>
      <c r="J69" s="63">
        <f t="shared" si="7"/>
        <v>3.4257748776509001E-2</v>
      </c>
      <c r="K69" s="28">
        <f t="shared" si="8"/>
        <v>5138.6623164763459</v>
      </c>
      <c r="L69" s="8"/>
      <c r="W69" s="5">
        <f t="shared" si="16"/>
        <v>1</v>
      </c>
      <c r="X69" s="5">
        <f t="shared" si="17"/>
        <v>0</v>
      </c>
      <c r="Y69" s="5">
        <f t="shared" si="2"/>
        <v>0</v>
      </c>
    </row>
    <row r="70" spans="1:25" x14ac:dyDescent="0.3">
      <c r="A70" s="7"/>
      <c r="B70" s="23">
        <f t="shared" si="6"/>
        <v>65</v>
      </c>
      <c r="C70" s="24">
        <v>43328</v>
      </c>
      <c r="D70" s="43" t="s">
        <v>19</v>
      </c>
      <c r="E70" s="43" t="s">
        <v>448</v>
      </c>
      <c r="F70" s="43">
        <v>337</v>
      </c>
      <c r="G70" s="26">
        <v>381</v>
      </c>
      <c r="H70" s="25">
        <f t="shared" si="3"/>
        <v>44</v>
      </c>
      <c r="I70" s="27">
        <f t="shared" si="21"/>
        <v>445.10385756676556</v>
      </c>
      <c r="J70" s="63">
        <f t="shared" si="7"/>
        <v>0.13056379821958464</v>
      </c>
      <c r="K70" s="28">
        <f t="shared" si="8"/>
        <v>19584.569732937685</v>
      </c>
      <c r="L70" s="8"/>
      <c r="N70" s="64"/>
      <c r="W70" s="5">
        <f t="shared" ref="W70:W101" si="22">IF($K70&gt;0,1,0)</f>
        <v>1</v>
      </c>
      <c r="X70" s="5">
        <f t="shared" ref="X70:X101" si="23">IF($K70&lt;0,1,0)</f>
        <v>0</v>
      </c>
      <c r="Y70" s="5">
        <f t="shared" si="2"/>
        <v>0</v>
      </c>
    </row>
    <row r="71" spans="1:25" x14ac:dyDescent="0.3">
      <c r="A71" s="7"/>
      <c r="B71" s="23">
        <f t="shared" si="6"/>
        <v>66</v>
      </c>
      <c r="C71" s="24">
        <v>43328</v>
      </c>
      <c r="D71" s="43" t="s">
        <v>19</v>
      </c>
      <c r="E71" s="43" t="s">
        <v>449</v>
      </c>
      <c r="F71" s="43">
        <v>146</v>
      </c>
      <c r="G71" s="26">
        <v>154</v>
      </c>
      <c r="H71" s="25">
        <f t="shared" ref="H71:H89" si="24">G71-F71</f>
        <v>8</v>
      </c>
      <c r="I71" s="27">
        <f t="shared" si="21"/>
        <v>1027.3972602739725</v>
      </c>
      <c r="J71" s="63">
        <f t="shared" si="7"/>
        <v>5.4794520547945202E-2</v>
      </c>
      <c r="K71" s="28">
        <f t="shared" si="8"/>
        <v>8219.17808219178</v>
      </c>
      <c r="L71" s="8"/>
      <c r="N71" s="64"/>
      <c r="W71" s="5">
        <f t="shared" si="22"/>
        <v>1</v>
      </c>
      <c r="X71" s="5">
        <f t="shared" si="23"/>
        <v>0</v>
      </c>
      <c r="Y71" s="5">
        <f t="shared" si="2"/>
        <v>0</v>
      </c>
    </row>
    <row r="72" spans="1:25" x14ac:dyDescent="0.3">
      <c r="A72" s="7"/>
      <c r="B72" s="23">
        <f t="shared" si="6"/>
        <v>67</v>
      </c>
      <c r="C72" s="24">
        <v>43329</v>
      </c>
      <c r="D72" s="43" t="s">
        <v>19</v>
      </c>
      <c r="E72" s="43" t="s">
        <v>450</v>
      </c>
      <c r="F72" s="43">
        <v>232.5</v>
      </c>
      <c r="G72" s="26">
        <v>248</v>
      </c>
      <c r="H72" s="76">
        <f t="shared" si="24"/>
        <v>15.5</v>
      </c>
      <c r="I72" s="27">
        <f t="shared" si="21"/>
        <v>645.16129032258061</v>
      </c>
      <c r="J72" s="63">
        <f t="shared" ref="J72:J135" si="25">(G72*1/F72)-100%</f>
        <v>6.6666666666666652E-2</v>
      </c>
      <c r="K72" s="28">
        <f t="shared" ref="K72:K135" si="26">H72*I72</f>
        <v>10000</v>
      </c>
      <c r="L72" s="8"/>
      <c r="N72" s="64"/>
      <c r="W72" s="5">
        <f t="shared" si="22"/>
        <v>1</v>
      </c>
      <c r="X72" s="5">
        <f t="shared" si="23"/>
        <v>0</v>
      </c>
      <c r="Y72" s="5">
        <f t="shared" si="2"/>
        <v>0</v>
      </c>
    </row>
    <row r="73" spans="1:25" x14ac:dyDescent="0.3">
      <c r="A73" s="7"/>
      <c r="B73" s="23">
        <f t="shared" si="6"/>
        <v>68</v>
      </c>
      <c r="C73" s="24">
        <v>43329</v>
      </c>
      <c r="D73" s="43" t="s">
        <v>19</v>
      </c>
      <c r="E73" s="43" t="s">
        <v>451</v>
      </c>
      <c r="F73" s="43">
        <v>1255</v>
      </c>
      <c r="G73" s="26">
        <v>1274</v>
      </c>
      <c r="H73" s="25">
        <f t="shared" si="24"/>
        <v>19</v>
      </c>
      <c r="I73" s="27">
        <f t="shared" si="21"/>
        <v>119.5219123505976</v>
      </c>
      <c r="J73" s="63">
        <f t="shared" si="25"/>
        <v>1.5139442231075773E-2</v>
      </c>
      <c r="K73" s="28">
        <f t="shared" si="26"/>
        <v>2270.9163346613545</v>
      </c>
      <c r="L73" s="8"/>
      <c r="W73" s="5">
        <f t="shared" si="22"/>
        <v>1</v>
      </c>
      <c r="X73" s="5">
        <f t="shared" si="23"/>
        <v>0</v>
      </c>
      <c r="Y73" s="5">
        <f t="shared" si="2"/>
        <v>0</v>
      </c>
    </row>
    <row r="74" spans="1:25" x14ac:dyDescent="0.3">
      <c r="A74" s="7"/>
      <c r="B74" s="23">
        <f t="shared" si="6"/>
        <v>69</v>
      </c>
      <c r="C74" s="24">
        <v>43329</v>
      </c>
      <c r="D74" s="43" t="s">
        <v>19</v>
      </c>
      <c r="E74" s="43" t="s">
        <v>452</v>
      </c>
      <c r="F74" s="43">
        <v>35.6</v>
      </c>
      <c r="G74" s="26">
        <v>36.5</v>
      </c>
      <c r="H74" s="76">
        <f t="shared" si="24"/>
        <v>0.89999999999999858</v>
      </c>
      <c r="I74" s="27">
        <f t="shared" si="21"/>
        <v>4213.4831460674159</v>
      </c>
      <c r="J74" s="63">
        <f t="shared" si="25"/>
        <v>2.528089887640439E-2</v>
      </c>
      <c r="K74" s="28">
        <f t="shared" si="26"/>
        <v>3792.1348314606685</v>
      </c>
      <c r="L74" s="8"/>
      <c r="W74" s="5">
        <f t="shared" si="22"/>
        <v>1</v>
      </c>
      <c r="X74" s="5">
        <f t="shared" si="23"/>
        <v>0</v>
      </c>
      <c r="Y74" s="5">
        <f t="shared" si="2"/>
        <v>0</v>
      </c>
    </row>
    <row r="75" spans="1:25" x14ac:dyDescent="0.3">
      <c r="A75" s="7"/>
      <c r="B75" s="23">
        <f t="shared" si="6"/>
        <v>70</v>
      </c>
      <c r="C75" s="24">
        <v>43332</v>
      </c>
      <c r="D75" s="43" t="s">
        <v>19</v>
      </c>
      <c r="E75" s="43" t="s">
        <v>453</v>
      </c>
      <c r="F75" s="43">
        <v>1898</v>
      </c>
      <c r="G75" s="26">
        <v>1954</v>
      </c>
      <c r="H75" s="25">
        <f t="shared" si="24"/>
        <v>56</v>
      </c>
      <c r="I75" s="27">
        <f t="shared" si="21"/>
        <v>79.030558482613273</v>
      </c>
      <c r="J75" s="63">
        <f t="shared" si="25"/>
        <v>2.9504741833509041E-2</v>
      </c>
      <c r="K75" s="28">
        <f t="shared" si="26"/>
        <v>4425.7112750263432</v>
      </c>
      <c r="L75" s="8"/>
      <c r="W75" s="5">
        <f t="shared" si="22"/>
        <v>1</v>
      </c>
      <c r="X75" s="5">
        <f t="shared" si="23"/>
        <v>0</v>
      </c>
      <c r="Y75" s="5">
        <f t="shared" si="2"/>
        <v>0</v>
      </c>
    </row>
    <row r="76" spans="1:25" x14ac:dyDescent="0.3">
      <c r="A76" s="7"/>
      <c r="B76" s="23">
        <f t="shared" si="6"/>
        <v>71</v>
      </c>
      <c r="C76" s="24">
        <v>43332</v>
      </c>
      <c r="D76" s="43" t="s">
        <v>19</v>
      </c>
      <c r="E76" s="43" t="s">
        <v>454</v>
      </c>
      <c r="F76" s="43">
        <v>393</v>
      </c>
      <c r="G76" s="26">
        <v>396.9</v>
      </c>
      <c r="H76" s="25">
        <f t="shared" si="24"/>
        <v>3.8999999999999773</v>
      </c>
      <c r="I76" s="27">
        <f t="shared" si="21"/>
        <v>381.67938931297709</v>
      </c>
      <c r="J76" s="63">
        <f t="shared" si="25"/>
        <v>9.92366412213741E-3</v>
      </c>
      <c r="K76" s="28">
        <f t="shared" si="26"/>
        <v>1488.5496183206019</v>
      </c>
      <c r="L76" s="8"/>
      <c r="W76" s="5">
        <f t="shared" si="22"/>
        <v>1</v>
      </c>
      <c r="X76" s="5">
        <f t="shared" si="23"/>
        <v>0</v>
      </c>
      <c r="Y76" s="5">
        <f t="shared" ref="Y76:Y139" si="27">IF($G76=0,1,0)</f>
        <v>0</v>
      </c>
    </row>
    <row r="77" spans="1:25" x14ac:dyDescent="0.3">
      <c r="A77" s="7"/>
      <c r="B77" s="23">
        <f t="shared" si="6"/>
        <v>72</v>
      </c>
      <c r="C77" s="24">
        <v>43332</v>
      </c>
      <c r="D77" s="43" t="s">
        <v>19</v>
      </c>
      <c r="E77" s="43" t="s">
        <v>455</v>
      </c>
      <c r="F77" s="43">
        <v>40</v>
      </c>
      <c r="G77" s="26">
        <v>41</v>
      </c>
      <c r="H77" s="25">
        <f t="shared" si="24"/>
        <v>1</v>
      </c>
      <c r="I77" s="27">
        <f t="shared" si="21"/>
        <v>3750</v>
      </c>
      <c r="J77" s="63">
        <f t="shared" si="25"/>
        <v>2.4999999999999911E-2</v>
      </c>
      <c r="K77" s="28">
        <f t="shared" si="26"/>
        <v>3750</v>
      </c>
      <c r="L77" s="8"/>
      <c r="W77" s="5">
        <f t="shared" si="22"/>
        <v>1</v>
      </c>
      <c r="X77" s="5">
        <f t="shared" si="23"/>
        <v>0</v>
      </c>
      <c r="Y77" s="5">
        <f t="shared" si="27"/>
        <v>0</v>
      </c>
    </row>
    <row r="78" spans="1:25" x14ac:dyDescent="0.3">
      <c r="A78" s="7"/>
      <c r="B78" s="23">
        <f t="shared" ref="B78:B141" si="28">B77+1</f>
        <v>73</v>
      </c>
      <c r="C78" s="24">
        <v>43332</v>
      </c>
      <c r="D78" s="43" t="s">
        <v>19</v>
      </c>
      <c r="E78" s="43" t="s">
        <v>471</v>
      </c>
      <c r="F78" s="43">
        <v>256</v>
      </c>
      <c r="G78" s="26">
        <v>264</v>
      </c>
      <c r="H78" s="25">
        <f t="shared" si="24"/>
        <v>8</v>
      </c>
      <c r="I78" s="27">
        <f t="shared" si="21"/>
        <v>585.9375</v>
      </c>
      <c r="J78" s="63">
        <f t="shared" si="25"/>
        <v>3.125E-2</v>
      </c>
      <c r="K78" s="28">
        <f t="shared" si="26"/>
        <v>4687.5</v>
      </c>
      <c r="L78" s="8"/>
      <c r="W78" s="5">
        <f t="shared" si="22"/>
        <v>1</v>
      </c>
      <c r="X78" s="5">
        <f t="shared" si="23"/>
        <v>0</v>
      </c>
      <c r="Y78" s="5">
        <f t="shared" si="27"/>
        <v>0</v>
      </c>
    </row>
    <row r="79" spans="1:25" x14ac:dyDescent="0.3">
      <c r="A79" s="7"/>
      <c r="B79" s="23">
        <f t="shared" si="28"/>
        <v>74</v>
      </c>
      <c r="C79" s="24">
        <v>43332</v>
      </c>
      <c r="D79" s="43" t="s">
        <v>19</v>
      </c>
      <c r="E79" s="43" t="s">
        <v>456</v>
      </c>
      <c r="F79" s="43">
        <v>228</v>
      </c>
      <c r="G79" s="26">
        <v>238</v>
      </c>
      <c r="H79" s="25">
        <f t="shared" si="24"/>
        <v>10</v>
      </c>
      <c r="I79" s="27">
        <f t="shared" ref="I79:I124" si="29">150000/F79</f>
        <v>657.89473684210532</v>
      </c>
      <c r="J79" s="63">
        <f t="shared" si="25"/>
        <v>4.3859649122806932E-2</v>
      </c>
      <c r="K79" s="28">
        <f t="shared" si="26"/>
        <v>6578.9473684210534</v>
      </c>
      <c r="L79" s="8"/>
      <c r="W79" s="5">
        <f t="shared" si="22"/>
        <v>1</v>
      </c>
      <c r="X79" s="5">
        <f t="shared" si="23"/>
        <v>0</v>
      </c>
      <c r="Y79" s="5">
        <f t="shared" si="27"/>
        <v>0</v>
      </c>
    </row>
    <row r="80" spans="1:25" x14ac:dyDescent="0.3">
      <c r="A80" s="7"/>
      <c r="B80" s="23">
        <f t="shared" si="28"/>
        <v>75</v>
      </c>
      <c r="C80" s="24">
        <v>43332</v>
      </c>
      <c r="D80" s="43" t="s">
        <v>19</v>
      </c>
      <c r="E80" s="43" t="s">
        <v>457</v>
      </c>
      <c r="F80" s="43">
        <v>84</v>
      </c>
      <c r="G80" s="26">
        <v>86.4</v>
      </c>
      <c r="H80" s="25">
        <f t="shared" si="24"/>
        <v>2.4000000000000057</v>
      </c>
      <c r="I80" s="27">
        <f t="shared" si="29"/>
        <v>1785.7142857142858</v>
      </c>
      <c r="J80" s="63">
        <f t="shared" si="25"/>
        <v>2.8571428571428692E-2</v>
      </c>
      <c r="K80" s="28">
        <f t="shared" si="26"/>
        <v>4285.7142857142962</v>
      </c>
      <c r="L80" s="8"/>
      <c r="W80" s="5">
        <f t="shared" si="22"/>
        <v>1</v>
      </c>
      <c r="X80" s="5">
        <f t="shared" si="23"/>
        <v>0</v>
      </c>
      <c r="Y80" s="5">
        <f t="shared" si="27"/>
        <v>0</v>
      </c>
    </row>
    <row r="81" spans="1:25" x14ac:dyDescent="0.3">
      <c r="A81" s="7"/>
      <c r="B81" s="23">
        <f t="shared" si="28"/>
        <v>76</v>
      </c>
      <c r="C81" s="24">
        <v>43332</v>
      </c>
      <c r="D81" s="43" t="s">
        <v>19</v>
      </c>
      <c r="E81" s="43" t="s">
        <v>458</v>
      </c>
      <c r="F81" s="43">
        <v>60.4</v>
      </c>
      <c r="G81" s="26">
        <v>65.849999999999994</v>
      </c>
      <c r="H81" s="76">
        <f t="shared" si="24"/>
        <v>5.4499999999999957</v>
      </c>
      <c r="I81" s="27">
        <f t="shared" si="29"/>
        <v>2483.4437086092717</v>
      </c>
      <c r="J81" s="63">
        <f t="shared" si="25"/>
        <v>9.0231788079470077E-2</v>
      </c>
      <c r="K81" s="28">
        <f t="shared" si="26"/>
        <v>13534.76821192052</v>
      </c>
      <c r="L81" s="8"/>
      <c r="W81" s="5">
        <f t="shared" si="22"/>
        <v>1</v>
      </c>
      <c r="X81" s="5">
        <f t="shared" si="23"/>
        <v>0</v>
      </c>
      <c r="Y81" s="5">
        <f t="shared" si="27"/>
        <v>0</v>
      </c>
    </row>
    <row r="82" spans="1:25" x14ac:dyDescent="0.3">
      <c r="A82" s="7"/>
      <c r="B82" s="23">
        <f t="shared" si="28"/>
        <v>77</v>
      </c>
      <c r="C82" s="24">
        <v>43332</v>
      </c>
      <c r="D82" s="43" t="s">
        <v>19</v>
      </c>
      <c r="E82" s="43" t="s">
        <v>459</v>
      </c>
      <c r="F82" s="43">
        <v>407</v>
      </c>
      <c r="G82" s="26">
        <v>412.5</v>
      </c>
      <c r="H82" s="25">
        <f t="shared" si="24"/>
        <v>5.5</v>
      </c>
      <c r="I82" s="27">
        <f t="shared" si="29"/>
        <v>368.55036855036855</v>
      </c>
      <c r="J82" s="63">
        <f t="shared" si="25"/>
        <v>1.3513513513513598E-2</v>
      </c>
      <c r="K82" s="28">
        <f t="shared" si="26"/>
        <v>2027.0270270270271</v>
      </c>
      <c r="L82" s="8"/>
      <c r="W82" s="5">
        <f t="shared" si="22"/>
        <v>1</v>
      </c>
      <c r="X82" s="5">
        <f t="shared" si="23"/>
        <v>0</v>
      </c>
      <c r="Y82" s="5">
        <f t="shared" si="27"/>
        <v>0</v>
      </c>
    </row>
    <row r="83" spans="1:25" x14ac:dyDescent="0.3">
      <c r="A83" s="7"/>
      <c r="B83" s="23">
        <f t="shared" si="28"/>
        <v>78</v>
      </c>
      <c r="C83" s="24">
        <v>43333</v>
      </c>
      <c r="D83" s="43" t="s">
        <v>19</v>
      </c>
      <c r="E83" s="43" t="s">
        <v>382</v>
      </c>
      <c r="F83" s="43">
        <v>1084</v>
      </c>
      <c r="G83" s="26">
        <v>1102</v>
      </c>
      <c r="H83" s="25">
        <f t="shared" si="24"/>
        <v>18</v>
      </c>
      <c r="I83" s="27">
        <f t="shared" si="29"/>
        <v>138.37638376383765</v>
      </c>
      <c r="J83" s="63">
        <f t="shared" si="25"/>
        <v>1.6605166051660625E-2</v>
      </c>
      <c r="K83" s="28">
        <f t="shared" si="26"/>
        <v>2490.7749077490776</v>
      </c>
      <c r="L83" s="8"/>
      <c r="W83" s="5">
        <f t="shared" si="22"/>
        <v>1</v>
      </c>
      <c r="X83" s="5">
        <f t="shared" si="23"/>
        <v>0</v>
      </c>
      <c r="Y83" s="5">
        <f t="shared" si="27"/>
        <v>0</v>
      </c>
    </row>
    <row r="84" spans="1:25" x14ac:dyDescent="0.3">
      <c r="A84" s="7"/>
      <c r="B84" s="23">
        <f t="shared" si="28"/>
        <v>79</v>
      </c>
      <c r="C84" s="24">
        <v>43333</v>
      </c>
      <c r="D84" s="43" t="s">
        <v>19</v>
      </c>
      <c r="E84" s="43" t="s">
        <v>460</v>
      </c>
      <c r="F84" s="43">
        <v>108</v>
      </c>
      <c r="G84" s="26">
        <v>121</v>
      </c>
      <c r="H84" s="25">
        <f t="shared" si="24"/>
        <v>13</v>
      </c>
      <c r="I84" s="27">
        <f t="shared" si="29"/>
        <v>1388.8888888888889</v>
      </c>
      <c r="J84" s="63">
        <f t="shared" si="25"/>
        <v>0.12037037037037046</v>
      </c>
      <c r="K84" s="28">
        <f t="shared" si="26"/>
        <v>18055.555555555555</v>
      </c>
      <c r="L84" s="8"/>
      <c r="W84" s="5">
        <f t="shared" si="22"/>
        <v>1</v>
      </c>
      <c r="X84" s="5">
        <f t="shared" si="23"/>
        <v>0</v>
      </c>
      <c r="Y84" s="5">
        <f t="shared" si="27"/>
        <v>0</v>
      </c>
    </row>
    <row r="85" spans="1:25" x14ac:dyDescent="0.3">
      <c r="A85" s="7"/>
      <c r="B85" s="23">
        <f>B84+1</f>
        <v>80</v>
      </c>
      <c r="C85" s="24">
        <v>43333</v>
      </c>
      <c r="D85" s="43" t="s">
        <v>19</v>
      </c>
      <c r="E85" s="43" t="s">
        <v>461</v>
      </c>
      <c r="F85" s="43">
        <v>28.2</v>
      </c>
      <c r="G85" s="26">
        <v>32</v>
      </c>
      <c r="H85" s="76">
        <f t="shared" si="24"/>
        <v>3.8000000000000007</v>
      </c>
      <c r="I85" s="27">
        <f t="shared" si="29"/>
        <v>5319.1489361702133</v>
      </c>
      <c r="J85" s="63">
        <f t="shared" si="25"/>
        <v>0.13475177304964547</v>
      </c>
      <c r="K85" s="28">
        <f t="shared" si="26"/>
        <v>20212.765957446816</v>
      </c>
      <c r="L85" s="8"/>
      <c r="W85" s="5">
        <f t="shared" si="22"/>
        <v>1</v>
      </c>
      <c r="X85" s="5">
        <f t="shared" si="23"/>
        <v>0</v>
      </c>
      <c r="Y85" s="5">
        <f t="shared" si="27"/>
        <v>0</v>
      </c>
    </row>
    <row r="86" spans="1:25" x14ac:dyDescent="0.3">
      <c r="A86" s="7"/>
      <c r="B86" s="23">
        <f t="shared" si="28"/>
        <v>81</v>
      </c>
      <c r="C86" s="24">
        <v>43333</v>
      </c>
      <c r="D86" s="43" t="s">
        <v>19</v>
      </c>
      <c r="E86" s="43" t="s">
        <v>462</v>
      </c>
      <c r="F86" s="43">
        <v>180</v>
      </c>
      <c r="G86" s="26">
        <v>187</v>
      </c>
      <c r="H86" s="25">
        <f t="shared" si="24"/>
        <v>7</v>
      </c>
      <c r="I86" s="27">
        <f t="shared" si="29"/>
        <v>833.33333333333337</v>
      </c>
      <c r="J86" s="63">
        <f t="shared" si="25"/>
        <v>3.8888888888888973E-2</v>
      </c>
      <c r="K86" s="28">
        <f t="shared" si="26"/>
        <v>5833.3333333333339</v>
      </c>
      <c r="L86" s="8"/>
      <c r="W86" s="5">
        <f t="shared" si="22"/>
        <v>1</v>
      </c>
      <c r="X86" s="5">
        <f t="shared" si="23"/>
        <v>0</v>
      </c>
      <c r="Y86" s="5">
        <f t="shared" si="27"/>
        <v>0</v>
      </c>
    </row>
    <row r="87" spans="1:25" x14ac:dyDescent="0.3">
      <c r="A87" s="7"/>
      <c r="B87" s="23">
        <f t="shared" si="28"/>
        <v>82</v>
      </c>
      <c r="C87" s="24">
        <v>43333</v>
      </c>
      <c r="D87" s="43" t="s">
        <v>19</v>
      </c>
      <c r="E87" s="43" t="s">
        <v>463</v>
      </c>
      <c r="F87" s="43">
        <v>744</v>
      </c>
      <c r="G87" s="26">
        <v>776</v>
      </c>
      <c r="H87" s="25">
        <f t="shared" si="24"/>
        <v>32</v>
      </c>
      <c r="I87" s="27">
        <f t="shared" si="29"/>
        <v>201.61290322580646</v>
      </c>
      <c r="J87" s="63">
        <f t="shared" si="25"/>
        <v>4.3010752688172005E-2</v>
      </c>
      <c r="K87" s="28">
        <f t="shared" si="26"/>
        <v>6451.6129032258068</v>
      </c>
      <c r="L87" s="8"/>
      <c r="W87" s="5">
        <f t="shared" si="22"/>
        <v>1</v>
      </c>
      <c r="X87" s="5">
        <f t="shared" si="23"/>
        <v>0</v>
      </c>
      <c r="Y87" s="5">
        <f t="shared" si="27"/>
        <v>0</v>
      </c>
    </row>
    <row r="88" spans="1:25" x14ac:dyDescent="0.3">
      <c r="A88" s="7"/>
      <c r="B88" s="23">
        <f t="shared" si="28"/>
        <v>83</v>
      </c>
      <c r="C88" s="24">
        <v>43333</v>
      </c>
      <c r="D88" s="43" t="s">
        <v>19</v>
      </c>
      <c r="E88" s="43" t="s">
        <v>464</v>
      </c>
      <c r="F88" s="43">
        <v>474</v>
      </c>
      <c r="G88" s="26">
        <v>477</v>
      </c>
      <c r="H88" s="25">
        <f t="shared" si="24"/>
        <v>3</v>
      </c>
      <c r="I88" s="27">
        <f t="shared" si="29"/>
        <v>316.45569620253167</v>
      </c>
      <c r="J88" s="63">
        <f t="shared" si="25"/>
        <v>6.3291139240506666E-3</v>
      </c>
      <c r="K88" s="28">
        <f t="shared" si="26"/>
        <v>949.36708860759495</v>
      </c>
      <c r="L88" s="8"/>
      <c r="W88" s="5">
        <f t="shared" si="22"/>
        <v>1</v>
      </c>
      <c r="X88" s="5">
        <f t="shared" si="23"/>
        <v>0</v>
      </c>
      <c r="Y88" s="5">
        <f t="shared" si="27"/>
        <v>0</v>
      </c>
    </row>
    <row r="89" spans="1:25" x14ac:dyDescent="0.3">
      <c r="A89" s="7"/>
      <c r="B89" s="23">
        <f t="shared" si="28"/>
        <v>84</v>
      </c>
      <c r="C89" s="24">
        <v>43335</v>
      </c>
      <c r="D89" s="43" t="s">
        <v>19</v>
      </c>
      <c r="E89" s="43" t="s">
        <v>466</v>
      </c>
      <c r="F89" s="43">
        <v>24.8</v>
      </c>
      <c r="G89" s="26">
        <v>26.65</v>
      </c>
      <c r="H89" s="76">
        <f t="shared" si="24"/>
        <v>1.8499999999999979</v>
      </c>
      <c r="I89" s="27">
        <f t="shared" si="29"/>
        <v>6048.3870967741932</v>
      </c>
      <c r="J89" s="63">
        <f t="shared" si="25"/>
        <v>7.4596774193548265E-2</v>
      </c>
      <c r="K89" s="28">
        <f t="shared" si="26"/>
        <v>11189.516129032245</v>
      </c>
      <c r="L89" s="8"/>
      <c r="W89" s="5">
        <f t="shared" si="22"/>
        <v>1</v>
      </c>
      <c r="X89" s="5">
        <f t="shared" si="23"/>
        <v>0</v>
      </c>
      <c r="Y89" s="5">
        <f t="shared" si="27"/>
        <v>0</v>
      </c>
    </row>
    <row r="90" spans="1:25" x14ac:dyDescent="0.3">
      <c r="A90" s="7"/>
      <c r="B90" s="23">
        <f t="shared" si="28"/>
        <v>85</v>
      </c>
      <c r="C90" s="24">
        <v>43335</v>
      </c>
      <c r="D90" s="43" t="s">
        <v>19</v>
      </c>
      <c r="E90" s="43" t="s">
        <v>467</v>
      </c>
      <c r="F90" s="43">
        <v>82</v>
      </c>
      <c r="G90" s="26">
        <v>84.2</v>
      </c>
      <c r="H90" s="76">
        <f t="shared" ref="H90:H92" si="30">G90-F90</f>
        <v>2.2000000000000028</v>
      </c>
      <c r="I90" s="27">
        <f t="shared" si="29"/>
        <v>1829.2682926829268</v>
      </c>
      <c r="J90" s="63">
        <f t="shared" si="25"/>
        <v>2.6829268292682951E-2</v>
      </c>
      <c r="K90" s="28">
        <f t="shared" si="26"/>
        <v>4024.3902439024441</v>
      </c>
      <c r="L90" s="8"/>
      <c r="W90" s="5">
        <f t="shared" si="22"/>
        <v>1</v>
      </c>
      <c r="X90" s="5">
        <f t="shared" si="23"/>
        <v>0</v>
      </c>
      <c r="Y90" s="5">
        <f t="shared" si="27"/>
        <v>0</v>
      </c>
    </row>
    <row r="91" spans="1:25" x14ac:dyDescent="0.3">
      <c r="A91" s="7"/>
      <c r="B91" s="23">
        <f t="shared" si="28"/>
        <v>86</v>
      </c>
      <c r="C91" s="24">
        <v>43335</v>
      </c>
      <c r="D91" s="43" t="s">
        <v>19</v>
      </c>
      <c r="E91" s="43" t="s">
        <v>120</v>
      </c>
      <c r="F91" s="43">
        <v>405</v>
      </c>
      <c r="G91" s="26">
        <v>418</v>
      </c>
      <c r="H91" s="25">
        <f t="shared" si="30"/>
        <v>13</v>
      </c>
      <c r="I91" s="27">
        <f t="shared" si="29"/>
        <v>370.37037037037038</v>
      </c>
      <c r="J91" s="63">
        <f t="shared" si="25"/>
        <v>3.2098765432098775E-2</v>
      </c>
      <c r="K91" s="28">
        <f t="shared" si="26"/>
        <v>4814.8148148148148</v>
      </c>
      <c r="L91" s="8"/>
      <c r="W91" s="5">
        <f t="shared" si="22"/>
        <v>1</v>
      </c>
      <c r="X91" s="5">
        <f t="shared" si="23"/>
        <v>0</v>
      </c>
      <c r="Y91" s="5">
        <f t="shared" si="27"/>
        <v>0</v>
      </c>
    </row>
    <row r="92" spans="1:25" x14ac:dyDescent="0.3">
      <c r="A92" s="7"/>
      <c r="B92" s="23">
        <f t="shared" si="28"/>
        <v>87</v>
      </c>
      <c r="C92" s="24">
        <v>43336</v>
      </c>
      <c r="D92" s="43" t="s">
        <v>19</v>
      </c>
      <c r="E92" s="43" t="s">
        <v>129</v>
      </c>
      <c r="F92" s="43">
        <v>363</v>
      </c>
      <c r="G92" s="26">
        <v>379</v>
      </c>
      <c r="H92" s="25">
        <f t="shared" si="30"/>
        <v>16</v>
      </c>
      <c r="I92" s="27">
        <f t="shared" si="29"/>
        <v>413.22314049586777</v>
      </c>
      <c r="J92" s="63">
        <f t="shared" si="25"/>
        <v>4.4077134986225897E-2</v>
      </c>
      <c r="K92" s="28">
        <f t="shared" si="26"/>
        <v>6611.5702479338843</v>
      </c>
      <c r="L92" s="8"/>
      <c r="W92" s="5">
        <f t="shared" si="22"/>
        <v>1</v>
      </c>
      <c r="X92" s="5">
        <f t="shared" si="23"/>
        <v>0</v>
      </c>
      <c r="Y92" s="5">
        <f t="shared" si="27"/>
        <v>0</v>
      </c>
    </row>
    <row r="93" spans="1:25" x14ac:dyDescent="0.3">
      <c r="A93" s="7"/>
      <c r="B93" s="23">
        <f t="shared" si="28"/>
        <v>88</v>
      </c>
      <c r="C93" s="24">
        <v>43336</v>
      </c>
      <c r="D93" s="43" t="s">
        <v>19</v>
      </c>
      <c r="E93" s="43" t="s">
        <v>254</v>
      </c>
      <c r="F93" s="43">
        <v>215</v>
      </c>
      <c r="G93" s="26">
        <v>220</v>
      </c>
      <c r="H93" s="77">
        <f t="shared" ref="H93:H94" si="31">G93-F93</f>
        <v>5</v>
      </c>
      <c r="I93" s="27">
        <f t="shared" si="29"/>
        <v>697.67441860465112</v>
      </c>
      <c r="J93" s="63">
        <f t="shared" si="25"/>
        <v>2.3255813953488413E-2</v>
      </c>
      <c r="K93" s="28">
        <f t="shared" si="26"/>
        <v>3488.3720930232557</v>
      </c>
      <c r="L93" s="8"/>
      <c r="W93" s="5">
        <f t="shared" si="22"/>
        <v>1</v>
      </c>
      <c r="X93" s="5">
        <f t="shared" si="23"/>
        <v>0</v>
      </c>
      <c r="Y93" s="5">
        <f t="shared" si="27"/>
        <v>0</v>
      </c>
    </row>
    <row r="94" spans="1:25" x14ac:dyDescent="0.3">
      <c r="A94" s="7"/>
      <c r="B94" s="23">
        <f t="shared" si="28"/>
        <v>89</v>
      </c>
      <c r="C94" s="44">
        <v>43336</v>
      </c>
      <c r="D94" s="43" t="s">
        <v>19</v>
      </c>
      <c r="E94" s="43" t="s">
        <v>468</v>
      </c>
      <c r="F94" s="43">
        <v>849</v>
      </c>
      <c r="G94" s="26">
        <v>880</v>
      </c>
      <c r="H94" s="77">
        <f t="shared" si="31"/>
        <v>31</v>
      </c>
      <c r="I94" s="27">
        <f t="shared" si="29"/>
        <v>176.67844522968198</v>
      </c>
      <c r="J94" s="63">
        <f t="shared" si="25"/>
        <v>3.6513545347467646E-2</v>
      </c>
      <c r="K94" s="28">
        <f t="shared" si="26"/>
        <v>5477.0318021201419</v>
      </c>
      <c r="L94" s="8"/>
      <c r="W94" s="5">
        <f t="shared" si="22"/>
        <v>1</v>
      </c>
      <c r="X94" s="5">
        <f t="shared" si="23"/>
        <v>0</v>
      </c>
      <c r="Y94" s="5">
        <f t="shared" si="27"/>
        <v>0</v>
      </c>
    </row>
    <row r="95" spans="1:25" x14ac:dyDescent="0.3">
      <c r="A95" s="7"/>
      <c r="B95" s="23">
        <f t="shared" si="28"/>
        <v>90</v>
      </c>
      <c r="C95" s="44">
        <v>43336</v>
      </c>
      <c r="D95" s="43" t="s">
        <v>19</v>
      </c>
      <c r="E95" s="43" t="s">
        <v>95</v>
      </c>
      <c r="F95" s="43">
        <v>359</v>
      </c>
      <c r="G95" s="26">
        <v>365</v>
      </c>
      <c r="H95" s="76">
        <f t="shared" ref="H95" si="32">G95-F95</f>
        <v>6</v>
      </c>
      <c r="I95" s="27">
        <f t="shared" si="29"/>
        <v>417.82729805013929</v>
      </c>
      <c r="J95" s="63">
        <f t="shared" si="25"/>
        <v>1.6713091922005541E-2</v>
      </c>
      <c r="K95" s="28">
        <f t="shared" si="26"/>
        <v>2506.9637883008359</v>
      </c>
      <c r="L95" s="8"/>
      <c r="W95" s="5">
        <f t="shared" si="22"/>
        <v>1</v>
      </c>
      <c r="X95" s="5">
        <f t="shared" si="23"/>
        <v>0</v>
      </c>
      <c r="Y95" s="5">
        <f t="shared" si="27"/>
        <v>0</v>
      </c>
    </row>
    <row r="96" spans="1:25" x14ac:dyDescent="0.3">
      <c r="A96" s="7"/>
      <c r="B96" s="23">
        <f t="shared" si="28"/>
        <v>91</v>
      </c>
      <c r="C96" s="44">
        <v>43336</v>
      </c>
      <c r="D96" s="43" t="s">
        <v>19</v>
      </c>
      <c r="E96" s="43" t="s">
        <v>469</v>
      </c>
      <c r="F96" s="43">
        <v>1414</v>
      </c>
      <c r="G96" s="26">
        <v>1444</v>
      </c>
      <c r="H96" s="25">
        <f t="shared" ref="H96:H99" si="33">G96-F96</f>
        <v>30</v>
      </c>
      <c r="I96" s="27">
        <f t="shared" si="29"/>
        <v>106.08203677510608</v>
      </c>
      <c r="J96" s="63">
        <f t="shared" si="25"/>
        <v>2.1216407355021172E-2</v>
      </c>
      <c r="K96" s="28">
        <f t="shared" si="26"/>
        <v>3182.461103253182</v>
      </c>
      <c r="L96" s="8"/>
      <c r="W96" s="5">
        <f t="shared" si="22"/>
        <v>1</v>
      </c>
      <c r="X96" s="5">
        <f t="shared" si="23"/>
        <v>0</v>
      </c>
      <c r="Y96" s="5">
        <f t="shared" si="27"/>
        <v>0</v>
      </c>
    </row>
    <row r="97" spans="1:25" x14ac:dyDescent="0.3">
      <c r="A97" s="7"/>
      <c r="B97" s="23">
        <f t="shared" si="28"/>
        <v>92</v>
      </c>
      <c r="C97" s="44">
        <v>43336</v>
      </c>
      <c r="D97" s="43" t="s">
        <v>19</v>
      </c>
      <c r="E97" s="43" t="s">
        <v>470</v>
      </c>
      <c r="F97" s="43">
        <v>648</v>
      </c>
      <c r="G97" s="26">
        <v>690</v>
      </c>
      <c r="H97" s="25">
        <f t="shared" si="33"/>
        <v>42</v>
      </c>
      <c r="I97" s="27">
        <f t="shared" si="29"/>
        <v>231.4814814814815</v>
      </c>
      <c r="J97" s="63">
        <f t="shared" si="25"/>
        <v>6.4814814814814881E-2</v>
      </c>
      <c r="K97" s="28">
        <f t="shared" si="26"/>
        <v>9722.2222222222226</v>
      </c>
      <c r="L97" s="8"/>
      <c r="W97" s="5">
        <f t="shared" si="22"/>
        <v>1</v>
      </c>
      <c r="X97" s="5">
        <f t="shared" si="23"/>
        <v>0</v>
      </c>
      <c r="Y97" s="5">
        <f t="shared" si="27"/>
        <v>0</v>
      </c>
    </row>
    <row r="98" spans="1:25" x14ac:dyDescent="0.3">
      <c r="A98" s="7"/>
      <c r="B98" s="23">
        <f t="shared" si="28"/>
        <v>93</v>
      </c>
      <c r="C98" s="44">
        <v>43339</v>
      </c>
      <c r="D98" s="43" t="s">
        <v>19</v>
      </c>
      <c r="E98" s="43" t="s">
        <v>472</v>
      </c>
      <c r="F98" s="43">
        <v>765</v>
      </c>
      <c r="G98" s="26">
        <v>794</v>
      </c>
      <c r="H98" s="25">
        <f t="shared" si="33"/>
        <v>29</v>
      </c>
      <c r="I98" s="27">
        <f t="shared" si="29"/>
        <v>196.07843137254903</v>
      </c>
      <c r="J98" s="63">
        <f t="shared" si="25"/>
        <v>3.7908496732026231E-2</v>
      </c>
      <c r="K98" s="28">
        <f t="shared" si="26"/>
        <v>5686.2745098039222</v>
      </c>
      <c r="L98" s="8"/>
      <c r="W98" s="5">
        <f t="shared" si="22"/>
        <v>1</v>
      </c>
      <c r="X98" s="5">
        <f t="shared" si="23"/>
        <v>0</v>
      </c>
      <c r="Y98" s="5">
        <f t="shared" si="27"/>
        <v>0</v>
      </c>
    </row>
    <row r="99" spans="1:25" x14ac:dyDescent="0.3">
      <c r="A99" s="7"/>
      <c r="B99" s="23">
        <f t="shared" si="28"/>
        <v>94</v>
      </c>
      <c r="C99" s="44">
        <v>43339</v>
      </c>
      <c r="D99" s="43" t="s">
        <v>19</v>
      </c>
      <c r="E99" s="43" t="s">
        <v>473</v>
      </c>
      <c r="F99" s="43">
        <v>1418</v>
      </c>
      <c r="G99" s="26">
        <v>1433</v>
      </c>
      <c r="H99" s="25">
        <f t="shared" si="33"/>
        <v>15</v>
      </c>
      <c r="I99" s="27">
        <f t="shared" si="29"/>
        <v>105.78279266572638</v>
      </c>
      <c r="J99" s="63">
        <f t="shared" si="25"/>
        <v>1.0578279266572732E-2</v>
      </c>
      <c r="K99" s="28">
        <f t="shared" si="26"/>
        <v>1586.7418899858956</v>
      </c>
      <c r="L99" s="8"/>
      <c r="W99" s="5">
        <f t="shared" si="22"/>
        <v>1</v>
      </c>
      <c r="X99" s="5">
        <f t="shared" si="23"/>
        <v>0</v>
      </c>
      <c r="Y99" s="5">
        <f t="shared" si="27"/>
        <v>0</v>
      </c>
    </row>
    <row r="100" spans="1:25" x14ac:dyDescent="0.3">
      <c r="A100" s="7"/>
      <c r="B100" s="23">
        <f t="shared" si="28"/>
        <v>95</v>
      </c>
      <c r="C100" s="44">
        <v>43339</v>
      </c>
      <c r="D100" s="43" t="s">
        <v>19</v>
      </c>
      <c r="E100" s="43" t="s">
        <v>474</v>
      </c>
      <c r="F100" s="43">
        <v>625</v>
      </c>
      <c r="G100" s="26">
        <v>645</v>
      </c>
      <c r="H100" s="25">
        <f t="shared" ref="H100:H104" si="34">G100-F100</f>
        <v>20</v>
      </c>
      <c r="I100" s="27">
        <f t="shared" si="29"/>
        <v>240</v>
      </c>
      <c r="J100" s="63">
        <f t="shared" si="25"/>
        <v>3.2000000000000028E-2</v>
      </c>
      <c r="K100" s="28">
        <f t="shared" si="26"/>
        <v>4800</v>
      </c>
      <c r="L100" s="8"/>
      <c r="N100" s="5" t="s">
        <v>20</v>
      </c>
      <c r="W100" s="5">
        <f t="shared" si="22"/>
        <v>1</v>
      </c>
      <c r="X100" s="5">
        <f t="shared" si="23"/>
        <v>0</v>
      </c>
      <c r="Y100" s="5">
        <f t="shared" si="27"/>
        <v>0</v>
      </c>
    </row>
    <row r="101" spans="1:25" x14ac:dyDescent="0.3">
      <c r="A101" s="7"/>
      <c r="B101" s="23">
        <f t="shared" si="28"/>
        <v>96</v>
      </c>
      <c r="C101" s="44">
        <v>43339</v>
      </c>
      <c r="D101" s="43" t="s">
        <v>19</v>
      </c>
      <c r="E101" s="43" t="s">
        <v>475</v>
      </c>
      <c r="F101" s="43">
        <v>721</v>
      </c>
      <c r="G101" s="26">
        <v>728</v>
      </c>
      <c r="H101" s="25">
        <f t="shared" si="34"/>
        <v>7</v>
      </c>
      <c r="I101" s="27">
        <f t="shared" si="29"/>
        <v>208.04438280166437</v>
      </c>
      <c r="J101" s="63">
        <f t="shared" si="25"/>
        <v>9.7087378640776656E-3</v>
      </c>
      <c r="K101" s="28">
        <f t="shared" si="26"/>
        <v>1456.3106796116506</v>
      </c>
      <c r="L101" s="8"/>
      <c r="O101" s="5" t="s">
        <v>20</v>
      </c>
      <c r="W101" s="5">
        <f t="shared" si="22"/>
        <v>1</v>
      </c>
      <c r="X101" s="5">
        <f t="shared" si="23"/>
        <v>0</v>
      </c>
      <c r="Y101" s="5">
        <f t="shared" si="27"/>
        <v>0</v>
      </c>
    </row>
    <row r="102" spans="1:25" x14ac:dyDescent="0.3">
      <c r="A102" s="7"/>
      <c r="B102" s="23">
        <f t="shared" si="28"/>
        <v>97</v>
      </c>
      <c r="C102" s="44">
        <v>43340</v>
      </c>
      <c r="D102" s="43" t="s">
        <v>19</v>
      </c>
      <c r="E102" s="43" t="s">
        <v>476</v>
      </c>
      <c r="F102" s="43">
        <v>1772</v>
      </c>
      <c r="G102" s="26">
        <v>1794</v>
      </c>
      <c r="H102" s="25">
        <f t="shared" si="34"/>
        <v>22</v>
      </c>
      <c r="I102" s="27">
        <f t="shared" si="29"/>
        <v>84.650112866817153</v>
      </c>
      <c r="J102" s="63">
        <f t="shared" si="25"/>
        <v>1.2415349887133109E-2</v>
      </c>
      <c r="K102" s="28">
        <f t="shared" si="26"/>
        <v>1862.3024830699774</v>
      </c>
      <c r="L102" s="8"/>
      <c r="O102" s="5" t="s">
        <v>20</v>
      </c>
      <c r="W102" s="5">
        <f t="shared" ref="W102:W114" si="35">IF($K102&gt;0,1,0)</f>
        <v>1</v>
      </c>
      <c r="X102" s="5">
        <f t="shared" ref="X102:X114" si="36">IF($K102&lt;0,1,0)</f>
        <v>0</v>
      </c>
      <c r="Y102" s="5">
        <f t="shared" si="27"/>
        <v>0</v>
      </c>
    </row>
    <row r="103" spans="1:25" x14ac:dyDescent="0.3">
      <c r="A103" s="7"/>
      <c r="B103" s="23">
        <f t="shared" si="28"/>
        <v>98</v>
      </c>
      <c r="C103" s="44">
        <v>43340</v>
      </c>
      <c r="D103" s="43" t="s">
        <v>19</v>
      </c>
      <c r="E103" s="43" t="s">
        <v>477</v>
      </c>
      <c r="F103" s="43">
        <v>390</v>
      </c>
      <c r="G103" s="26">
        <v>417</v>
      </c>
      <c r="H103" s="25">
        <f t="shared" si="34"/>
        <v>27</v>
      </c>
      <c r="I103" s="27">
        <f t="shared" si="29"/>
        <v>384.61538461538464</v>
      </c>
      <c r="J103" s="63">
        <f t="shared" si="25"/>
        <v>6.9230769230769207E-2</v>
      </c>
      <c r="K103" s="28">
        <f t="shared" si="26"/>
        <v>10384.615384615385</v>
      </c>
      <c r="L103" s="8"/>
      <c r="W103" s="5">
        <f t="shared" si="35"/>
        <v>1</v>
      </c>
      <c r="X103" s="5">
        <f t="shared" si="36"/>
        <v>0</v>
      </c>
      <c r="Y103" s="5">
        <f t="shared" si="27"/>
        <v>0</v>
      </c>
    </row>
    <row r="104" spans="1:25" x14ac:dyDescent="0.3">
      <c r="A104" s="7"/>
      <c r="B104" s="23">
        <f t="shared" si="28"/>
        <v>99</v>
      </c>
      <c r="C104" s="44">
        <v>43341</v>
      </c>
      <c r="D104" s="43" t="s">
        <v>19</v>
      </c>
      <c r="E104" s="43" t="s">
        <v>478</v>
      </c>
      <c r="F104" s="43">
        <v>66</v>
      </c>
      <c r="G104" s="26">
        <v>70.8</v>
      </c>
      <c r="H104" s="25">
        <f t="shared" si="34"/>
        <v>4.7999999999999972</v>
      </c>
      <c r="I104" s="27">
        <f t="shared" si="29"/>
        <v>2272.7272727272725</v>
      </c>
      <c r="J104" s="63">
        <f t="shared" si="25"/>
        <v>7.2727272727272751E-2</v>
      </c>
      <c r="K104" s="28">
        <f t="shared" si="26"/>
        <v>10909.090909090901</v>
      </c>
      <c r="L104" s="8"/>
      <c r="W104" s="5">
        <f t="shared" si="35"/>
        <v>1</v>
      </c>
      <c r="X104" s="5">
        <f t="shared" si="36"/>
        <v>0</v>
      </c>
      <c r="Y104" s="5">
        <f t="shared" si="27"/>
        <v>0</v>
      </c>
    </row>
    <row r="105" spans="1:25" x14ac:dyDescent="0.3">
      <c r="A105" s="7"/>
      <c r="B105" s="26">
        <f t="shared" si="28"/>
        <v>100</v>
      </c>
      <c r="C105" s="44">
        <v>43341</v>
      </c>
      <c r="D105" s="43" t="s">
        <v>19</v>
      </c>
      <c r="E105" s="43" t="s">
        <v>65</v>
      </c>
      <c r="F105" s="43">
        <v>427</v>
      </c>
      <c r="G105" s="26">
        <v>433</v>
      </c>
      <c r="H105" s="25">
        <f t="shared" ref="H105:H112" si="37">G105-F105</f>
        <v>6</v>
      </c>
      <c r="I105" s="27">
        <f t="shared" si="29"/>
        <v>351.28805620608898</v>
      </c>
      <c r="J105" s="63">
        <f t="shared" si="25"/>
        <v>1.4051522248243575E-2</v>
      </c>
      <c r="K105" s="25">
        <f t="shared" si="26"/>
        <v>2107.7283372365337</v>
      </c>
      <c r="L105" s="8"/>
      <c r="W105" s="5">
        <f t="shared" si="35"/>
        <v>1</v>
      </c>
      <c r="X105" s="5">
        <f t="shared" si="36"/>
        <v>0</v>
      </c>
      <c r="Y105" s="5">
        <f t="shared" si="27"/>
        <v>0</v>
      </c>
    </row>
    <row r="106" spans="1:25" x14ac:dyDescent="0.3">
      <c r="A106" s="7"/>
      <c r="B106" s="26">
        <f t="shared" si="28"/>
        <v>101</v>
      </c>
      <c r="C106" s="44">
        <v>43341</v>
      </c>
      <c r="D106" s="43" t="s">
        <v>19</v>
      </c>
      <c r="E106" s="43" t="s">
        <v>29</v>
      </c>
      <c r="F106" s="43">
        <v>14.7</v>
      </c>
      <c r="G106" s="26">
        <v>16.8</v>
      </c>
      <c r="H106" s="25">
        <f t="shared" si="37"/>
        <v>2.1000000000000014</v>
      </c>
      <c r="I106" s="27">
        <f t="shared" si="29"/>
        <v>10204.081632653062</v>
      </c>
      <c r="J106" s="63">
        <f t="shared" si="25"/>
        <v>0.14285714285714302</v>
      </c>
      <c r="K106" s="25">
        <f t="shared" si="26"/>
        <v>21428.571428571446</v>
      </c>
      <c r="L106" s="8"/>
      <c r="W106" s="5">
        <f t="shared" si="35"/>
        <v>1</v>
      </c>
      <c r="X106" s="5">
        <f t="shared" si="36"/>
        <v>0</v>
      </c>
      <c r="Y106" s="5">
        <f t="shared" si="27"/>
        <v>0</v>
      </c>
    </row>
    <row r="107" spans="1:25" x14ac:dyDescent="0.3">
      <c r="A107" s="7"/>
      <c r="B107" s="23">
        <f t="shared" si="28"/>
        <v>102</v>
      </c>
      <c r="C107" s="44">
        <v>43342</v>
      </c>
      <c r="D107" s="43" t="s">
        <v>19</v>
      </c>
      <c r="E107" s="43" t="s">
        <v>479</v>
      </c>
      <c r="F107" s="43">
        <v>1842</v>
      </c>
      <c r="G107" s="26">
        <v>1834</v>
      </c>
      <c r="H107" s="25">
        <f t="shared" si="37"/>
        <v>-8</v>
      </c>
      <c r="I107" s="27">
        <f t="shared" si="29"/>
        <v>81.433224755700323</v>
      </c>
      <c r="J107" s="63">
        <f t="shared" si="25"/>
        <v>-4.3431053203040193E-3</v>
      </c>
      <c r="K107" s="25">
        <f t="shared" si="26"/>
        <v>-651.46579804560258</v>
      </c>
      <c r="L107" s="8"/>
      <c r="W107" s="5">
        <f t="shared" si="35"/>
        <v>0</v>
      </c>
      <c r="X107" s="5">
        <f t="shared" si="36"/>
        <v>1</v>
      </c>
      <c r="Y107" s="5">
        <f t="shared" si="27"/>
        <v>0</v>
      </c>
    </row>
    <row r="108" spans="1:25" x14ac:dyDescent="0.3">
      <c r="A108" s="7"/>
      <c r="B108" s="23">
        <f t="shared" si="28"/>
        <v>103</v>
      </c>
      <c r="C108" s="44">
        <v>43342</v>
      </c>
      <c r="D108" s="43" t="s">
        <v>19</v>
      </c>
      <c r="E108" s="43" t="s">
        <v>480</v>
      </c>
      <c r="F108" s="43">
        <v>640</v>
      </c>
      <c r="G108" s="26">
        <v>652</v>
      </c>
      <c r="H108" s="25">
        <f t="shared" si="37"/>
        <v>12</v>
      </c>
      <c r="I108" s="27">
        <f t="shared" si="29"/>
        <v>234.375</v>
      </c>
      <c r="J108" s="63">
        <f t="shared" si="25"/>
        <v>1.8750000000000044E-2</v>
      </c>
      <c r="K108" s="25">
        <f t="shared" si="26"/>
        <v>2812.5</v>
      </c>
      <c r="L108" s="8"/>
      <c r="W108" s="5">
        <f t="shared" si="35"/>
        <v>1</v>
      </c>
      <c r="X108" s="5">
        <f t="shared" si="36"/>
        <v>0</v>
      </c>
      <c r="Y108" s="5">
        <f t="shared" si="27"/>
        <v>0</v>
      </c>
    </row>
    <row r="109" spans="1:25" x14ac:dyDescent="0.3">
      <c r="A109" s="7"/>
      <c r="B109" s="23">
        <f t="shared" si="28"/>
        <v>104</v>
      </c>
      <c r="C109" s="44">
        <v>43342</v>
      </c>
      <c r="D109" s="43" t="s">
        <v>19</v>
      </c>
      <c r="E109" s="43" t="s">
        <v>486</v>
      </c>
      <c r="F109" s="43">
        <v>31.4</v>
      </c>
      <c r="G109" s="26">
        <v>32.65</v>
      </c>
      <c r="H109" s="25">
        <f t="shared" si="37"/>
        <v>1.25</v>
      </c>
      <c r="I109" s="27">
        <f t="shared" si="29"/>
        <v>4777.0700636942674</v>
      </c>
      <c r="J109" s="63">
        <f t="shared" si="25"/>
        <v>3.9808917197452276E-2</v>
      </c>
      <c r="K109" s="25">
        <f t="shared" si="26"/>
        <v>5971.3375796178343</v>
      </c>
      <c r="L109" s="8"/>
      <c r="W109" s="5">
        <f t="shared" si="35"/>
        <v>1</v>
      </c>
      <c r="X109" s="5">
        <f t="shared" si="36"/>
        <v>0</v>
      </c>
      <c r="Y109" s="5">
        <f t="shared" si="27"/>
        <v>0</v>
      </c>
    </row>
    <row r="110" spans="1:25" x14ac:dyDescent="0.3">
      <c r="A110" s="7"/>
      <c r="B110" s="23">
        <f t="shared" si="28"/>
        <v>105</v>
      </c>
      <c r="C110" s="44">
        <v>43342</v>
      </c>
      <c r="D110" s="43" t="s">
        <v>19</v>
      </c>
      <c r="E110" s="43" t="s">
        <v>481</v>
      </c>
      <c r="F110" s="43">
        <v>5.9</v>
      </c>
      <c r="G110" s="26">
        <v>6.3</v>
      </c>
      <c r="H110" s="25">
        <f t="shared" si="37"/>
        <v>0.39999999999999947</v>
      </c>
      <c r="I110" s="27">
        <f t="shared" si="29"/>
        <v>25423.728813559319</v>
      </c>
      <c r="J110" s="63">
        <f t="shared" si="25"/>
        <v>6.7796610169491345E-2</v>
      </c>
      <c r="K110" s="25">
        <f t="shared" si="26"/>
        <v>10169.491525423715</v>
      </c>
      <c r="L110" s="8"/>
      <c r="W110" s="5">
        <f t="shared" si="35"/>
        <v>1</v>
      </c>
      <c r="X110" s="5">
        <f t="shared" si="36"/>
        <v>0</v>
      </c>
      <c r="Y110" s="5">
        <f t="shared" si="27"/>
        <v>0</v>
      </c>
    </row>
    <row r="111" spans="1:25" x14ac:dyDescent="0.3">
      <c r="A111" s="7"/>
      <c r="B111" s="23">
        <f t="shared" si="28"/>
        <v>106</v>
      </c>
      <c r="C111" s="44">
        <v>43342</v>
      </c>
      <c r="D111" s="43" t="s">
        <v>19</v>
      </c>
      <c r="E111" s="43" t="s">
        <v>482</v>
      </c>
      <c r="F111" s="43">
        <v>678</v>
      </c>
      <c r="G111" s="26">
        <v>685</v>
      </c>
      <c r="H111" s="25">
        <f t="shared" si="37"/>
        <v>7</v>
      </c>
      <c r="I111" s="27">
        <f t="shared" si="29"/>
        <v>221.23893805309734</v>
      </c>
      <c r="J111" s="63">
        <f t="shared" si="25"/>
        <v>1.0324483775811188E-2</v>
      </c>
      <c r="K111" s="25">
        <f t="shared" si="26"/>
        <v>1548.6725663716813</v>
      </c>
      <c r="L111" s="8"/>
      <c r="W111" s="5">
        <f t="shared" si="35"/>
        <v>1</v>
      </c>
      <c r="X111" s="5">
        <f t="shared" si="36"/>
        <v>0</v>
      </c>
      <c r="Y111" s="5">
        <f t="shared" si="27"/>
        <v>0</v>
      </c>
    </row>
    <row r="112" spans="1:25" x14ac:dyDescent="0.3">
      <c r="A112" s="7"/>
      <c r="B112" s="23">
        <f t="shared" si="28"/>
        <v>107</v>
      </c>
      <c r="C112" s="44">
        <v>43342</v>
      </c>
      <c r="D112" s="43" t="s">
        <v>19</v>
      </c>
      <c r="E112" s="43" t="s">
        <v>483</v>
      </c>
      <c r="F112" s="43">
        <v>292</v>
      </c>
      <c r="G112" s="26">
        <v>285</v>
      </c>
      <c r="H112" s="25">
        <f t="shared" si="37"/>
        <v>-7</v>
      </c>
      <c r="I112" s="27">
        <f t="shared" si="29"/>
        <v>513.69863013698625</v>
      </c>
      <c r="J112" s="63">
        <f t="shared" si="25"/>
        <v>-2.3972602739726012E-2</v>
      </c>
      <c r="K112" s="25">
        <f t="shared" si="26"/>
        <v>-3595.8904109589039</v>
      </c>
      <c r="L112" s="8"/>
      <c r="W112" s="5">
        <f t="shared" si="35"/>
        <v>0</v>
      </c>
      <c r="X112" s="5">
        <f t="shared" si="36"/>
        <v>1</v>
      </c>
      <c r="Y112" s="5">
        <f t="shared" si="27"/>
        <v>0</v>
      </c>
    </row>
    <row r="113" spans="1:25" x14ac:dyDescent="0.3">
      <c r="A113" s="7"/>
      <c r="B113" s="23">
        <f t="shared" si="28"/>
        <v>108</v>
      </c>
      <c r="C113" s="44">
        <v>43342</v>
      </c>
      <c r="D113" s="43" t="s">
        <v>19</v>
      </c>
      <c r="E113" s="43" t="s">
        <v>484</v>
      </c>
      <c r="F113" s="43">
        <v>556</v>
      </c>
      <c r="G113" s="26">
        <v>581</v>
      </c>
      <c r="H113" s="25">
        <v>-25</v>
      </c>
      <c r="I113" s="27">
        <f t="shared" si="29"/>
        <v>269.78417266187051</v>
      </c>
      <c r="J113" s="63">
        <f t="shared" si="25"/>
        <v>4.496402877697836E-2</v>
      </c>
      <c r="K113" s="25">
        <f t="shared" si="26"/>
        <v>-6744.6043165467627</v>
      </c>
      <c r="L113" s="8"/>
      <c r="W113" s="5">
        <f t="shared" si="35"/>
        <v>0</v>
      </c>
      <c r="X113" s="5">
        <f t="shared" si="36"/>
        <v>1</v>
      </c>
      <c r="Y113" s="5">
        <f t="shared" si="27"/>
        <v>0</v>
      </c>
    </row>
    <row r="114" spans="1:25" x14ac:dyDescent="0.3">
      <c r="A114" s="7"/>
      <c r="B114" s="23">
        <f t="shared" si="28"/>
        <v>109</v>
      </c>
      <c r="C114" s="44">
        <v>43342</v>
      </c>
      <c r="D114" s="43" t="s">
        <v>19</v>
      </c>
      <c r="E114" s="43" t="s">
        <v>173</v>
      </c>
      <c r="F114" s="43">
        <v>64.8</v>
      </c>
      <c r="G114" s="26">
        <v>72.45</v>
      </c>
      <c r="H114" s="25">
        <f t="shared" ref="H114:H119" si="38">G114-F114</f>
        <v>7.6500000000000057</v>
      </c>
      <c r="I114" s="27">
        <f t="shared" si="29"/>
        <v>2314.8148148148148</v>
      </c>
      <c r="J114" s="63">
        <f t="shared" si="25"/>
        <v>0.11805555555555558</v>
      </c>
      <c r="K114" s="25">
        <f t="shared" si="26"/>
        <v>17708.333333333347</v>
      </c>
      <c r="L114" s="8"/>
      <c r="W114" s="5">
        <f t="shared" si="35"/>
        <v>1</v>
      </c>
      <c r="X114" s="5">
        <f t="shared" si="36"/>
        <v>0</v>
      </c>
      <c r="Y114" s="5">
        <f t="shared" si="27"/>
        <v>0</v>
      </c>
    </row>
    <row r="115" spans="1:25" x14ac:dyDescent="0.3">
      <c r="A115" s="7"/>
      <c r="B115" s="23">
        <f t="shared" si="28"/>
        <v>110</v>
      </c>
      <c r="C115" s="44">
        <v>43342</v>
      </c>
      <c r="D115" s="43" t="s">
        <v>19</v>
      </c>
      <c r="E115" s="43" t="s">
        <v>485</v>
      </c>
      <c r="F115" s="43">
        <v>818</v>
      </c>
      <c r="G115" s="26">
        <v>848</v>
      </c>
      <c r="H115" s="25">
        <f t="shared" si="38"/>
        <v>30</v>
      </c>
      <c r="I115" s="27">
        <f t="shared" si="29"/>
        <v>183.37408312958436</v>
      </c>
      <c r="J115" s="63">
        <f t="shared" si="25"/>
        <v>3.6674816625916762E-2</v>
      </c>
      <c r="K115" s="25">
        <f t="shared" si="26"/>
        <v>5501.2224938875306</v>
      </c>
      <c r="L115" s="8"/>
      <c r="W115" s="5">
        <f t="shared" ref="W115:W178" si="39">IF($K115&gt;0,1,0)</f>
        <v>1</v>
      </c>
      <c r="X115" s="5">
        <f t="shared" ref="X115:X178" si="40">IF($K115&lt;0,1,0)</f>
        <v>0</v>
      </c>
      <c r="Y115" s="5">
        <f t="shared" si="27"/>
        <v>0</v>
      </c>
    </row>
    <row r="116" spans="1:25" x14ac:dyDescent="0.3">
      <c r="A116" s="7"/>
      <c r="B116" s="23">
        <f t="shared" si="28"/>
        <v>111</v>
      </c>
      <c r="C116" s="44">
        <v>43343</v>
      </c>
      <c r="D116" s="43" t="s">
        <v>19</v>
      </c>
      <c r="E116" s="43" t="s">
        <v>487</v>
      </c>
      <c r="F116" s="43">
        <v>1885</v>
      </c>
      <c r="G116" s="26">
        <v>1915</v>
      </c>
      <c r="H116" s="25">
        <f t="shared" si="38"/>
        <v>30</v>
      </c>
      <c r="I116" s="27">
        <f t="shared" si="29"/>
        <v>79.57559681697613</v>
      </c>
      <c r="J116" s="63">
        <f t="shared" si="25"/>
        <v>1.5915119363395291E-2</v>
      </c>
      <c r="K116" s="25">
        <f t="shared" si="26"/>
        <v>2387.2679045092841</v>
      </c>
      <c r="L116" s="8"/>
      <c r="W116" s="5">
        <f t="shared" si="39"/>
        <v>1</v>
      </c>
      <c r="X116" s="5">
        <f t="shared" si="40"/>
        <v>0</v>
      </c>
      <c r="Y116" s="5">
        <f t="shared" si="27"/>
        <v>0</v>
      </c>
    </row>
    <row r="117" spans="1:25" x14ac:dyDescent="0.3">
      <c r="A117" s="7"/>
      <c r="B117" s="23">
        <f t="shared" si="28"/>
        <v>112</v>
      </c>
      <c r="C117" s="44">
        <v>43343</v>
      </c>
      <c r="D117" s="43" t="s">
        <v>19</v>
      </c>
      <c r="E117" s="43" t="s">
        <v>65</v>
      </c>
      <c r="F117" s="43">
        <v>408</v>
      </c>
      <c r="G117" s="26">
        <v>426</v>
      </c>
      <c r="H117" s="25">
        <f t="shared" si="38"/>
        <v>18</v>
      </c>
      <c r="I117" s="27">
        <f t="shared" si="29"/>
        <v>367.64705882352939</v>
      </c>
      <c r="J117" s="63">
        <f t="shared" si="25"/>
        <v>4.4117647058823595E-2</v>
      </c>
      <c r="K117" s="25">
        <f t="shared" si="26"/>
        <v>6617.6470588235288</v>
      </c>
      <c r="L117" s="8"/>
      <c r="W117" s="5">
        <f t="shared" si="39"/>
        <v>1</v>
      </c>
      <c r="X117" s="5">
        <f t="shared" si="40"/>
        <v>0</v>
      </c>
      <c r="Y117" s="5">
        <f t="shared" si="27"/>
        <v>0</v>
      </c>
    </row>
    <row r="118" spans="1:25" x14ac:dyDescent="0.3">
      <c r="A118" s="7"/>
      <c r="B118" s="23">
        <f t="shared" si="28"/>
        <v>113</v>
      </c>
      <c r="C118" s="44">
        <v>43343</v>
      </c>
      <c r="D118" s="43" t="s">
        <v>19</v>
      </c>
      <c r="E118" s="43" t="s">
        <v>141</v>
      </c>
      <c r="F118" s="43">
        <v>61.4</v>
      </c>
      <c r="G118" s="26">
        <v>63.6</v>
      </c>
      <c r="H118" s="25">
        <f t="shared" si="38"/>
        <v>2.2000000000000028</v>
      </c>
      <c r="I118" s="27">
        <f t="shared" si="29"/>
        <v>2442.99674267101</v>
      </c>
      <c r="J118" s="63">
        <f t="shared" si="25"/>
        <v>3.5830618892508159E-2</v>
      </c>
      <c r="K118" s="25">
        <f t="shared" si="26"/>
        <v>5374.5928338762287</v>
      </c>
      <c r="L118" s="8"/>
      <c r="W118" s="5">
        <f t="shared" si="39"/>
        <v>1</v>
      </c>
      <c r="X118" s="5">
        <f t="shared" si="40"/>
        <v>0</v>
      </c>
      <c r="Y118" s="5">
        <f t="shared" si="27"/>
        <v>0</v>
      </c>
    </row>
    <row r="119" spans="1:25" x14ac:dyDescent="0.3">
      <c r="A119" s="7"/>
      <c r="B119" s="23">
        <f t="shared" si="28"/>
        <v>114</v>
      </c>
      <c r="C119" s="44">
        <v>43343</v>
      </c>
      <c r="D119" s="43" t="s">
        <v>19</v>
      </c>
      <c r="E119" s="43" t="s">
        <v>488</v>
      </c>
      <c r="F119" s="43">
        <v>4.95</v>
      </c>
      <c r="G119" s="26">
        <v>6</v>
      </c>
      <c r="H119" s="25">
        <f t="shared" si="38"/>
        <v>1.0499999999999998</v>
      </c>
      <c r="I119" s="27">
        <f t="shared" si="29"/>
        <v>30303.0303030303</v>
      </c>
      <c r="J119" s="63">
        <f t="shared" si="25"/>
        <v>0.21212121212121215</v>
      </c>
      <c r="K119" s="25">
        <f t="shared" si="26"/>
        <v>31818.181818181809</v>
      </c>
      <c r="L119" s="8"/>
      <c r="W119" s="5">
        <f t="shared" si="39"/>
        <v>1</v>
      </c>
      <c r="X119" s="5">
        <f t="shared" si="40"/>
        <v>0</v>
      </c>
      <c r="Y119" s="5">
        <f t="shared" si="27"/>
        <v>0</v>
      </c>
    </row>
    <row r="120" spans="1:25" x14ac:dyDescent="0.3">
      <c r="A120" s="7"/>
      <c r="B120" s="23">
        <f t="shared" si="28"/>
        <v>115</v>
      </c>
      <c r="C120" s="44">
        <v>43343</v>
      </c>
      <c r="D120" s="43" t="s">
        <v>19</v>
      </c>
      <c r="E120" s="43" t="s">
        <v>251</v>
      </c>
      <c r="F120" s="43">
        <v>680</v>
      </c>
      <c r="G120" s="26">
        <v>688.9</v>
      </c>
      <c r="H120" s="25">
        <f t="shared" ref="H120:H124" si="41">G120-F120</f>
        <v>8.8999999999999773</v>
      </c>
      <c r="I120" s="27">
        <f t="shared" si="29"/>
        <v>220.58823529411765</v>
      </c>
      <c r="J120" s="63">
        <f t="shared" si="25"/>
        <v>1.3088235294117512E-2</v>
      </c>
      <c r="K120" s="25">
        <f t="shared" si="26"/>
        <v>1963.2352941176421</v>
      </c>
      <c r="L120" s="8"/>
      <c r="W120" s="5">
        <f t="shared" si="39"/>
        <v>1</v>
      </c>
      <c r="X120" s="5">
        <f t="shared" si="40"/>
        <v>0</v>
      </c>
      <c r="Y120" s="5">
        <f t="shared" si="27"/>
        <v>0</v>
      </c>
    </row>
    <row r="121" spans="1:25" x14ac:dyDescent="0.3">
      <c r="A121" s="7"/>
      <c r="B121" s="23">
        <f t="shared" si="28"/>
        <v>116</v>
      </c>
      <c r="C121" s="44">
        <v>43343</v>
      </c>
      <c r="D121" s="43" t="s">
        <v>19</v>
      </c>
      <c r="E121" s="43" t="s">
        <v>489</v>
      </c>
      <c r="F121" s="43">
        <v>3247</v>
      </c>
      <c r="G121" s="26">
        <v>3568</v>
      </c>
      <c r="H121" s="25">
        <f t="shared" si="41"/>
        <v>321</v>
      </c>
      <c r="I121" s="27">
        <f t="shared" si="29"/>
        <v>46.196489066830921</v>
      </c>
      <c r="J121" s="63">
        <f t="shared" si="25"/>
        <v>9.8860486603018272E-2</v>
      </c>
      <c r="K121" s="25">
        <f t="shared" si="26"/>
        <v>14829.072990452725</v>
      </c>
      <c r="L121" s="8"/>
      <c r="W121" s="5">
        <f t="shared" si="39"/>
        <v>1</v>
      </c>
      <c r="X121" s="5">
        <f t="shared" si="40"/>
        <v>0</v>
      </c>
      <c r="Y121" s="5">
        <f t="shared" si="27"/>
        <v>0</v>
      </c>
    </row>
    <row r="122" spans="1:25" x14ac:dyDescent="0.3">
      <c r="A122" s="7"/>
      <c r="B122" s="23">
        <f t="shared" si="28"/>
        <v>117</v>
      </c>
      <c r="C122" s="44">
        <v>43343</v>
      </c>
      <c r="D122" s="43" t="s">
        <v>19</v>
      </c>
      <c r="E122" s="43" t="s">
        <v>120</v>
      </c>
      <c r="F122" s="43">
        <v>393</v>
      </c>
      <c r="G122" s="26">
        <v>400</v>
      </c>
      <c r="H122" s="25">
        <f t="shared" si="41"/>
        <v>7</v>
      </c>
      <c r="I122" s="27">
        <f t="shared" si="29"/>
        <v>381.67938931297709</v>
      </c>
      <c r="J122" s="63">
        <f t="shared" si="25"/>
        <v>1.7811704834605591E-2</v>
      </c>
      <c r="K122" s="25">
        <f t="shared" si="26"/>
        <v>2671.7557251908397</v>
      </c>
      <c r="L122" s="8"/>
      <c r="W122" s="5">
        <f t="shared" si="39"/>
        <v>1</v>
      </c>
      <c r="X122" s="5">
        <f t="shared" si="40"/>
        <v>0</v>
      </c>
      <c r="Y122" s="5">
        <f t="shared" si="27"/>
        <v>0</v>
      </c>
    </row>
    <row r="123" spans="1:25" x14ac:dyDescent="0.3">
      <c r="A123" s="7"/>
      <c r="B123" s="23">
        <f t="shared" si="28"/>
        <v>118</v>
      </c>
      <c r="C123" s="44">
        <v>43343</v>
      </c>
      <c r="D123" s="43" t="s">
        <v>19</v>
      </c>
      <c r="E123" s="43" t="s">
        <v>249</v>
      </c>
      <c r="F123" s="43">
        <v>301</v>
      </c>
      <c r="G123" s="26">
        <v>323</v>
      </c>
      <c r="H123" s="25">
        <f t="shared" si="41"/>
        <v>22</v>
      </c>
      <c r="I123" s="27">
        <f t="shared" si="29"/>
        <v>498.33887043189367</v>
      </c>
      <c r="J123" s="63">
        <f t="shared" si="25"/>
        <v>7.3089700996677776E-2</v>
      </c>
      <c r="K123" s="25">
        <f t="shared" si="26"/>
        <v>10963.45514950166</v>
      </c>
      <c r="L123" s="8"/>
      <c r="W123" s="5">
        <f t="shared" si="39"/>
        <v>1</v>
      </c>
      <c r="X123" s="5">
        <f t="shared" si="40"/>
        <v>0</v>
      </c>
      <c r="Y123" s="5">
        <f t="shared" si="27"/>
        <v>0</v>
      </c>
    </row>
    <row r="124" spans="1:25" ht="15" thickBot="1" x14ac:dyDescent="0.35">
      <c r="A124" s="7"/>
      <c r="B124" s="23">
        <f>B123+1</f>
        <v>119</v>
      </c>
      <c r="C124" s="44">
        <v>43343</v>
      </c>
      <c r="D124" s="43" t="s">
        <v>19</v>
      </c>
      <c r="E124" s="43" t="s">
        <v>490</v>
      </c>
      <c r="F124" s="43">
        <v>90</v>
      </c>
      <c r="G124" s="26">
        <v>320.5</v>
      </c>
      <c r="H124" s="25">
        <f t="shared" si="41"/>
        <v>230.5</v>
      </c>
      <c r="I124" s="27">
        <f t="shared" si="29"/>
        <v>1666.6666666666667</v>
      </c>
      <c r="J124" s="63">
        <f t="shared" si="25"/>
        <v>2.5611111111111109</v>
      </c>
      <c r="K124" s="25">
        <f t="shared" si="26"/>
        <v>384166.66666666669</v>
      </c>
      <c r="L124" s="8"/>
      <c r="W124" s="5">
        <f t="shared" si="39"/>
        <v>1</v>
      </c>
      <c r="X124" s="5">
        <f t="shared" si="40"/>
        <v>0</v>
      </c>
      <c r="Y124" s="5">
        <f t="shared" si="27"/>
        <v>0</v>
      </c>
    </row>
    <row r="125" spans="1:25" ht="13.5" hidden="1" customHeight="1" x14ac:dyDescent="0.3">
      <c r="A125" s="7"/>
      <c r="B125" s="23">
        <f t="shared" si="28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25"/>
        <v>#VALUE!</v>
      </c>
      <c r="K125" s="25">
        <f t="shared" si="26"/>
        <v>0</v>
      </c>
      <c r="L125" s="8"/>
      <c r="W125" s="5">
        <f t="shared" si="39"/>
        <v>0</v>
      </c>
      <c r="X125" s="5">
        <f t="shared" si="40"/>
        <v>0</v>
      </c>
      <c r="Y125" s="5">
        <f t="shared" si="27"/>
        <v>0</v>
      </c>
    </row>
    <row r="126" spans="1:25" hidden="1" x14ac:dyDescent="0.3">
      <c r="A126" s="7"/>
      <c r="B126" s="23">
        <f t="shared" si="28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25"/>
        <v>#VALUE!</v>
      </c>
      <c r="K126" s="25">
        <f t="shared" si="26"/>
        <v>0</v>
      </c>
      <c r="L126" s="8"/>
      <c r="W126" s="5">
        <f t="shared" si="39"/>
        <v>0</v>
      </c>
      <c r="X126" s="5">
        <f t="shared" si="40"/>
        <v>0</v>
      </c>
      <c r="Y126" s="5">
        <f t="shared" si="27"/>
        <v>0</v>
      </c>
    </row>
    <row r="127" spans="1:25" hidden="1" x14ac:dyDescent="0.3">
      <c r="A127" s="7"/>
      <c r="B127" s="23">
        <f t="shared" si="28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25"/>
        <v>#VALUE!</v>
      </c>
      <c r="K127" s="25">
        <f t="shared" si="26"/>
        <v>0</v>
      </c>
      <c r="L127" s="8"/>
      <c r="W127" s="5">
        <f t="shared" si="39"/>
        <v>0</v>
      </c>
      <c r="X127" s="5">
        <f t="shared" si="40"/>
        <v>0</v>
      </c>
      <c r="Y127" s="5">
        <f t="shared" si="27"/>
        <v>0</v>
      </c>
    </row>
    <row r="128" spans="1:25" hidden="1" x14ac:dyDescent="0.3">
      <c r="A128" s="7"/>
      <c r="B128" s="23">
        <f t="shared" si="28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25"/>
        <v>#VALUE!</v>
      </c>
      <c r="K128" s="25">
        <f t="shared" si="26"/>
        <v>0</v>
      </c>
      <c r="L128" s="8"/>
      <c r="W128" s="5">
        <f t="shared" si="39"/>
        <v>0</v>
      </c>
      <c r="X128" s="5">
        <f t="shared" si="40"/>
        <v>0</v>
      </c>
      <c r="Y128" s="5">
        <f t="shared" si="27"/>
        <v>0</v>
      </c>
    </row>
    <row r="129" spans="1:25" hidden="1" x14ac:dyDescent="0.3">
      <c r="A129" s="7"/>
      <c r="B129" s="23">
        <f t="shared" si="28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25"/>
        <v>#VALUE!</v>
      </c>
      <c r="K129" s="25">
        <f t="shared" si="26"/>
        <v>0</v>
      </c>
      <c r="L129" s="8"/>
      <c r="W129" s="5">
        <f t="shared" si="39"/>
        <v>0</v>
      </c>
      <c r="X129" s="5">
        <f t="shared" si="40"/>
        <v>0</v>
      </c>
      <c r="Y129" s="5">
        <f t="shared" si="27"/>
        <v>0</v>
      </c>
    </row>
    <row r="130" spans="1:25" hidden="1" x14ac:dyDescent="0.3">
      <c r="A130" s="7"/>
      <c r="B130" s="23">
        <f t="shared" si="28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25"/>
        <v>#VALUE!</v>
      </c>
      <c r="K130" s="25">
        <f t="shared" si="26"/>
        <v>0</v>
      </c>
      <c r="L130" s="8"/>
      <c r="W130" s="5">
        <f t="shared" si="39"/>
        <v>0</v>
      </c>
      <c r="X130" s="5">
        <f t="shared" si="40"/>
        <v>0</v>
      </c>
      <c r="Y130" s="5">
        <f t="shared" si="27"/>
        <v>0</v>
      </c>
    </row>
    <row r="131" spans="1:25" hidden="1" x14ac:dyDescent="0.3">
      <c r="A131" s="7"/>
      <c r="B131" s="23">
        <f t="shared" si="28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25"/>
        <v>#VALUE!</v>
      </c>
      <c r="K131" s="25">
        <f t="shared" si="26"/>
        <v>0</v>
      </c>
      <c r="L131" s="8"/>
      <c r="W131" s="5">
        <f t="shared" si="39"/>
        <v>0</v>
      </c>
      <c r="X131" s="5">
        <f t="shared" si="40"/>
        <v>0</v>
      </c>
      <c r="Y131" s="5">
        <f t="shared" si="27"/>
        <v>0</v>
      </c>
    </row>
    <row r="132" spans="1:25" hidden="1" x14ac:dyDescent="0.3">
      <c r="A132" s="7"/>
      <c r="B132" s="23">
        <f t="shared" si="28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25"/>
        <v>#VALUE!</v>
      </c>
      <c r="K132" s="25">
        <f t="shared" si="26"/>
        <v>0</v>
      </c>
      <c r="L132" s="8"/>
      <c r="W132" s="5">
        <f t="shared" si="39"/>
        <v>0</v>
      </c>
      <c r="X132" s="5">
        <f t="shared" si="40"/>
        <v>0</v>
      </c>
      <c r="Y132" s="5">
        <f t="shared" si="27"/>
        <v>0</v>
      </c>
    </row>
    <row r="133" spans="1:25" hidden="1" x14ac:dyDescent="0.3">
      <c r="A133" s="7"/>
      <c r="B133" s="23">
        <f t="shared" si="28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25"/>
        <v>#VALUE!</v>
      </c>
      <c r="K133" s="25">
        <f t="shared" si="26"/>
        <v>0</v>
      </c>
      <c r="L133" s="8"/>
      <c r="W133" s="5">
        <f t="shared" si="39"/>
        <v>0</v>
      </c>
      <c r="X133" s="5">
        <f t="shared" si="40"/>
        <v>0</v>
      </c>
      <c r="Y133" s="5">
        <f t="shared" si="27"/>
        <v>0</v>
      </c>
    </row>
    <row r="134" spans="1:25" hidden="1" x14ac:dyDescent="0.3">
      <c r="A134" s="7"/>
      <c r="B134" s="23">
        <f t="shared" si="28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25"/>
        <v>#VALUE!</v>
      </c>
      <c r="K134" s="25">
        <f t="shared" si="26"/>
        <v>0</v>
      </c>
      <c r="L134" s="8"/>
      <c r="W134" s="5">
        <f t="shared" si="39"/>
        <v>0</v>
      </c>
      <c r="X134" s="5">
        <f t="shared" si="40"/>
        <v>0</v>
      </c>
      <c r="Y134" s="5">
        <f t="shared" si="27"/>
        <v>0</v>
      </c>
    </row>
    <row r="135" spans="1:25" hidden="1" x14ac:dyDescent="0.3">
      <c r="A135" s="7"/>
      <c r="B135" s="23">
        <f t="shared" si="28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si="25"/>
        <v>#VALUE!</v>
      </c>
      <c r="K135" s="25">
        <f t="shared" si="26"/>
        <v>0</v>
      </c>
      <c r="L135" s="8"/>
      <c r="W135" s="5">
        <f t="shared" si="39"/>
        <v>0</v>
      </c>
      <c r="X135" s="5">
        <f t="shared" si="40"/>
        <v>0</v>
      </c>
      <c r="Y135" s="5">
        <f t="shared" si="27"/>
        <v>0</v>
      </c>
    </row>
    <row r="136" spans="1:25" hidden="1" x14ac:dyDescent="0.3">
      <c r="A136" s="7"/>
      <c r="B136" s="23">
        <f t="shared" si="28"/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ref="J136:J192" si="42">(G136*1/F136)-100%</f>
        <v>#VALUE!</v>
      </c>
      <c r="K136" s="25">
        <f t="shared" ref="K136:K192" si="43">H136*I136</f>
        <v>0</v>
      </c>
      <c r="L136" s="8"/>
      <c r="W136" s="5">
        <f t="shared" si="39"/>
        <v>0</v>
      </c>
      <c r="X136" s="5">
        <f t="shared" si="40"/>
        <v>0</v>
      </c>
      <c r="Y136" s="5">
        <f t="shared" si="27"/>
        <v>0</v>
      </c>
    </row>
    <row r="137" spans="1:25" hidden="1" x14ac:dyDescent="0.3">
      <c r="A137" s="7"/>
      <c r="B137" s="23">
        <f t="shared" si="28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42"/>
        <v>#VALUE!</v>
      </c>
      <c r="K137" s="25">
        <f t="shared" si="43"/>
        <v>0</v>
      </c>
      <c r="L137" s="8"/>
      <c r="W137" s="5">
        <f t="shared" si="39"/>
        <v>0</v>
      </c>
      <c r="X137" s="5">
        <f t="shared" si="40"/>
        <v>0</v>
      </c>
      <c r="Y137" s="5">
        <f t="shared" si="27"/>
        <v>0</v>
      </c>
    </row>
    <row r="138" spans="1:25" hidden="1" x14ac:dyDescent="0.3">
      <c r="A138" s="7"/>
      <c r="B138" s="23">
        <f t="shared" si="28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42"/>
        <v>#VALUE!</v>
      </c>
      <c r="K138" s="25">
        <f t="shared" si="43"/>
        <v>0</v>
      </c>
      <c r="L138" s="8"/>
      <c r="W138" s="5">
        <f t="shared" si="39"/>
        <v>0</v>
      </c>
      <c r="X138" s="5">
        <f t="shared" si="40"/>
        <v>0</v>
      </c>
      <c r="Y138" s="5">
        <f t="shared" si="27"/>
        <v>0</v>
      </c>
    </row>
    <row r="139" spans="1:25" hidden="1" x14ac:dyDescent="0.3">
      <c r="A139" s="7"/>
      <c r="B139" s="23">
        <f t="shared" si="28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42"/>
        <v>#VALUE!</v>
      </c>
      <c r="K139" s="25">
        <f t="shared" si="43"/>
        <v>0</v>
      </c>
      <c r="L139" s="8"/>
      <c r="W139" s="5">
        <f t="shared" si="39"/>
        <v>0</v>
      </c>
      <c r="X139" s="5">
        <f t="shared" si="40"/>
        <v>0</v>
      </c>
      <c r="Y139" s="5">
        <f t="shared" si="27"/>
        <v>0</v>
      </c>
    </row>
    <row r="140" spans="1:25" hidden="1" x14ac:dyDescent="0.3">
      <c r="A140" s="7"/>
      <c r="B140" s="23">
        <f t="shared" si="28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42"/>
        <v>#VALUE!</v>
      </c>
      <c r="K140" s="25">
        <f t="shared" si="43"/>
        <v>0</v>
      </c>
      <c r="L140" s="8"/>
      <c r="W140" s="5">
        <f t="shared" si="39"/>
        <v>0</v>
      </c>
      <c r="X140" s="5">
        <f t="shared" si="40"/>
        <v>0</v>
      </c>
      <c r="Y140" s="5">
        <f t="shared" ref="Y140:Y192" si="44">IF($G140=0,1,0)</f>
        <v>0</v>
      </c>
    </row>
    <row r="141" spans="1:25" hidden="1" x14ac:dyDescent="0.3">
      <c r="A141" s="7"/>
      <c r="B141" s="23">
        <f t="shared" si="28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42"/>
        <v>#VALUE!</v>
      </c>
      <c r="K141" s="25">
        <f t="shared" si="43"/>
        <v>0</v>
      </c>
      <c r="L141" s="8"/>
      <c r="W141" s="5">
        <f t="shared" si="39"/>
        <v>0</v>
      </c>
      <c r="X141" s="5">
        <f t="shared" si="40"/>
        <v>0</v>
      </c>
      <c r="Y141" s="5">
        <f t="shared" si="44"/>
        <v>0</v>
      </c>
    </row>
    <row r="142" spans="1:25" hidden="1" x14ac:dyDescent="0.3">
      <c r="A142" s="7"/>
      <c r="B142" s="23">
        <f t="shared" ref="B142:B192" si="45">B141+1</f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42"/>
        <v>#VALUE!</v>
      </c>
      <c r="K142" s="25">
        <f t="shared" si="43"/>
        <v>0</v>
      </c>
      <c r="L142" s="8"/>
      <c r="W142" s="5">
        <f t="shared" si="39"/>
        <v>0</v>
      </c>
      <c r="X142" s="5">
        <f t="shared" si="40"/>
        <v>0</v>
      </c>
      <c r="Y142" s="5">
        <f t="shared" si="44"/>
        <v>0</v>
      </c>
    </row>
    <row r="143" spans="1:25" hidden="1" x14ac:dyDescent="0.3">
      <c r="A143" s="7"/>
      <c r="B143" s="23">
        <f t="shared" si="45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42"/>
        <v>#VALUE!</v>
      </c>
      <c r="K143" s="25">
        <f t="shared" si="43"/>
        <v>0</v>
      </c>
      <c r="L143" s="8"/>
      <c r="W143" s="5">
        <f t="shared" si="39"/>
        <v>0</v>
      </c>
      <c r="X143" s="5">
        <f t="shared" si="40"/>
        <v>0</v>
      </c>
      <c r="Y143" s="5">
        <f t="shared" si="44"/>
        <v>0</v>
      </c>
    </row>
    <row r="144" spans="1:25" hidden="1" x14ac:dyDescent="0.3">
      <c r="A144" s="7"/>
      <c r="B144" s="23">
        <f t="shared" si="45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42"/>
        <v>#VALUE!</v>
      </c>
      <c r="K144" s="25">
        <f t="shared" si="43"/>
        <v>0</v>
      </c>
      <c r="L144" s="8"/>
      <c r="W144" s="5">
        <f t="shared" si="39"/>
        <v>0</v>
      </c>
      <c r="X144" s="5">
        <f t="shared" si="40"/>
        <v>0</v>
      </c>
      <c r="Y144" s="5">
        <f t="shared" si="44"/>
        <v>0</v>
      </c>
    </row>
    <row r="145" spans="1:25" hidden="1" x14ac:dyDescent="0.3">
      <c r="A145" s="7"/>
      <c r="B145" s="23">
        <f t="shared" si="45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42"/>
        <v>#VALUE!</v>
      </c>
      <c r="K145" s="25">
        <f t="shared" si="43"/>
        <v>0</v>
      </c>
      <c r="L145" s="8"/>
      <c r="W145" s="5">
        <f t="shared" si="39"/>
        <v>0</v>
      </c>
      <c r="X145" s="5">
        <f t="shared" si="40"/>
        <v>0</v>
      </c>
      <c r="Y145" s="5">
        <f t="shared" si="44"/>
        <v>0</v>
      </c>
    </row>
    <row r="146" spans="1:25" hidden="1" x14ac:dyDescent="0.3">
      <c r="A146" s="7"/>
      <c r="B146" s="23">
        <f t="shared" si="45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42"/>
        <v>#VALUE!</v>
      </c>
      <c r="K146" s="25">
        <f t="shared" si="43"/>
        <v>0</v>
      </c>
      <c r="L146" s="8"/>
      <c r="W146" s="5">
        <f t="shared" si="39"/>
        <v>0</v>
      </c>
      <c r="X146" s="5">
        <f t="shared" si="40"/>
        <v>0</v>
      </c>
      <c r="Y146" s="5">
        <f t="shared" si="44"/>
        <v>0</v>
      </c>
    </row>
    <row r="147" spans="1:25" hidden="1" x14ac:dyDescent="0.3">
      <c r="A147" s="7"/>
      <c r="B147" s="23">
        <f t="shared" si="45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42"/>
        <v>#VALUE!</v>
      </c>
      <c r="K147" s="25">
        <f t="shared" si="43"/>
        <v>0</v>
      </c>
      <c r="L147" s="8"/>
      <c r="W147" s="5">
        <f t="shared" si="39"/>
        <v>0</v>
      </c>
      <c r="X147" s="5">
        <f t="shared" si="40"/>
        <v>0</v>
      </c>
      <c r="Y147" s="5">
        <f t="shared" si="44"/>
        <v>0</v>
      </c>
    </row>
    <row r="148" spans="1:25" hidden="1" x14ac:dyDescent="0.3">
      <c r="A148" s="7"/>
      <c r="B148" s="23">
        <f t="shared" si="45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42"/>
        <v>#VALUE!</v>
      </c>
      <c r="K148" s="25">
        <f t="shared" si="43"/>
        <v>0</v>
      </c>
      <c r="L148" s="8"/>
      <c r="W148" s="5">
        <f t="shared" si="39"/>
        <v>0</v>
      </c>
      <c r="X148" s="5">
        <f t="shared" si="40"/>
        <v>0</v>
      </c>
      <c r="Y148" s="5">
        <f t="shared" si="44"/>
        <v>0</v>
      </c>
    </row>
    <row r="149" spans="1:25" hidden="1" x14ac:dyDescent="0.3">
      <c r="A149" s="7"/>
      <c r="B149" s="23">
        <f t="shared" si="45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42"/>
        <v>#VALUE!</v>
      </c>
      <c r="K149" s="25">
        <f t="shared" si="43"/>
        <v>0</v>
      </c>
      <c r="L149" s="8"/>
      <c r="W149" s="5">
        <f t="shared" si="39"/>
        <v>0</v>
      </c>
      <c r="X149" s="5">
        <f t="shared" si="40"/>
        <v>0</v>
      </c>
      <c r="Y149" s="5">
        <f t="shared" si="44"/>
        <v>0</v>
      </c>
    </row>
    <row r="150" spans="1:25" hidden="1" x14ac:dyDescent="0.3">
      <c r="A150" s="7"/>
      <c r="B150" s="23">
        <f t="shared" si="45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42"/>
        <v>#VALUE!</v>
      </c>
      <c r="K150" s="25">
        <f t="shared" si="43"/>
        <v>0</v>
      </c>
      <c r="L150" s="8"/>
      <c r="W150" s="5">
        <f t="shared" si="39"/>
        <v>0</v>
      </c>
      <c r="X150" s="5">
        <f t="shared" si="40"/>
        <v>0</v>
      </c>
      <c r="Y150" s="5">
        <f t="shared" si="44"/>
        <v>0</v>
      </c>
    </row>
    <row r="151" spans="1:25" hidden="1" x14ac:dyDescent="0.3">
      <c r="A151" s="7"/>
      <c r="B151" s="23">
        <f t="shared" si="45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42"/>
        <v>#VALUE!</v>
      </c>
      <c r="K151" s="25">
        <f t="shared" si="43"/>
        <v>0</v>
      </c>
      <c r="L151" s="8"/>
      <c r="W151" s="5">
        <f t="shared" si="39"/>
        <v>0</v>
      </c>
      <c r="X151" s="5">
        <f t="shared" si="40"/>
        <v>0</v>
      </c>
      <c r="Y151" s="5">
        <f t="shared" si="44"/>
        <v>0</v>
      </c>
    </row>
    <row r="152" spans="1:25" hidden="1" x14ac:dyDescent="0.3">
      <c r="A152" s="7"/>
      <c r="B152" s="23">
        <f t="shared" si="45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42"/>
        <v>#VALUE!</v>
      </c>
      <c r="K152" s="25">
        <f t="shared" si="43"/>
        <v>0</v>
      </c>
      <c r="L152" s="8"/>
      <c r="W152" s="5">
        <f t="shared" si="39"/>
        <v>0</v>
      </c>
      <c r="X152" s="5">
        <f t="shared" si="40"/>
        <v>0</v>
      </c>
      <c r="Y152" s="5">
        <f t="shared" si="44"/>
        <v>0</v>
      </c>
    </row>
    <row r="153" spans="1:25" hidden="1" x14ac:dyDescent="0.3">
      <c r="A153" s="7"/>
      <c r="B153" s="23">
        <f t="shared" si="45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42"/>
        <v>#VALUE!</v>
      </c>
      <c r="K153" s="25">
        <f t="shared" si="43"/>
        <v>0</v>
      </c>
      <c r="L153" s="8"/>
      <c r="W153" s="5">
        <f t="shared" si="39"/>
        <v>0</v>
      </c>
      <c r="X153" s="5">
        <f t="shared" si="40"/>
        <v>0</v>
      </c>
      <c r="Y153" s="5">
        <f t="shared" si="44"/>
        <v>0</v>
      </c>
    </row>
    <row r="154" spans="1:25" hidden="1" x14ac:dyDescent="0.3">
      <c r="A154" s="7"/>
      <c r="B154" s="23">
        <f t="shared" si="45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42"/>
        <v>#VALUE!</v>
      </c>
      <c r="K154" s="25">
        <f t="shared" si="43"/>
        <v>0</v>
      </c>
      <c r="L154" s="8"/>
      <c r="W154" s="5">
        <f t="shared" si="39"/>
        <v>0</v>
      </c>
      <c r="X154" s="5">
        <f t="shared" si="40"/>
        <v>0</v>
      </c>
      <c r="Y154" s="5">
        <f t="shared" si="44"/>
        <v>0</v>
      </c>
    </row>
    <row r="155" spans="1:25" hidden="1" x14ac:dyDescent="0.3">
      <c r="A155" s="7"/>
      <c r="B155" s="23">
        <f t="shared" si="45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42"/>
        <v>#VALUE!</v>
      </c>
      <c r="K155" s="25">
        <f t="shared" si="43"/>
        <v>0</v>
      </c>
      <c r="L155" s="8"/>
      <c r="W155" s="5">
        <f t="shared" si="39"/>
        <v>0</v>
      </c>
      <c r="X155" s="5">
        <f t="shared" si="40"/>
        <v>0</v>
      </c>
      <c r="Y155" s="5">
        <f t="shared" si="44"/>
        <v>0</v>
      </c>
    </row>
    <row r="156" spans="1:25" hidden="1" x14ac:dyDescent="0.3">
      <c r="A156" s="7"/>
      <c r="B156" s="23">
        <f t="shared" si="45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42"/>
        <v>#VALUE!</v>
      </c>
      <c r="K156" s="25">
        <f t="shared" si="43"/>
        <v>0</v>
      </c>
      <c r="L156" s="8"/>
      <c r="W156" s="5">
        <f t="shared" si="39"/>
        <v>0</v>
      </c>
      <c r="X156" s="5">
        <f t="shared" si="40"/>
        <v>0</v>
      </c>
      <c r="Y156" s="5">
        <f t="shared" si="44"/>
        <v>0</v>
      </c>
    </row>
    <row r="157" spans="1:25" hidden="1" x14ac:dyDescent="0.3">
      <c r="A157" s="7"/>
      <c r="B157" s="23">
        <f t="shared" si="45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42"/>
        <v>#VALUE!</v>
      </c>
      <c r="K157" s="25">
        <f t="shared" si="43"/>
        <v>0</v>
      </c>
      <c r="L157" s="8"/>
      <c r="W157" s="5">
        <f t="shared" si="39"/>
        <v>0</v>
      </c>
      <c r="X157" s="5">
        <f t="shared" si="40"/>
        <v>0</v>
      </c>
      <c r="Y157" s="5">
        <f t="shared" si="44"/>
        <v>0</v>
      </c>
    </row>
    <row r="158" spans="1:25" hidden="1" x14ac:dyDescent="0.3">
      <c r="A158" s="7"/>
      <c r="B158" s="23">
        <f t="shared" si="45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42"/>
        <v>#VALUE!</v>
      </c>
      <c r="K158" s="25">
        <f t="shared" si="43"/>
        <v>0</v>
      </c>
      <c r="L158" s="8"/>
      <c r="W158" s="5">
        <f t="shared" si="39"/>
        <v>0</v>
      </c>
      <c r="X158" s="5">
        <f t="shared" si="40"/>
        <v>0</v>
      </c>
      <c r="Y158" s="5">
        <f t="shared" si="44"/>
        <v>0</v>
      </c>
    </row>
    <row r="159" spans="1:25" hidden="1" x14ac:dyDescent="0.3">
      <c r="A159" s="7"/>
      <c r="B159" s="23">
        <f t="shared" si="45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42"/>
        <v>#VALUE!</v>
      </c>
      <c r="K159" s="25">
        <f t="shared" si="43"/>
        <v>0</v>
      </c>
      <c r="L159" s="8"/>
      <c r="W159" s="5">
        <f t="shared" si="39"/>
        <v>0</v>
      </c>
      <c r="X159" s="5">
        <f t="shared" si="40"/>
        <v>0</v>
      </c>
      <c r="Y159" s="5">
        <f t="shared" si="44"/>
        <v>0</v>
      </c>
    </row>
    <row r="160" spans="1:25" hidden="1" x14ac:dyDescent="0.3">
      <c r="A160" s="7"/>
      <c r="B160" s="23">
        <f t="shared" si="45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42"/>
        <v>#VALUE!</v>
      </c>
      <c r="K160" s="25">
        <f t="shared" si="43"/>
        <v>0</v>
      </c>
      <c r="L160" s="8"/>
      <c r="W160" s="5">
        <f t="shared" si="39"/>
        <v>0</v>
      </c>
      <c r="X160" s="5">
        <f t="shared" si="40"/>
        <v>0</v>
      </c>
      <c r="Y160" s="5">
        <f t="shared" si="44"/>
        <v>0</v>
      </c>
    </row>
    <row r="161" spans="1:25" hidden="1" x14ac:dyDescent="0.3">
      <c r="A161" s="7"/>
      <c r="B161" s="23">
        <f t="shared" si="45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42"/>
        <v>#VALUE!</v>
      </c>
      <c r="K161" s="25">
        <f t="shared" si="43"/>
        <v>0</v>
      </c>
      <c r="L161" s="8"/>
      <c r="W161" s="5">
        <f t="shared" si="39"/>
        <v>0</v>
      </c>
      <c r="X161" s="5">
        <f t="shared" si="40"/>
        <v>0</v>
      </c>
      <c r="Y161" s="5">
        <f t="shared" si="44"/>
        <v>0</v>
      </c>
    </row>
    <row r="162" spans="1:25" hidden="1" x14ac:dyDescent="0.3">
      <c r="A162" s="7"/>
      <c r="B162" s="23">
        <f t="shared" si="45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42"/>
        <v>#VALUE!</v>
      </c>
      <c r="K162" s="25">
        <f t="shared" si="43"/>
        <v>0</v>
      </c>
      <c r="L162" s="8"/>
      <c r="W162" s="5">
        <f t="shared" si="39"/>
        <v>0</v>
      </c>
      <c r="X162" s="5">
        <f t="shared" si="40"/>
        <v>0</v>
      </c>
      <c r="Y162" s="5">
        <f t="shared" si="44"/>
        <v>0</v>
      </c>
    </row>
    <row r="163" spans="1:25" hidden="1" x14ac:dyDescent="0.3">
      <c r="A163" s="7"/>
      <c r="B163" s="23">
        <f t="shared" si="45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42"/>
        <v>#VALUE!</v>
      </c>
      <c r="K163" s="25">
        <f t="shared" si="43"/>
        <v>0</v>
      </c>
      <c r="L163" s="8"/>
      <c r="W163" s="5">
        <f t="shared" si="39"/>
        <v>0</v>
      </c>
      <c r="X163" s="5">
        <f t="shared" si="40"/>
        <v>0</v>
      </c>
      <c r="Y163" s="5">
        <f t="shared" si="44"/>
        <v>0</v>
      </c>
    </row>
    <row r="164" spans="1:25" hidden="1" x14ac:dyDescent="0.3">
      <c r="A164" s="7"/>
      <c r="B164" s="23">
        <f t="shared" si="45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42"/>
        <v>#VALUE!</v>
      </c>
      <c r="K164" s="25">
        <f t="shared" si="43"/>
        <v>0</v>
      </c>
      <c r="L164" s="8"/>
      <c r="W164" s="5">
        <f t="shared" si="39"/>
        <v>0</v>
      </c>
      <c r="X164" s="5">
        <f t="shared" si="40"/>
        <v>0</v>
      </c>
      <c r="Y164" s="5">
        <f t="shared" si="44"/>
        <v>0</v>
      </c>
    </row>
    <row r="165" spans="1:25" hidden="1" x14ac:dyDescent="0.3">
      <c r="A165" s="7"/>
      <c r="B165" s="23">
        <f t="shared" si="45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42"/>
        <v>#VALUE!</v>
      </c>
      <c r="K165" s="25">
        <f t="shared" si="43"/>
        <v>0</v>
      </c>
      <c r="L165" s="8"/>
      <c r="W165" s="5">
        <f t="shared" si="39"/>
        <v>0</v>
      </c>
      <c r="X165" s="5">
        <f t="shared" si="40"/>
        <v>0</v>
      </c>
      <c r="Y165" s="5">
        <f t="shared" si="44"/>
        <v>0</v>
      </c>
    </row>
    <row r="166" spans="1:25" hidden="1" x14ac:dyDescent="0.3">
      <c r="A166" s="7"/>
      <c r="B166" s="23">
        <f t="shared" si="45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42"/>
        <v>#VALUE!</v>
      </c>
      <c r="K166" s="25">
        <f t="shared" si="43"/>
        <v>0</v>
      </c>
      <c r="L166" s="8"/>
      <c r="W166" s="5">
        <f t="shared" si="39"/>
        <v>0</v>
      </c>
      <c r="X166" s="5">
        <f t="shared" si="40"/>
        <v>0</v>
      </c>
      <c r="Y166" s="5">
        <f t="shared" si="44"/>
        <v>0</v>
      </c>
    </row>
    <row r="167" spans="1:25" hidden="1" x14ac:dyDescent="0.3">
      <c r="A167" s="7"/>
      <c r="B167" s="23">
        <f t="shared" si="45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42"/>
        <v>#VALUE!</v>
      </c>
      <c r="K167" s="25">
        <f t="shared" si="43"/>
        <v>0</v>
      </c>
      <c r="L167" s="8"/>
      <c r="W167" s="5">
        <f t="shared" si="39"/>
        <v>0</v>
      </c>
      <c r="X167" s="5">
        <f t="shared" si="40"/>
        <v>0</v>
      </c>
      <c r="Y167" s="5">
        <f t="shared" si="44"/>
        <v>0</v>
      </c>
    </row>
    <row r="168" spans="1:25" hidden="1" x14ac:dyDescent="0.3">
      <c r="A168" s="7"/>
      <c r="B168" s="23">
        <f t="shared" si="45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42"/>
        <v>#VALUE!</v>
      </c>
      <c r="K168" s="25">
        <f t="shared" si="43"/>
        <v>0</v>
      </c>
      <c r="L168" s="8"/>
      <c r="W168" s="5">
        <f t="shared" si="39"/>
        <v>0</v>
      </c>
      <c r="X168" s="5">
        <f t="shared" si="40"/>
        <v>0</v>
      </c>
      <c r="Y168" s="5">
        <f t="shared" si="44"/>
        <v>0</v>
      </c>
    </row>
    <row r="169" spans="1:25" hidden="1" x14ac:dyDescent="0.3">
      <c r="A169" s="7"/>
      <c r="B169" s="23">
        <f t="shared" si="45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42"/>
        <v>#VALUE!</v>
      </c>
      <c r="K169" s="25">
        <f t="shared" si="43"/>
        <v>0</v>
      </c>
      <c r="L169" s="8"/>
      <c r="W169" s="5">
        <f t="shared" si="39"/>
        <v>0</v>
      </c>
      <c r="X169" s="5">
        <f t="shared" si="40"/>
        <v>0</v>
      </c>
      <c r="Y169" s="5">
        <f t="shared" si="44"/>
        <v>0</v>
      </c>
    </row>
    <row r="170" spans="1:25" hidden="1" x14ac:dyDescent="0.3">
      <c r="A170" s="7"/>
      <c r="B170" s="23">
        <f t="shared" si="45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42"/>
        <v>#VALUE!</v>
      </c>
      <c r="K170" s="25">
        <f t="shared" si="43"/>
        <v>0</v>
      </c>
      <c r="L170" s="8"/>
      <c r="W170" s="5">
        <f t="shared" si="39"/>
        <v>0</v>
      </c>
      <c r="X170" s="5">
        <f t="shared" si="40"/>
        <v>0</v>
      </c>
      <c r="Y170" s="5">
        <f t="shared" si="44"/>
        <v>0</v>
      </c>
    </row>
    <row r="171" spans="1:25" hidden="1" x14ac:dyDescent="0.3">
      <c r="A171" s="7"/>
      <c r="B171" s="23">
        <f t="shared" si="45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42"/>
        <v>#VALUE!</v>
      </c>
      <c r="K171" s="25">
        <f t="shared" si="43"/>
        <v>0</v>
      </c>
      <c r="L171" s="8"/>
      <c r="W171" s="5">
        <f t="shared" si="39"/>
        <v>0</v>
      </c>
      <c r="X171" s="5">
        <f t="shared" si="40"/>
        <v>0</v>
      </c>
      <c r="Y171" s="5">
        <f t="shared" si="44"/>
        <v>0</v>
      </c>
    </row>
    <row r="172" spans="1:25" hidden="1" x14ac:dyDescent="0.3">
      <c r="A172" s="7"/>
      <c r="B172" s="23">
        <f t="shared" si="45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42"/>
        <v>#VALUE!</v>
      </c>
      <c r="K172" s="25">
        <f t="shared" si="43"/>
        <v>0</v>
      </c>
      <c r="L172" s="8"/>
      <c r="W172" s="5">
        <f t="shared" si="39"/>
        <v>0</v>
      </c>
      <c r="X172" s="5">
        <f t="shared" si="40"/>
        <v>0</v>
      </c>
      <c r="Y172" s="5">
        <f t="shared" si="44"/>
        <v>0</v>
      </c>
    </row>
    <row r="173" spans="1:25" hidden="1" x14ac:dyDescent="0.3">
      <c r="A173" s="7"/>
      <c r="B173" s="23">
        <f t="shared" si="45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42"/>
        <v>#VALUE!</v>
      </c>
      <c r="K173" s="25">
        <f t="shared" si="43"/>
        <v>0</v>
      </c>
      <c r="L173" s="8"/>
      <c r="W173" s="5">
        <f t="shared" si="39"/>
        <v>0</v>
      </c>
      <c r="X173" s="5">
        <f t="shared" si="40"/>
        <v>0</v>
      </c>
      <c r="Y173" s="5">
        <f t="shared" si="44"/>
        <v>0</v>
      </c>
    </row>
    <row r="174" spans="1:25" hidden="1" x14ac:dyDescent="0.3">
      <c r="A174" s="7"/>
      <c r="B174" s="23">
        <f t="shared" si="45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42"/>
        <v>#VALUE!</v>
      </c>
      <c r="K174" s="25">
        <f t="shared" si="43"/>
        <v>0</v>
      </c>
      <c r="L174" s="8"/>
      <c r="W174" s="5">
        <f t="shared" si="39"/>
        <v>0</v>
      </c>
      <c r="X174" s="5">
        <f t="shared" si="40"/>
        <v>0</v>
      </c>
      <c r="Y174" s="5">
        <f t="shared" si="44"/>
        <v>0</v>
      </c>
    </row>
    <row r="175" spans="1:25" hidden="1" x14ac:dyDescent="0.3">
      <c r="A175" s="7"/>
      <c r="B175" s="23">
        <f t="shared" si="45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42"/>
        <v>#VALUE!</v>
      </c>
      <c r="K175" s="25">
        <f t="shared" si="43"/>
        <v>0</v>
      </c>
      <c r="L175" s="8"/>
      <c r="W175" s="5">
        <f t="shared" si="39"/>
        <v>0</v>
      </c>
      <c r="X175" s="5">
        <f t="shared" si="40"/>
        <v>0</v>
      </c>
      <c r="Y175" s="5">
        <f t="shared" si="44"/>
        <v>0</v>
      </c>
    </row>
    <row r="176" spans="1:25" hidden="1" x14ac:dyDescent="0.3">
      <c r="A176" s="7"/>
      <c r="B176" s="23">
        <f t="shared" si="45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42"/>
        <v>#VALUE!</v>
      </c>
      <c r="K176" s="25">
        <f t="shared" si="43"/>
        <v>0</v>
      </c>
      <c r="L176" s="8"/>
      <c r="W176" s="5">
        <f t="shared" si="39"/>
        <v>0</v>
      </c>
      <c r="X176" s="5">
        <f t="shared" si="40"/>
        <v>0</v>
      </c>
      <c r="Y176" s="5">
        <f t="shared" si="44"/>
        <v>0</v>
      </c>
    </row>
    <row r="177" spans="1:25" hidden="1" x14ac:dyDescent="0.3">
      <c r="A177" s="7"/>
      <c r="B177" s="23">
        <f t="shared" si="45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42"/>
        <v>#VALUE!</v>
      </c>
      <c r="K177" s="25">
        <f t="shared" si="43"/>
        <v>0</v>
      </c>
      <c r="L177" s="8"/>
      <c r="W177" s="5">
        <f t="shared" si="39"/>
        <v>0</v>
      </c>
      <c r="X177" s="5">
        <f t="shared" si="40"/>
        <v>0</v>
      </c>
      <c r="Y177" s="5">
        <f t="shared" si="44"/>
        <v>0</v>
      </c>
    </row>
    <row r="178" spans="1:25" hidden="1" x14ac:dyDescent="0.3">
      <c r="A178" s="7"/>
      <c r="B178" s="23">
        <f t="shared" si="45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42"/>
        <v>#VALUE!</v>
      </c>
      <c r="K178" s="25">
        <f t="shared" si="43"/>
        <v>0</v>
      </c>
      <c r="L178" s="8"/>
      <c r="W178" s="5">
        <f t="shared" si="39"/>
        <v>0</v>
      </c>
      <c r="X178" s="5">
        <f t="shared" si="40"/>
        <v>0</v>
      </c>
      <c r="Y178" s="5">
        <f t="shared" si="44"/>
        <v>0</v>
      </c>
    </row>
    <row r="179" spans="1:25" hidden="1" x14ac:dyDescent="0.3">
      <c r="A179" s="7"/>
      <c r="B179" s="23">
        <f t="shared" si="45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42"/>
        <v>#VALUE!</v>
      </c>
      <c r="K179" s="25">
        <f t="shared" si="43"/>
        <v>0</v>
      </c>
      <c r="L179" s="8"/>
      <c r="W179" s="5">
        <f t="shared" ref="W179:W192" si="46">IF($K179&gt;0,1,0)</f>
        <v>0</v>
      </c>
      <c r="X179" s="5">
        <f t="shared" ref="X179:X192" si="47">IF($K179&lt;0,1,0)</f>
        <v>0</v>
      </c>
      <c r="Y179" s="5">
        <f t="shared" si="44"/>
        <v>0</v>
      </c>
    </row>
    <row r="180" spans="1:25" hidden="1" x14ac:dyDescent="0.3">
      <c r="A180" s="7"/>
      <c r="B180" s="23">
        <f t="shared" si="45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42"/>
        <v>#VALUE!</v>
      </c>
      <c r="K180" s="25">
        <f t="shared" si="43"/>
        <v>0</v>
      </c>
      <c r="L180" s="8"/>
      <c r="W180" s="5">
        <f t="shared" si="46"/>
        <v>0</v>
      </c>
      <c r="X180" s="5">
        <f t="shared" si="47"/>
        <v>0</v>
      </c>
      <c r="Y180" s="5">
        <f t="shared" si="44"/>
        <v>0</v>
      </c>
    </row>
    <row r="181" spans="1:25" hidden="1" x14ac:dyDescent="0.3">
      <c r="A181" s="7"/>
      <c r="B181" s="23">
        <f t="shared" si="45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42"/>
        <v>#VALUE!</v>
      </c>
      <c r="K181" s="25">
        <f t="shared" si="43"/>
        <v>0</v>
      </c>
      <c r="L181" s="8"/>
      <c r="W181" s="5">
        <f t="shared" si="46"/>
        <v>0</v>
      </c>
      <c r="X181" s="5">
        <f t="shared" si="47"/>
        <v>0</v>
      </c>
      <c r="Y181" s="5">
        <f t="shared" si="44"/>
        <v>0</v>
      </c>
    </row>
    <row r="182" spans="1:25" hidden="1" x14ac:dyDescent="0.3">
      <c r="A182" s="7"/>
      <c r="B182" s="23">
        <f t="shared" si="45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42"/>
        <v>#VALUE!</v>
      </c>
      <c r="K182" s="25">
        <f t="shared" si="43"/>
        <v>0</v>
      </c>
      <c r="L182" s="8"/>
      <c r="W182" s="5">
        <f t="shared" si="46"/>
        <v>0</v>
      </c>
      <c r="X182" s="5">
        <f t="shared" si="47"/>
        <v>0</v>
      </c>
      <c r="Y182" s="5">
        <f t="shared" si="44"/>
        <v>0</v>
      </c>
    </row>
    <row r="183" spans="1:25" hidden="1" x14ac:dyDescent="0.3">
      <c r="A183" s="7"/>
      <c r="B183" s="23">
        <f t="shared" si="45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42"/>
        <v>#VALUE!</v>
      </c>
      <c r="K183" s="25">
        <f t="shared" si="43"/>
        <v>0</v>
      </c>
      <c r="L183" s="8"/>
      <c r="W183" s="5">
        <f t="shared" si="46"/>
        <v>0</v>
      </c>
      <c r="X183" s="5">
        <f t="shared" si="47"/>
        <v>0</v>
      </c>
      <c r="Y183" s="5">
        <f t="shared" si="44"/>
        <v>0</v>
      </c>
    </row>
    <row r="184" spans="1:25" hidden="1" x14ac:dyDescent="0.3">
      <c r="A184" s="7"/>
      <c r="B184" s="23">
        <f t="shared" si="45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42"/>
        <v>#VALUE!</v>
      </c>
      <c r="K184" s="25">
        <f t="shared" si="43"/>
        <v>0</v>
      </c>
      <c r="L184" s="8"/>
      <c r="W184" s="5">
        <f t="shared" si="46"/>
        <v>0</v>
      </c>
      <c r="X184" s="5">
        <f t="shared" si="47"/>
        <v>0</v>
      </c>
      <c r="Y184" s="5">
        <f t="shared" si="44"/>
        <v>0</v>
      </c>
    </row>
    <row r="185" spans="1:25" hidden="1" x14ac:dyDescent="0.3">
      <c r="A185" s="7"/>
      <c r="B185" s="23">
        <f t="shared" si="45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42"/>
        <v>#VALUE!</v>
      </c>
      <c r="K185" s="25">
        <f t="shared" si="43"/>
        <v>0</v>
      </c>
      <c r="L185" s="8"/>
      <c r="W185" s="5">
        <f t="shared" si="46"/>
        <v>0</v>
      </c>
      <c r="X185" s="5">
        <f t="shared" si="47"/>
        <v>0</v>
      </c>
      <c r="Y185" s="5">
        <f t="shared" si="44"/>
        <v>0</v>
      </c>
    </row>
    <row r="186" spans="1:25" hidden="1" x14ac:dyDescent="0.3">
      <c r="A186" s="7"/>
      <c r="B186" s="23">
        <f t="shared" si="45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42"/>
        <v>#VALUE!</v>
      </c>
      <c r="K186" s="25">
        <f t="shared" si="43"/>
        <v>0</v>
      </c>
      <c r="L186" s="8"/>
      <c r="W186" s="5">
        <f t="shared" si="46"/>
        <v>0</v>
      </c>
      <c r="X186" s="5">
        <f t="shared" si="47"/>
        <v>0</v>
      </c>
      <c r="Y186" s="5">
        <f t="shared" si="44"/>
        <v>0</v>
      </c>
    </row>
    <row r="187" spans="1:25" hidden="1" x14ac:dyDescent="0.3">
      <c r="A187" s="7"/>
      <c r="B187" s="23">
        <f t="shared" si="45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42"/>
        <v>#VALUE!</v>
      </c>
      <c r="K187" s="25">
        <f t="shared" si="43"/>
        <v>0</v>
      </c>
      <c r="L187" s="8"/>
      <c r="W187" s="5">
        <f t="shared" si="46"/>
        <v>0</v>
      </c>
      <c r="X187" s="5">
        <f t="shared" si="47"/>
        <v>0</v>
      </c>
      <c r="Y187" s="5">
        <f t="shared" si="44"/>
        <v>0</v>
      </c>
    </row>
    <row r="188" spans="1:25" hidden="1" x14ac:dyDescent="0.3">
      <c r="A188" s="7"/>
      <c r="B188" s="23">
        <f t="shared" si="45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42"/>
        <v>#VALUE!</v>
      </c>
      <c r="K188" s="25">
        <f t="shared" si="43"/>
        <v>0</v>
      </c>
      <c r="L188" s="8"/>
      <c r="W188" s="5">
        <f t="shared" si="46"/>
        <v>0</v>
      </c>
      <c r="X188" s="5">
        <f t="shared" si="47"/>
        <v>0</v>
      </c>
      <c r="Y188" s="5">
        <f t="shared" si="44"/>
        <v>0</v>
      </c>
    </row>
    <row r="189" spans="1:25" hidden="1" x14ac:dyDescent="0.3">
      <c r="A189" s="7"/>
      <c r="B189" s="23">
        <f t="shared" si="45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42"/>
        <v>#VALUE!</v>
      </c>
      <c r="K189" s="25">
        <f t="shared" si="43"/>
        <v>0</v>
      </c>
      <c r="L189" s="8"/>
      <c r="W189" s="5">
        <f t="shared" si="46"/>
        <v>0</v>
      </c>
      <c r="X189" s="5">
        <f t="shared" si="47"/>
        <v>0</v>
      </c>
      <c r="Y189" s="5">
        <f t="shared" si="44"/>
        <v>0</v>
      </c>
    </row>
    <row r="190" spans="1:25" hidden="1" x14ac:dyDescent="0.3">
      <c r="A190" s="7"/>
      <c r="B190" s="23">
        <f t="shared" si="45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42"/>
        <v>#VALUE!</v>
      </c>
      <c r="K190" s="25">
        <f t="shared" si="43"/>
        <v>0</v>
      </c>
      <c r="L190" s="8"/>
      <c r="W190" s="5">
        <f t="shared" si="46"/>
        <v>0</v>
      </c>
      <c r="X190" s="5">
        <f t="shared" si="47"/>
        <v>0</v>
      </c>
      <c r="Y190" s="5">
        <f t="shared" si="44"/>
        <v>0</v>
      </c>
    </row>
    <row r="191" spans="1:25" hidden="1" x14ac:dyDescent="0.3">
      <c r="A191" s="7"/>
      <c r="B191" s="23">
        <f t="shared" si="45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42"/>
        <v>#VALUE!</v>
      </c>
      <c r="K191" s="25">
        <f t="shared" si="43"/>
        <v>0</v>
      </c>
      <c r="L191" s="8"/>
      <c r="W191" s="5">
        <f t="shared" si="46"/>
        <v>0</v>
      </c>
      <c r="X191" s="5">
        <f t="shared" si="47"/>
        <v>0</v>
      </c>
      <c r="Y191" s="5">
        <f t="shared" si="44"/>
        <v>0</v>
      </c>
    </row>
    <row r="192" spans="1:25" ht="15" hidden="1" thickBot="1" x14ac:dyDescent="0.35">
      <c r="A192" s="7"/>
      <c r="B192" s="23">
        <f t="shared" si="45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42"/>
        <v>#VALUE!</v>
      </c>
      <c r="K192" s="25">
        <f t="shared" si="43"/>
        <v>0</v>
      </c>
      <c r="L192" s="8"/>
      <c r="W192" s="5">
        <f t="shared" si="46"/>
        <v>0</v>
      </c>
      <c r="X192" s="5">
        <f t="shared" si="47"/>
        <v>0</v>
      </c>
      <c r="Y192" s="5">
        <f t="shared" si="44"/>
        <v>0</v>
      </c>
    </row>
    <row r="193" spans="1:25" ht="24" thickBot="1" x14ac:dyDescent="0.5">
      <c r="A193" s="7"/>
      <c r="B193" s="141" t="s">
        <v>22</v>
      </c>
      <c r="C193" s="146"/>
      <c r="D193" s="146"/>
      <c r="E193" s="146"/>
      <c r="F193" s="146"/>
      <c r="G193" s="146"/>
      <c r="H193" s="146"/>
      <c r="I193" s="147"/>
      <c r="J193" s="49" t="s">
        <v>23</v>
      </c>
      <c r="K193" s="50">
        <f>SUM(K6:K192)</f>
        <v>1009989.8640130027</v>
      </c>
      <c r="L193" s="8"/>
      <c r="W193" s="5">
        <f>SUM(W6:W192)</f>
        <v>105</v>
      </c>
      <c r="X193" s="5">
        <f>SUM(X6:X192)</f>
        <v>14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Q13:S15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  <mergeCell ref="O9:O10"/>
    <mergeCell ref="B193:I193"/>
    <mergeCell ref="B2:K2"/>
    <mergeCell ref="B3:K3"/>
    <mergeCell ref="B4:K4"/>
    <mergeCell ref="N9:N10"/>
    <mergeCell ref="N13:P15"/>
  </mergeCells>
  <conditionalFormatting sqref="G6:G192">
    <cfRule type="containsBlanks" dxfId="67" priority="1">
      <formula>LEN(TRIM(G6))=0</formula>
    </cfRule>
  </conditionalFormatting>
  <hyperlinks>
    <hyperlink ref="B193" r:id="rId1" xr:uid="{00000000-0004-0000-0400-000000000000}"/>
    <hyperlink ref="N1" location="'MASTER '!A1" display="Back" xr:uid="{00000000-0004-0000-0400-000001000000}"/>
    <hyperlink ref="N11:N12" location="'APRIL-2018'!A1" display="CASH" xr:uid="{00000000-0004-0000-0400-000002000000}"/>
  </hyperlinks>
  <pageMargins left="0.7" right="0.7" top="0.75" bottom="0.75" header="0.3" footer="0.3"/>
  <pageSetup orientation="portrait"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A195"/>
  <sheetViews>
    <sheetView zoomScaleNormal="100" workbookViewId="0">
      <selection activeCell="Q13" sqref="Q13:Q14"/>
    </sheetView>
  </sheetViews>
  <sheetFormatPr defaultColWidth="9.109375" defaultRowHeight="14.4" x14ac:dyDescent="0.3"/>
  <cols>
    <col min="1" max="1" width="5.109375" style="16" customWidth="1"/>
    <col min="2" max="2" width="3.5546875" style="16" bestFit="1" customWidth="1"/>
    <col min="3" max="3" width="9.33203125" style="16" customWidth="1"/>
    <col min="4" max="4" width="6.44140625" style="16" customWidth="1"/>
    <col min="5" max="5" width="25.6640625" style="16" customWidth="1"/>
    <col min="6" max="6" width="10.5546875" style="16" customWidth="1"/>
    <col min="7" max="7" width="7.44140625" style="16" customWidth="1"/>
    <col min="8" max="8" width="8.109375" style="16" customWidth="1"/>
    <col min="9" max="9" width="10.33203125" style="16" customWidth="1"/>
    <col min="10" max="10" width="9" style="41" customWidth="1"/>
    <col min="11" max="11" width="12.88671875" style="16" customWidth="1"/>
    <col min="12" max="12" width="10.5546875" style="16" customWidth="1"/>
    <col min="13" max="13" width="8.886718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8.109375" style="5" customWidth="1"/>
    <col min="20" max="20" width="7.44140625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1672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44690</v>
      </c>
      <c r="D6" s="19" t="s">
        <v>19</v>
      </c>
      <c r="E6" s="19" t="s">
        <v>1601</v>
      </c>
      <c r="F6" s="21">
        <v>84</v>
      </c>
      <c r="G6" s="79">
        <v>95</v>
      </c>
      <c r="H6" s="79">
        <v>80</v>
      </c>
      <c r="I6" s="26">
        <v>85</v>
      </c>
      <c r="J6" s="25">
        <f t="shared" ref="J6" si="0">I6-F6</f>
        <v>1</v>
      </c>
      <c r="K6" s="27">
        <f t="shared" ref="K6" si="1">150000/F6</f>
        <v>1785.7142857142858</v>
      </c>
      <c r="L6" s="63">
        <f t="shared" ref="L6:L71" si="2">(I6*1/F6)-100%</f>
        <v>1.1904761904761862E-2</v>
      </c>
      <c r="M6" s="25">
        <f>J6*K6</f>
        <v>1785.7142857142858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44693</v>
      </c>
      <c r="D7" s="25" t="s">
        <v>19</v>
      </c>
      <c r="E7" s="25" t="s">
        <v>1602</v>
      </c>
      <c r="F7" s="26">
        <v>41</v>
      </c>
      <c r="G7" s="26">
        <v>46</v>
      </c>
      <c r="H7" s="26">
        <v>38</v>
      </c>
      <c r="I7" s="26">
        <v>43</v>
      </c>
      <c r="J7" s="25">
        <f t="shared" ref="J7:J11" si="5">I7-F7</f>
        <v>2</v>
      </c>
      <c r="K7" s="27">
        <f t="shared" ref="K7:K11" si="6">150000/F7</f>
        <v>3658.5365853658536</v>
      </c>
      <c r="L7" s="63">
        <f t="shared" si="2"/>
        <v>4.8780487804878092E-2</v>
      </c>
      <c r="M7" s="83">
        <f>J7*K7</f>
        <v>7317.0731707317073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44693</v>
      </c>
      <c r="D8" s="25" t="s">
        <v>19</v>
      </c>
      <c r="E8" s="25" t="s">
        <v>1603</v>
      </c>
      <c r="F8" s="26">
        <v>122</v>
      </c>
      <c r="G8" s="26">
        <v>135</v>
      </c>
      <c r="H8" s="26">
        <v>117</v>
      </c>
      <c r="I8" s="26">
        <v>125</v>
      </c>
      <c r="J8" s="25">
        <f t="shared" si="5"/>
        <v>3</v>
      </c>
      <c r="K8" s="27">
        <f t="shared" si="6"/>
        <v>1229.5081967213114</v>
      </c>
      <c r="L8" s="63">
        <f t="shared" si="2"/>
        <v>2.4590163934426146E-2</v>
      </c>
      <c r="M8" s="83">
        <f t="shared" ref="M8:M71" si="9">J8*K8</f>
        <v>3688.5245901639341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44698</v>
      </c>
      <c r="D9" s="25" t="s">
        <v>19</v>
      </c>
      <c r="E9" s="25" t="s">
        <v>1604</v>
      </c>
      <c r="F9" s="26">
        <v>139</v>
      </c>
      <c r="G9" s="26">
        <v>150</v>
      </c>
      <c r="H9" s="26">
        <v>134</v>
      </c>
      <c r="I9" s="26">
        <v>144</v>
      </c>
      <c r="J9" s="25">
        <f t="shared" si="5"/>
        <v>5</v>
      </c>
      <c r="K9" s="27">
        <f t="shared" si="6"/>
        <v>1079.1366906474821</v>
      </c>
      <c r="L9" s="63">
        <f t="shared" si="2"/>
        <v>3.5971223021582732E-2</v>
      </c>
      <c r="M9" s="83">
        <f t="shared" si="9"/>
        <v>5395.6834532374105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44699</v>
      </c>
      <c r="D10" s="25" t="s">
        <v>19</v>
      </c>
      <c r="E10" s="25" t="s">
        <v>1605</v>
      </c>
      <c r="F10" s="26">
        <v>262</v>
      </c>
      <c r="G10" s="26">
        <v>280</v>
      </c>
      <c r="H10" s="26">
        <v>250</v>
      </c>
      <c r="I10" s="26">
        <v>280</v>
      </c>
      <c r="J10" s="25">
        <f t="shared" si="5"/>
        <v>18</v>
      </c>
      <c r="K10" s="27">
        <f t="shared" si="6"/>
        <v>572.51908396946567</v>
      </c>
      <c r="L10" s="63">
        <f t="shared" si="2"/>
        <v>6.8702290076335881E-2</v>
      </c>
      <c r="M10" s="83">
        <f t="shared" si="9"/>
        <v>10305.343511450383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44699</v>
      </c>
      <c r="D11" s="25" t="s">
        <v>19</v>
      </c>
      <c r="E11" s="25" t="s">
        <v>1606</v>
      </c>
      <c r="F11" s="26">
        <v>111</v>
      </c>
      <c r="G11" s="26">
        <v>125</v>
      </c>
      <c r="H11" s="26">
        <v>107</v>
      </c>
      <c r="I11" s="26">
        <v>117</v>
      </c>
      <c r="J11" s="25">
        <f t="shared" si="5"/>
        <v>6</v>
      </c>
      <c r="K11" s="27">
        <f t="shared" si="6"/>
        <v>1351.3513513513512</v>
      </c>
      <c r="L11" s="63">
        <f t="shared" si="2"/>
        <v>5.4054054054053946E-2</v>
      </c>
      <c r="M11" s="83">
        <f t="shared" si="9"/>
        <v>8108.1081081081074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44699</v>
      </c>
      <c r="D12" s="25" t="s">
        <v>19</v>
      </c>
      <c r="E12" s="25" t="s">
        <v>1607</v>
      </c>
      <c r="F12" s="26">
        <v>199</v>
      </c>
      <c r="G12" s="26">
        <v>220</v>
      </c>
      <c r="H12" s="26">
        <v>190</v>
      </c>
      <c r="I12" s="26">
        <v>220</v>
      </c>
      <c r="J12" s="25">
        <f t="shared" ref="J12" si="10">I12-F12</f>
        <v>21</v>
      </c>
      <c r="K12" s="27">
        <f t="shared" ref="K12" si="11">150000/F12</f>
        <v>753.7688442211055</v>
      </c>
      <c r="L12" s="63">
        <f t="shared" si="2"/>
        <v>0.10552763819095468</v>
      </c>
      <c r="M12" s="83">
        <f t="shared" si="9"/>
        <v>15829.145728643216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44700</v>
      </c>
      <c r="D13" s="25" t="s">
        <v>19</v>
      </c>
      <c r="E13" s="25" t="s">
        <v>1608</v>
      </c>
      <c r="F13" s="26">
        <v>189</v>
      </c>
      <c r="G13" s="26">
        <v>230</v>
      </c>
      <c r="H13" s="26">
        <v>175</v>
      </c>
      <c r="I13" s="26">
        <v>197</v>
      </c>
      <c r="J13" s="25">
        <f t="shared" ref="J13:J17" si="12">I13-F13</f>
        <v>8</v>
      </c>
      <c r="K13" s="27">
        <f t="shared" ref="K13:K17" si="13">150000/F13</f>
        <v>793.65079365079362</v>
      </c>
      <c r="L13" s="63">
        <f t="shared" si="2"/>
        <v>4.2328042328042326E-2</v>
      </c>
      <c r="M13" s="28">
        <f t="shared" si="9"/>
        <v>6349.2063492063489</v>
      </c>
      <c r="N13" s="8"/>
      <c r="P13" s="148" t="s">
        <v>10</v>
      </c>
      <c r="Q13" s="150">
        <f>COUNT(C6:C191)</f>
        <v>12</v>
      </c>
      <c r="R13" s="152">
        <v>12</v>
      </c>
      <c r="S13" s="152">
        <f>Z192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44704</v>
      </c>
      <c r="D14" s="25" t="s">
        <v>19</v>
      </c>
      <c r="E14" s="25" t="s">
        <v>1609</v>
      </c>
      <c r="F14" s="26">
        <v>24</v>
      </c>
      <c r="G14" s="26">
        <v>150</v>
      </c>
      <c r="H14" s="26">
        <v>15</v>
      </c>
      <c r="I14" s="26">
        <v>31.85</v>
      </c>
      <c r="J14" s="25">
        <f t="shared" si="12"/>
        <v>7.8500000000000014</v>
      </c>
      <c r="K14" s="27">
        <f t="shared" si="13"/>
        <v>6250</v>
      </c>
      <c r="L14" s="63">
        <f t="shared" si="2"/>
        <v>0.32708333333333339</v>
      </c>
      <c r="M14" s="28">
        <f t="shared" si="9"/>
        <v>49062.500000000007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44704</v>
      </c>
      <c r="D15" s="25" t="s">
        <v>19</v>
      </c>
      <c r="E15" s="25" t="s">
        <v>1610</v>
      </c>
      <c r="F15" s="26">
        <v>51</v>
      </c>
      <c r="G15" s="26">
        <v>100</v>
      </c>
      <c r="H15" s="26">
        <v>40</v>
      </c>
      <c r="I15" s="26">
        <v>66</v>
      </c>
      <c r="J15" s="25">
        <f t="shared" si="12"/>
        <v>15</v>
      </c>
      <c r="K15" s="27">
        <f t="shared" si="13"/>
        <v>2941.1764705882351</v>
      </c>
      <c r="L15" s="63">
        <f t="shared" si="2"/>
        <v>0.29411764705882359</v>
      </c>
      <c r="M15" s="28">
        <f t="shared" si="9"/>
        <v>44117.647058823524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44711</v>
      </c>
      <c r="D16" s="25" t="s">
        <v>19</v>
      </c>
      <c r="E16" s="25" t="s">
        <v>1611</v>
      </c>
      <c r="F16" s="26">
        <v>370</v>
      </c>
      <c r="G16" s="26">
        <v>410</v>
      </c>
      <c r="H16" s="26">
        <v>350</v>
      </c>
      <c r="I16" s="26">
        <v>373</v>
      </c>
      <c r="J16" s="25">
        <f t="shared" si="12"/>
        <v>3</v>
      </c>
      <c r="K16" s="27">
        <f t="shared" si="13"/>
        <v>405.40540540540542</v>
      </c>
      <c r="L16" s="63">
        <f t="shared" si="2"/>
        <v>8.1081081081080253E-3</v>
      </c>
      <c r="M16" s="28">
        <f t="shared" si="9"/>
        <v>1216.2162162162163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44712</v>
      </c>
      <c r="D17" s="25" t="s">
        <v>19</v>
      </c>
      <c r="E17" s="25" t="s">
        <v>1612</v>
      </c>
      <c r="F17" s="26">
        <v>1230</v>
      </c>
      <c r="G17" s="26">
        <v>1400</v>
      </c>
      <c r="H17" s="26">
        <v>1100</v>
      </c>
      <c r="I17" s="26">
        <v>1297</v>
      </c>
      <c r="J17" s="25">
        <f t="shared" si="12"/>
        <v>67</v>
      </c>
      <c r="K17" s="27">
        <f t="shared" si="13"/>
        <v>121.95121951219512</v>
      </c>
      <c r="L17" s="63">
        <f t="shared" si="2"/>
        <v>5.4471544715447129E-2</v>
      </c>
      <c r="M17" s="28">
        <f t="shared" si="9"/>
        <v>8170.7317073170734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ref="M72:M135" si="18">J72*K72</f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idden="1" x14ac:dyDescent="0.3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si="18"/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idden="1" x14ac:dyDescent="0.3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7"/>
        <v>0</v>
      </c>
    </row>
    <row r="75" spans="1:27" hidden="1" x14ac:dyDescent="0.3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idden="1" x14ac:dyDescent="0.3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idden="1" x14ac:dyDescent="0.3">
      <c r="A135" s="7"/>
      <c r="B135" s="23">
        <f t="shared" si="1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idden="1" x14ac:dyDescent="0.3">
      <c r="A136" s="7"/>
      <c r="B136" s="23">
        <f t="shared" ref="B136:B191" si="2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ref="M136:M191" si="24">J136*K136</f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si="2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si="24"/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idden="1" x14ac:dyDescent="0.3">
      <c r="A139" s="7"/>
      <c r="B139" s="23">
        <f t="shared" si="2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idden="1" x14ac:dyDescent="0.3">
      <c r="A140" s="7"/>
      <c r="B140" s="23">
        <f t="shared" si="2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idden="1" x14ac:dyDescent="0.3">
      <c r="A190" s="7"/>
      <c r="B190" s="23">
        <f t="shared" si="2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thickBot="1" x14ac:dyDescent="0.35">
      <c r="A191" s="7"/>
      <c r="B191" s="23">
        <f t="shared" si="2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161345.89417961222</v>
      </c>
      <c r="N192" s="8"/>
      <c r="Y192" s="5">
        <f>SUM(Y6:Y191)</f>
        <v>12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2" priority="1">
      <formula>LEN(TRIM(I6))=0</formula>
    </cfRule>
  </conditionalFormatting>
  <hyperlinks>
    <hyperlink ref="B192" r:id="rId1" display="www.winnerscapitalline.com" xr:uid="{00000000-0004-0000-3100-000000000000}"/>
    <hyperlink ref="P1" location="'MASTER '!A1" display="Back" xr:uid="{00000000-0004-0000-3100-000001000000}"/>
  </hyperlinks>
  <pageMargins left="0.7" right="0.7" top="0.75" bottom="0.75" header="0.3" footer="0.3"/>
  <pageSetup orientation="portrait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A195"/>
  <sheetViews>
    <sheetView zoomScaleNormal="100" workbookViewId="0">
      <selection activeCell="I6" sqref="I6:I16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10.6640625" style="41" customWidth="1"/>
    <col min="11" max="11" width="10.10937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1671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44713</v>
      </c>
      <c r="D6" s="19" t="s">
        <v>19</v>
      </c>
      <c r="E6" s="19" t="s">
        <v>1613</v>
      </c>
      <c r="F6" s="21">
        <v>114</v>
      </c>
      <c r="G6" s="79">
        <v>125</v>
      </c>
      <c r="H6" s="79">
        <v>110</v>
      </c>
      <c r="I6" s="26">
        <v>110</v>
      </c>
      <c r="J6" s="25">
        <f t="shared" ref="J6" si="0">I6-F6</f>
        <v>-4</v>
      </c>
      <c r="K6" s="27">
        <f t="shared" ref="K6" si="1">150000/F6</f>
        <v>1315.7894736842106</v>
      </c>
      <c r="L6" s="63">
        <f t="shared" ref="L6:L71" si="2">(I6*1/F6)-100%</f>
        <v>-3.5087719298245612E-2</v>
      </c>
      <c r="M6" s="25">
        <f>J6*K6</f>
        <v>-5263.1578947368425</v>
      </c>
      <c r="N6" s="8"/>
      <c r="Y6" s="5">
        <f t="shared" ref="Y6:Y70" si="3">IF($M6&gt;0,1,0)</f>
        <v>0</v>
      </c>
      <c r="Z6" s="5">
        <f t="shared" ref="Z6:Z70" si="4">IF($M6&lt;0,1,0)</f>
        <v>1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44715</v>
      </c>
      <c r="D7" s="25" t="s">
        <v>19</v>
      </c>
      <c r="E7" s="25" t="s">
        <v>1268</v>
      </c>
      <c r="F7" s="26">
        <v>127</v>
      </c>
      <c r="G7" s="26">
        <v>200</v>
      </c>
      <c r="H7" s="26">
        <v>105</v>
      </c>
      <c r="I7" s="26">
        <v>105</v>
      </c>
      <c r="J7" s="25">
        <f t="shared" ref="J7" si="5">I7-F7</f>
        <v>-22</v>
      </c>
      <c r="K7" s="27">
        <f t="shared" ref="K7" si="6">150000/F7</f>
        <v>1181.1023622047244</v>
      </c>
      <c r="L7" s="63">
        <f t="shared" si="2"/>
        <v>-0.17322834645669294</v>
      </c>
      <c r="M7" s="83">
        <f>J7*K7</f>
        <v>-25984.251968503937</v>
      </c>
      <c r="N7" s="8"/>
      <c r="Y7" s="5">
        <f t="shared" si="3"/>
        <v>0</v>
      </c>
      <c r="Z7" s="5">
        <f t="shared" si="4"/>
        <v>1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44719</v>
      </c>
      <c r="D8" s="25" t="s">
        <v>19</v>
      </c>
      <c r="E8" s="25" t="s">
        <v>1614</v>
      </c>
      <c r="F8" s="26">
        <v>807</v>
      </c>
      <c r="G8" s="26">
        <v>860</v>
      </c>
      <c r="H8" s="26">
        <v>780</v>
      </c>
      <c r="I8" s="26">
        <v>830</v>
      </c>
      <c r="J8" s="25">
        <f t="shared" ref="J8" si="9">I8-F8</f>
        <v>23</v>
      </c>
      <c r="K8" s="27">
        <f t="shared" ref="K8" si="10">150000/F8</f>
        <v>185.87360594795538</v>
      </c>
      <c r="L8" s="63">
        <f t="shared" si="2"/>
        <v>2.8500619578686548E-2</v>
      </c>
      <c r="M8" s="83">
        <f t="shared" ref="M8:M71" si="11">J8*K8</f>
        <v>4275.0929368029738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44720</v>
      </c>
      <c r="D9" s="25" t="s">
        <v>19</v>
      </c>
      <c r="E9" s="25" t="s">
        <v>1615</v>
      </c>
      <c r="F9" s="26">
        <v>64</v>
      </c>
      <c r="G9" s="26">
        <v>74</v>
      </c>
      <c r="H9" s="26">
        <v>60</v>
      </c>
      <c r="I9" s="26">
        <v>65.3</v>
      </c>
      <c r="J9" s="25">
        <f t="shared" ref="J9" si="12">I9-F9</f>
        <v>1.2999999999999972</v>
      </c>
      <c r="K9" s="27">
        <f t="shared" ref="K9" si="13">150000/F9</f>
        <v>2343.75</v>
      </c>
      <c r="L9" s="63">
        <f t="shared" si="2"/>
        <v>2.0312499999999956E-2</v>
      </c>
      <c r="M9" s="83">
        <f t="shared" si="11"/>
        <v>3046.8749999999932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44721</v>
      </c>
      <c r="D10" s="25" t="s">
        <v>19</v>
      </c>
      <c r="E10" s="25" t="s">
        <v>1616</v>
      </c>
      <c r="F10" s="26">
        <v>154</v>
      </c>
      <c r="G10" s="26">
        <v>165</v>
      </c>
      <c r="H10" s="26">
        <v>150</v>
      </c>
      <c r="I10" s="26">
        <v>165</v>
      </c>
      <c r="J10" s="25">
        <f t="shared" ref="J10" si="14">I10-F10</f>
        <v>11</v>
      </c>
      <c r="K10" s="27">
        <f t="shared" ref="K10" si="15">150000/F10</f>
        <v>974.02597402597405</v>
      </c>
      <c r="L10" s="63">
        <f t="shared" si="2"/>
        <v>7.1428571428571397E-2</v>
      </c>
      <c r="M10" s="83">
        <f t="shared" si="11"/>
        <v>10714.285714285714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44721</v>
      </c>
      <c r="D11" s="25" t="s">
        <v>19</v>
      </c>
      <c r="E11" s="25" t="s">
        <v>1617</v>
      </c>
      <c r="F11" s="26">
        <v>5.8</v>
      </c>
      <c r="G11" s="26">
        <v>25</v>
      </c>
      <c r="H11" s="26">
        <v>3</v>
      </c>
      <c r="I11" s="26">
        <v>6.65</v>
      </c>
      <c r="J11" s="25">
        <f t="shared" ref="J11" si="16">I11-F11</f>
        <v>0.85000000000000053</v>
      </c>
      <c r="K11" s="27">
        <f t="shared" ref="K11" si="17">150000/F11</f>
        <v>25862.068965517243</v>
      </c>
      <c r="L11" s="63">
        <f t="shared" si="2"/>
        <v>0.14655172413793105</v>
      </c>
      <c r="M11" s="83">
        <f t="shared" si="11"/>
        <v>21982.75862068967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44734</v>
      </c>
      <c r="D12" s="25" t="s">
        <v>19</v>
      </c>
      <c r="E12" s="25" t="s">
        <v>1232</v>
      </c>
      <c r="F12" s="26">
        <v>96</v>
      </c>
      <c r="G12" s="26">
        <v>105</v>
      </c>
      <c r="H12" s="26">
        <v>92</v>
      </c>
      <c r="I12" s="26">
        <v>105</v>
      </c>
      <c r="J12" s="25">
        <f t="shared" ref="J12:J16" si="18">I12-F12</f>
        <v>9</v>
      </c>
      <c r="K12" s="27">
        <f t="shared" ref="K12:K16" si="19">150000/F12</f>
        <v>1562.5</v>
      </c>
      <c r="L12" s="63">
        <f t="shared" si="2"/>
        <v>9.375E-2</v>
      </c>
      <c r="M12" s="83">
        <f t="shared" si="11"/>
        <v>14062.5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44739</v>
      </c>
      <c r="D13" s="25" t="s">
        <v>19</v>
      </c>
      <c r="E13" s="25" t="s">
        <v>1618</v>
      </c>
      <c r="F13" s="26">
        <v>540</v>
      </c>
      <c r="G13" s="26">
        <v>570</v>
      </c>
      <c r="H13" s="26">
        <v>530</v>
      </c>
      <c r="I13" s="26">
        <v>560</v>
      </c>
      <c r="J13" s="25">
        <f t="shared" si="18"/>
        <v>20</v>
      </c>
      <c r="K13" s="27">
        <f t="shared" si="19"/>
        <v>277.77777777777777</v>
      </c>
      <c r="L13" s="63">
        <f t="shared" si="2"/>
        <v>3.7037037037036979E-2</v>
      </c>
      <c r="M13" s="28">
        <f t="shared" si="11"/>
        <v>5555.5555555555557</v>
      </c>
      <c r="N13" s="8"/>
      <c r="P13" s="148" t="s">
        <v>10</v>
      </c>
      <c r="Q13" s="150">
        <v>11</v>
      </c>
      <c r="R13" s="152">
        <v>10</v>
      </c>
      <c r="S13" s="152">
        <v>2</v>
      </c>
      <c r="T13" s="152">
        <v>0</v>
      </c>
      <c r="U13" s="154">
        <f>R13/(Q13-T13)</f>
        <v>0.90909090909090906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44739</v>
      </c>
      <c r="D14" s="25" t="s">
        <v>19</v>
      </c>
      <c r="E14" s="25" t="s">
        <v>1619</v>
      </c>
      <c r="F14" s="26">
        <v>430</v>
      </c>
      <c r="G14" s="26">
        <v>480</v>
      </c>
      <c r="H14" s="26">
        <v>410</v>
      </c>
      <c r="I14" s="26">
        <v>444</v>
      </c>
      <c r="J14" s="25">
        <f t="shared" si="18"/>
        <v>14</v>
      </c>
      <c r="K14" s="27">
        <f t="shared" si="19"/>
        <v>348.83720930232556</v>
      </c>
      <c r="L14" s="63">
        <f t="shared" si="2"/>
        <v>3.2558139534883734E-2</v>
      </c>
      <c r="M14" s="28">
        <f t="shared" si="11"/>
        <v>4883.7209302325582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44739</v>
      </c>
      <c r="D15" s="25" t="s">
        <v>19</v>
      </c>
      <c r="E15" s="25" t="s">
        <v>1620</v>
      </c>
      <c r="F15" s="26">
        <v>420</v>
      </c>
      <c r="G15" s="26">
        <v>450</v>
      </c>
      <c r="H15" s="26">
        <v>405</v>
      </c>
      <c r="I15" s="26">
        <v>460</v>
      </c>
      <c r="J15" s="25">
        <f t="shared" si="18"/>
        <v>40</v>
      </c>
      <c r="K15" s="27">
        <f t="shared" si="19"/>
        <v>357.14285714285717</v>
      </c>
      <c r="L15" s="63">
        <f t="shared" si="2"/>
        <v>9.5238095238095344E-2</v>
      </c>
      <c r="M15" s="28">
        <f t="shared" si="11"/>
        <v>14285.714285714286</v>
      </c>
      <c r="N15" s="8"/>
      <c r="O15" s="29"/>
      <c r="P15" s="97" t="s">
        <v>21</v>
      </c>
      <c r="Q15" s="98"/>
      <c r="R15" s="99"/>
      <c r="S15" s="106">
        <f>U13</f>
        <v>0.90909090909090906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8.75" customHeight="1" thickBot="1" x14ac:dyDescent="0.35">
      <c r="A16" s="7"/>
      <c r="B16" s="23">
        <f t="shared" si="8"/>
        <v>11</v>
      </c>
      <c r="C16" s="24">
        <v>44740</v>
      </c>
      <c r="D16" s="25" t="s">
        <v>19</v>
      </c>
      <c r="E16" s="25" t="s">
        <v>1621</v>
      </c>
      <c r="F16" s="26">
        <v>1200</v>
      </c>
      <c r="G16" s="26">
        <v>1500</v>
      </c>
      <c r="H16" s="26">
        <v>1100</v>
      </c>
      <c r="I16" s="26">
        <v>1266</v>
      </c>
      <c r="J16" s="25">
        <f t="shared" si="18"/>
        <v>66</v>
      </c>
      <c r="K16" s="27">
        <f t="shared" si="19"/>
        <v>125</v>
      </c>
      <c r="L16" s="63">
        <f t="shared" si="2"/>
        <v>5.4999999999999938E-2</v>
      </c>
      <c r="M16" s="28">
        <f t="shared" si="11"/>
        <v>8250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55809.09318003997</v>
      </c>
      <c r="N192" s="8"/>
      <c r="Y192" s="5">
        <f>SUM(Y6:Y191)</f>
        <v>9</v>
      </c>
      <c r="Z192" s="5">
        <f>SUM(Z6:Z191)</f>
        <v>2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1" priority="1">
      <formula>LEN(TRIM(I6))=0</formula>
    </cfRule>
  </conditionalFormatting>
  <hyperlinks>
    <hyperlink ref="B192" r:id="rId1" display="www.winnerscapitalline.com" xr:uid="{00000000-0004-0000-3200-000000000000}"/>
    <hyperlink ref="P1" location="'MASTER '!A1" display="Back" xr:uid="{00000000-0004-0000-3200-000001000000}"/>
  </hyperlinks>
  <pageMargins left="0.7" right="0.7" top="0.75" bottom="0.75" header="0.3" footer="0.3"/>
  <pageSetup orientation="portrait"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A195"/>
  <sheetViews>
    <sheetView zoomScaleNormal="100" workbookViewId="0">
      <selection activeCell="S15" sqref="S15:U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1670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44749</v>
      </c>
      <c r="D6" s="19" t="s">
        <v>19</v>
      </c>
      <c r="E6" s="19" t="s">
        <v>1622</v>
      </c>
      <c r="F6" s="21">
        <v>266</v>
      </c>
      <c r="G6" s="79">
        <v>600</v>
      </c>
      <c r="H6" s="79">
        <v>250</v>
      </c>
      <c r="I6" s="26">
        <v>300</v>
      </c>
      <c r="J6" s="25">
        <f t="shared" ref="J6" si="0">I6-F6</f>
        <v>34</v>
      </c>
      <c r="K6" s="27">
        <f t="shared" ref="K6" si="1">150000/F6</f>
        <v>563.90977443609017</v>
      </c>
      <c r="L6" s="63">
        <f t="shared" ref="L6:L71" si="2">(I6*1/F6)-100%</f>
        <v>0.1278195488721805</v>
      </c>
      <c r="M6" s="25">
        <f>J6*K6</f>
        <v>19172.932330827065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44753</v>
      </c>
      <c r="D7" s="25" t="s">
        <v>19</v>
      </c>
      <c r="E7" s="25" t="s">
        <v>1623</v>
      </c>
      <c r="F7" s="26">
        <v>119</v>
      </c>
      <c r="G7" s="26">
        <v>250</v>
      </c>
      <c r="H7" s="26">
        <v>80</v>
      </c>
      <c r="I7" s="26">
        <v>139.65</v>
      </c>
      <c r="J7" s="25">
        <f t="shared" ref="J7" si="5">I7-F7</f>
        <v>20.650000000000006</v>
      </c>
      <c r="K7" s="27">
        <f t="shared" ref="K7" si="6">150000/F7</f>
        <v>1260.5042016806722</v>
      </c>
      <c r="L7" s="63">
        <f t="shared" si="2"/>
        <v>0.17352941176470593</v>
      </c>
      <c r="M7" s="83">
        <f>J7*K7</f>
        <v>26029.411764705888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44753</v>
      </c>
      <c r="D8" s="25" t="s">
        <v>19</v>
      </c>
      <c r="E8" s="25" t="s">
        <v>1059</v>
      </c>
      <c r="F8" s="26">
        <v>73</v>
      </c>
      <c r="G8" s="26">
        <v>85</v>
      </c>
      <c r="H8" s="26">
        <v>66</v>
      </c>
      <c r="I8" s="26">
        <v>77</v>
      </c>
      <c r="J8" s="25">
        <f t="shared" ref="J8:J19" si="9">I8-F8</f>
        <v>4</v>
      </c>
      <c r="K8" s="27">
        <f t="shared" ref="K8:K19" si="10">150000/F8</f>
        <v>2054.794520547945</v>
      </c>
      <c r="L8" s="63">
        <f t="shared" si="2"/>
        <v>5.4794520547945202E-2</v>
      </c>
      <c r="M8" s="83">
        <f t="shared" ref="M8:M71" si="11">J8*K8</f>
        <v>8219.17808219178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44755</v>
      </c>
      <c r="D9" s="25" t="s">
        <v>19</v>
      </c>
      <c r="E9" s="25" t="s">
        <v>1624</v>
      </c>
      <c r="F9" s="26">
        <v>33</v>
      </c>
      <c r="G9" s="26">
        <v>40</v>
      </c>
      <c r="H9" s="26">
        <v>30</v>
      </c>
      <c r="I9" s="26">
        <v>36</v>
      </c>
      <c r="J9" s="25">
        <f t="shared" si="9"/>
        <v>3</v>
      </c>
      <c r="K9" s="27">
        <f t="shared" si="10"/>
        <v>4545.454545454545</v>
      </c>
      <c r="L9" s="63">
        <f t="shared" si="2"/>
        <v>9.0909090909090828E-2</v>
      </c>
      <c r="M9" s="83">
        <f t="shared" si="11"/>
        <v>13636.363636363636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44755</v>
      </c>
      <c r="D10" s="25" t="s">
        <v>19</v>
      </c>
      <c r="E10" s="25" t="s">
        <v>1184</v>
      </c>
      <c r="F10" s="26">
        <v>594</v>
      </c>
      <c r="G10" s="26">
        <v>620</v>
      </c>
      <c r="H10" s="26">
        <v>580</v>
      </c>
      <c r="I10" s="26">
        <v>610</v>
      </c>
      <c r="J10" s="25">
        <f t="shared" si="9"/>
        <v>16</v>
      </c>
      <c r="K10" s="27">
        <f t="shared" si="10"/>
        <v>252.52525252525251</v>
      </c>
      <c r="L10" s="63">
        <f t="shared" si="2"/>
        <v>2.6936026936027035E-2</v>
      </c>
      <c r="M10" s="83">
        <f t="shared" si="11"/>
        <v>4040.4040404040402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44755</v>
      </c>
      <c r="D11" s="25" t="s">
        <v>19</v>
      </c>
      <c r="E11" s="25" t="s">
        <v>1625</v>
      </c>
      <c r="F11" s="26">
        <v>174</v>
      </c>
      <c r="G11" s="26">
        <v>185</v>
      </c>
      <c r="H11" s="26">
        <v>169</v>
      </c>
      <c r="I11" s="26">
        <v>185</v>
      </c>
      <c r="J11" s="25">
        <f t="shared" si="9"/>
        <v>11</v>
      </c>
      <c r="K11" s="27">
        <f t="shared" si="10"/>
        <v>862.06896551724139</v>
      </c>
      <c r="L11" s="63">
        <f t="shared" si="2"/>
        <v>6.321839080459779E-2</v>
      </c>
      <c r="M11" s="83">
        <f t="shared" si="11"/>
        <v>9482.7586206896558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44756</v>
      </c>
      <c r="D12" s="25" t="s">
        <v>19</v>
      </c>
      <c r="E12" s="25" t="s">
        <v>1626</v>
      </c>
      <c r="F12" s="26">
        <v>735</v>
      </c>
      <c r="G12" s="26">
        <v>950</v>
      </c>
      <c r="H12" s="26">
        <v>650</v>
      </c>
      <c r="I12" s="26">
        <v>800</v>
      </c>
      <c r="J12" s="25">
        <f t="shared" si="9"/>
        <v>65</v>
      </c>
      <c r="K12" s="27">
        <f t="shared" si="10"/>
        <v>204.08163265306123</v>
      </c>
      <c r="L12" s="63">
        <f t="shared" si="2"/>
        <v>8.8435374149659962E-2</v>
      </c>
      <c r="M12" s="83">
        <f t="shared" si="11"/>
        <v>13265.306122448981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44756</v>
      </c>
      <c r="D13" s="25" t="s">
        <v>19</v>
      </c>
      <c r="E13" s="25" t="s">
        <v>1627</v>
      </c>
      <c r="F13" s="26">
        <v>369</v>
      </c>
      <c r="G13" s="26">
        <v>600</v>
      </c>
      <c r="H13" s="26">
        <v>260</v>
      </c>
      <c r="I13" s="26">
        <v>408</v>
      </c>
      <c r="J13" s="25">
        <f t="shared" si="9"/>
        <v>39</v>
      </c>
      <c r="K13" s="27">
        <f t="shared" si="10"/>
        <v>406.5040650406504</v>
      </c>
      <c r="L13" s="63">
        <f t="shared" si="2"/>
        <v>0.10569105691056913</v>
      </c>
      <c r="M13" s="28">
        <f t="shared" si="11"/>
        <v>15853.658536585366</v>
      </c>
      <c r="N13" s="8"/>
      <c r="P13" s="148" t="s">
        <v>10</v>
      </c>
      <c r="Q13" s="150">
        <v>14</v>
      </c>
      <c r="R13" s="152">
        <v>14</v>
      </c>
      <c r="S13" s="152"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44764</v>
      </c>
      <c r="D14" s="25" t="s">
        <v>19</v>
      </c>
      <c r="E14" s="25" t="s">
        <v>1628</v>
      </c>
      <c r="F14" s="26">
        <v>163</v>
      </c>
      <c r="G14" s="26">
        <v>180</v>
      </c>
      <c r="H14" s="26">
        <v>155</v>
      </c>
      <c r="I14" s="26">
        <v>170</v>
      </c>
      <c r="J14" s="25">
        <f t="shared" si="9"/>
        <v>7</v>
      </c>
      <c r="K14" s="27">
        <f t="shared" si="10"/>
        <v>920.24539877300617</v>
      </c>
      <c r="L14" s="63">
        <f t="shared" si="2"/>
        <v>4.2944785276073594E-2</v>
      </c>
      <c r="M14" s="28">
        <f t="shared" si="11"/>
        <v>6441.7177914110434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44764</v>
      </c>
      <c r="D15" s="25" t="s">
        <v>19</v>
      </c>
      <c r="E15" s="25" t="s">
        <v>1629</v>
      </c>
      <c r="F15" s="26">
        <v>161</v>
      </c>
      <c r="G15" s="26">
        <v>175</v>
      </c>
      <c r="H15" s="26">
        <v>156</v>
      </c>
      <c r="I15" s="26">
        <v>175</v>
      </c>
      <c r="J15" s="25">
        <f t="shared" si="9"/>
        <v>14</v>
      </c>
      <c r="K15" s="27">
        <f t="shared" si="10"/>
        <v>931.67701863354034</v>
      </c>
      <c r="L15" s="63">
        <f t="shared" si="2"/>
        <v>8.6956521739130377E-2</v>
      </c>
      <c r="M15" s="28">
        <f t="shared" si="11"/>
        <v>13043.478260869564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44768</v>
      </c>
      <c r="D16" s="25" t="s">
        <v>19</v>
      </c>
      <c r="E16" s="25" t="s">
        <v>1400</v>
      </c>
      <c r="F16" s="26">
        <v>232</v>
      </c>
      <c r="G16" s="26">
        <v>260</v>
      </c>
      <c r="H16" s="26">
        <v>220</v>
      </c>
      <c r="I16" s="26">
        <v>260</v>
      </c>
      <c r="J16" s="25">
        <f t="shared" si="9"/>
        <v>28</v>
      </c>
      <c r="K16" s="27">
        <f t="shared" si="10"/>
        <v>646.55172413793105</v>
      </c>
      <c r="L16" s="63">
        <f t="shared" si="2"/>
        <v>0.1206896551724137</v>
      </c>
      <c r="M16" s="28">
        <f t="shared" si="11"/>
        <v>18103.448275862069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44768</v>
      </c>
      <c r="D17" s="25" t="s">
        <v>19</v>
      </c>
      <c r="E17" s="25" t="s">
        <v>1540</v>
      </c>
      <c r="F17" s="26">
        <v>195</v>
      </c>
      <c r="G17" s="26">
        <v>220</v>
      </c>
      <c r="H17" s="26">
        <v>185</v>
      </c>
      <c r="I17" s="26">
        <v>220</v>
      </c>
      <c r="J17" s="25">
        <f t="shared" si="9"/>
        <v>25</v>
      </c>
      <c r="K17" s="27">
        <f t="shared" si="10"/>
        <v>769.23076923076928</v>
      </c>
      <c r="L17" s="63">
        <f t="shared" si="2"/>
        <v>0.12820512820512819</v>
      </c>
      <c r="M17" s="28">
        <f t="shared" si="11"/>
        <v>19230.76923076923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44768</v>
      </c>
      <c r="D18" s="25" t="s">
        <v>19</v>
      </c>
      <c r="E18" s="25" t="s">
        <v>1630</v>
      </c>
      <c r="F18" s="26">
        <v>152</v>
      </c>
      <c r="G18" s="26">
        <v>170</v>
      </c>
      <c r="H18" s="26">
        <v>145</v>
      </c>
      <c r="I18" s="26">
        <v>157</v>
      </c>
      <c r="J18" s="25">
        <f t="shared" si="9"/>
        <v>5</v>
      </c>
      <c r="K18" s="27">
        <f t="shared" si="10"/>
        <v>986.84210526315792</v>
      </c>
      <c r="L18" s="63">
        <f t="shared" si="2"/>
        <v>3.289473684210531E-2</v>
      </c>
      <c r="M18" s="28">
        <f t="shared" si="11"/>
        <v>4934.21052631579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44768</v>
      </c>
      <c r="D19" s="25" t="s">
        <v>19</v>
      </c>
      <c r="E19" s="25" t="s">
        <v>1631</v>
      </c>
      <c r="F19" s="26">
        <v>1500</v>
      </c>
      <c r="G19" s="26">
        <v>1650</v>
      </c>
      <c r="H19" s="26">
        <v>1450</v>
      </c>
      <c r="I19" s="26">
        <v>1604</v>
      </c>
      <c r="J19" s="25">
        <f t="shared" si="9"/>
        <v>104</v>
      </c>
      <c r="K19" s="27">
        <f t="shared" si="10"/>
        <v>100</v>
      </c>
      <c r="L19" s="63">
        <f t="shared" si="2"/>
        <v>6.9333333333333247E-2</v>
      </c>
      <c r="M19" s="28">
        <f t="shared" si="11"/>
        <v>10400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12">IF($M71&gt;0,1,0)</f>
        <v>0</v>
      </c>
      <c r="Z71" s="5">
        <f t="shared" ref="Z71:Z134" si="1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5">(I72*1/F72)-100%</f>
        <v>#VALUE!</v>
      </c>
      <c r="M72" s="28">
        <f t="shared" ref="M72:M135" si="16">J72*K72</f>
        <v>0</v>
      </c>
      <c r="N72" s="8"/>
      <c r="Y72" s="5">
        <f t="shared" si="12"/>
        <v>0</v>
      </c>
      <c r="Z72" s="5">
        <f t="shared" si="13"/>
        <v>0</v>
      </c>
      <c r="AA72" s="5">
        <f t="shared" si="7"/>
        <v>0</v>
      </c>
    </row>
    <row r="73" spans="1:27" hidden="1" x14ac:dyDescent="0.3">
      <c r="A73" s="7"/>
      <c r="B73" s="23">
        <f t="shared" si="1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5"/>
        <v>#VALUE!</v>
      </c>
      <c r="M73" s="28">
        <f t="shared" si="16"/>
        <v>0</v>
      </c>
      <c r="N73" s="8"/>
      <c r="Y73" s="5">
        <f t="shared" si="12"/>
        <v>0</v>
      </c>
      <c r="Z73" s="5">
        <f t="shared" si="13"/>
        <v>0</v>
      </c>
      <c r="AA73" s="5">
        <f t="shared" si="7"/>
        <v>0</v>
      </c>
    </row>
    <row r="74" spans="1:27" hidden="1" x14ac:dyDescent="0.3">
      <c r="A74" s="7"/>
      <c r="B74" s="23">
        <f t="shared" si="1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5"/>
        <v>#VALUE!</v>
      </c>
      <c r="M74" s="28">
        <f t="shared" si="16"/>
        <v>0</v>
      </c>
      <c r="N74" s="8"/>
      <c r="Y74" s="5">
        <f t="shared" si="12"/>
        <v>0</v>
      </c>
      <c r="Z74" s="5">
        <f t="shared" si="13"/>
        <v>0</v>
      </c>
      <c r="AA74" s="5">
        <f t="shared" si="7"/>
        <v>0</v>
      </c>
    </row>
    <row r="75" spans="1:27" hidden="1" x14ac:dyDescent="0.3">
      <c r="A75" s="7"/>
      <c r="B75" s="23">
        <f t="shared" si="1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5"/>
        <v>#VALUE!</v>
      </c>
      <c r="M75" s="28">
        <f t="shared" si="16"/>
        <v>0</v>
      </c>
      <c r="N75" s="8"/>
      <c r="Y75" s="5">
        <f t="shared" si="12"/>
        <v>0</v>
      </c>
      <c r="Z75" s="5">
        <f t="shared" si="13"/>
        <v>0</v>
      </c>
      <c r="AA75" s="5">
        <f t="shared" ref="AA75:AA138" si="17">IF($I75=0,1,0)</f>
        <v>0</v>
      </c>
    </row>
    <row r="76" spans="1:27" hidden="1" x14ac:dyDescent="0.3">
      <c r="A76" s="7"/>
      <c r="B76" s="23">
        <f t="shared" si="1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5"/>
        <v>#VALUE!</v>
      </c>
      <c r="M76" s="28">
        <f t="shared" si="16"/>
        <v>0</v>
      </c>
      <c r="N76" s="8"/>
      <c r="Y76" s="5">
        <f t="shared" si="12"/>
        <v>0</v>
      </c>
      <c r="Z76" s="5">
        <f t="shared" si="13"/>
        <v>0</v>
      </c>
      <c r="AA76" s="5">
        <f t="shared" si="17"/>
        <v>0</v>
      </c>
    </row>
    <row r="77" spans="1:27" hidden="1" x14ac:dyDescent="0.3">
      <c r="A77" s="7"/>
      <c r="B77" s="23">
        <f t="shared" si="1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5"/>
        <v>#VALUE!</v>
      </c>
      <c r="M77" s="28">
        <f t="shared" si="16"/>
        <v>0</v>
      </c>
      <c r="N77" s="8"/>
      <c r="Y77" s="5">
        <f t="shared" si="12"/>
        <v>0</v>
      </c>
      <c r="Z77" s="5">
        <f t="shared" si="13"/>
        <v>0</v>
      </c>
      <c r="AA77" s="5">
        <f t="shared" si="17"/>
        <v>0</v>
      </c>
    </row>
    <row r="78" spans="1:27" hidden="1" x14ac:dyDescent="0.3">
      <c r="A78" s="7"/>
      <c r="B78" s="23">
        <f t="shared" si="1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5"/>
        <v>#VALUE!</v>
      </c>
      <c r="M78" s="28">
        <f t="shared" si="16"/>
        <v>0</v>
      </c>
      <c r="N78" s="8"/>
      <c r="Y78" s="5">
        <f t="shared" si="12"/>
        <v>0</v>
      </c>
      <c r="Z78" s="5">
        <f t="shared" si="13"/>
        <v>0</v>
      </c>
      <c r="AA78" s="5">
        <f t="shared" si="17"/>
        <v>0</v>
      </c>
    </row>
    <row r="79" spans="1:27" hidden="1" x14ac:dyDescent="0.3">
      <c r="A79" s="7"/>
      <c r="B79" s="23">
        <f t="shared" si="1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5"/>
        <v>#VALUE!</v>
      </c>
      <c r="M79" s="28">
        <f t="shared" si="16"/>
        <v>0</v>
      </c>
      <c r="N79" s="8"/>
      <c r="Y79" s="5">
        <f t="shared" si="12"/>
        <v>0</v>
      </c>
      <c r="Z79" s="5">
        <f t="shared" si="13"/>
        <v>0</v>
      </c>
      <c r="AA79" s="5">
        <f t="shared" si="17"/>
        <v>0</v>
      </c>
    </row>
    <row r="80" spans="1:27" hidden="1" x14ac:dyDescent="0.3">
      <c r="A80" s="7"/>
      <c r="B80" s="23">
        <f t="shared" si="1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5"/>
        <v>#VALUE!</v>
      </c>
      <c r="M80" s="28">
        <f t="shared" si="16"/>
        <v>0</v>
      </c>
      <c r="N80" s="8"/>
      <c r="Q80" s="5" t="s">
        <v>20</v>
      </c>
      <c r="Y80" s="5">
        <f t="shared" si="12"/>
        <v>0</v>
      </c>
      <c r="Z80" s="5">
        <f t="shared" si="13"/>
        <v>0</v>
      </c>
      <c r="AA80" s="5">
        <f t="shared" si="17"/>
        <v>0</v>
      </c>
    </row>
    <row r="81" spans="1:27" hidden="1" x14ac:dyDescent="0.3">
      <c r="A81" s="7"/>
      <c r="B81" s="23">
        <f t="shared" si="1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5"/>
        <v>#VALUE!</v>
      </c>
      <c r="M81" s="28">
        <f t="shared" si="16"/>
        <v>0</v>
      </c>
      <c r="N81" s="8"/>
      <c r="P81" s="5" t="s">
        <v>20</v>
      </c>
      <c r="Y81" s="5">
        <f t="shared" si="12"/>
        <v>0</v>
      </c>
      <c r="Z81" s="5">
        <f t="shared" si="13"/>
        <v>0</v>
      </c>
      <c r="AA81" s="5">
        <f t="shared" si="17"/>
        <v>0</v>
      </c>
    </row>
    <row r="82" spans="1:27" hidden="1" x14ac:dyDescent="0.3">
      <c r="A82" s="7"/>
      <c r="B82" s="23">
        <f t="shared" si="1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5"/>
        <v>#VALUE!</v>
      </c>
      <c r="M82" s="28">
        <f t="shared" si="16"/>
        <v>0</v>
      </c>
      <c r="N82" s="8"/>
      <c r="Y82" s="5">
        <f t="shared" si="12"/>
        <v>0</v>
      </c>
      <c r="Z82" s="5">
        <f t="shared" si="13"/>
        <v>0</v>
      </c>
      <c r="AA82" s="5">
        <f t="shared" si="17"/>
        <v>0</v>
      </c>
    </row>
    <row r="83" spans="1:27" hidden="1" x14ac:dyDescent="0.3">
      <c r="A83" s="7"/>
      <c r="B83" s="23">
        <f t="shared" si="1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5"/>
        <v>#VALUE!</v>
      </c>
      <c r="M83" s="28">
        <f t="shared" si="16"/>
        <v>0</v>
      </c>
      <c r="N83" s="8"/>
      <c r="R83" s="5" t="s">
        <v>20</v>
      </c>
      <c r="Y83" s="5">
        <f t="shared" si="12"/>
        <v>0</v>
      </c>
      <c r="Z83" s="5">
        <f t="shared" si="13"/>
        <v>0</v>
      </c>
      <c r="AA83" s="5">
        <f t="shared" si="17"/>
        <v>0</v>
      </c>
    </row>
    <row r="84" spans="1:27" hidden="1" x14ac:dyDescent="0.3">
      <c r="A84" s="7"/>
      <c r="B84" s="23">
        <f t="shared" si="1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5"/>
        <v>#VALUE!</v>
      </c>
      <c r="M84" s="28">
        <f t="shared" si="16"/>
        <v>0</v>
      </c>
      <c r="N84" s="8"/>
      <c r="Y84" s="5">
        <f t="shared" si="12"/>
        <v>0</v>
      </c>
      <c r="Z84" s="5">
        <f t="shared" si="13"/>
        <v>0</v>
      </c>
      <c r="AA84" s="5">
        <f t="shared" si="17"/>
        <v>0</v>
      </c>
    </row>
    <row r="85" spans="1:27" hidden="1" x14ac:dyDescent="0.3">
      <c r="A85" s="7"/>
      <c r="B85" s="23">
        <f t="shared" si="1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5"/>
        <v>#VALUE!</v>
      </c>
      <c r="M85" s="28">
        <f t="shared" si="16"/>
        <v>0</v>
      </c>
      <c r="N85" s="8"/>
      <c r="Y85" s="5">
        <f t="shared" si="12"/>
        <v>0</v>
      </c>
      <c r="Z85" s="5">
        <f t="shared" si="13"/>
        <v>0</v>
      </c>
      <c r="AA85" s="5">
        <f t="shared" si="17"/>
        <v>0</v>
      </c>
    </row>
    <row r="86" spans="1:27" hidden="1" x14ac:dyDescent="0.3">
      <c r="A86" s="7"/>
      <c r="B86" s="23">
        <f t="shared" si="1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5"/>
        <v>#VALUE!</v>
      </c>
      <c r="M86" s="28">
        <f t="shared" si="16"/>
        <v>0</v>
      </c>
      <c r="N86" s="8"/>
      <c r="Y86" s="5">
        <f t="shared" si="12"/>
        <v>0</v>
      </c>
      <c r="Z86" s="5">
        <f t="shared" si="13"/>
        <v>0</v>
      </c>
      <c r="AA86" s="5">
        <f t="shared" si="17"/>
        <v>0</v>
      </c>
    </row>
    <row r="87" spans="1:27" hidden="1" x14ac:dyDescent="0.3">
      <c r="A87" s="7"/>
      <c r="B87" s="23">
        <f t="shared" si="1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5"/>
        <v>#VALUE!</v>
      </c>
      <c r="M87" s="28">
        <f t="shared" si="16"/>
        <v>0</v>
      </c>
      <c r="N87" s="8"/>
      <c r="Y87" s="5">
        <f t="shared" si="12"/>
        <v>0</v>
      </c>
      <c r="Z87" s="5">
        <f t="shared" si="13"/>
        <v>0</v>
      </c>
      <c r="AA87" s="5">
        <f t="shared" si="17"/>
        <v>0</v>
      </c>
    </row>
    <row r="88" spans="1:27" hidden="1" x14ac:dyDescent="0.3">
      <c r="A88" s="7"/>
      <c r="B88" s="23">
        <f t="shared" si="1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5"/>
        <v>#VALUE!</v>
      </c>
      <c r="M88" s="28">
        <f t="shared" si="16"/>
        <v>0</v>
      </c>
      <c r="N88" s="8"/>
      <c r="Y88" s="5">
        <f t="shared" si="12"/>
        <v>0</v>
      </c>
      <c r="Z88" s="5">
        <f t="shared" si="13"/>
        <v>0</v>
      </c>
      <c r="AA88" s="5">
        <f t="shared" si="17"/>
        <v>0</v>
      </c>
    </row>
    <row r="89" spans="1:27" hidden="1" x14ac:dyDescent="0.3">
      <c r="A89" s="7"/>
      <c r="B89" s="23">
        <f t="shared" si="1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5"/>
        <v>#VALUE!</v>
      </c>
      <c r="M89" s="28">
        <f t="shared" si="16"/>
        <v>0</v>
      </c>
      <c r="N89" s="8"/>
      <c r="Y89" s="5">
        <f t="shared" si="12"/>
        <v>0</v>
      </c>
      <c r="Z89" s="5">
        <f t="shared" si="13"/>
        <v>0</v>
      </c>
      <c r="AA89" s="5">
        <f t="shared" si="17"/>
        <v>0</v>
      </c>
    </row>
    <row r="90" spans="1:27" hidden="1" x14ac:dyDescent="0.3">
      <c r="A90" s="7"/>
      <c r="B90" s="23">
        <f t="shared" si="1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5"/>
        <v>#VALUE!</v>
      </c>
      <c r="M90" s="28">
        <f t="shared" si="16"/>
        <v>0</v>
      </c>
      <c r="N90" s="8"/>
      <c r="Y90" s="5">
        <f t="shared" si="12"/>
        <v>0</v>
      </c>
      <c r="Z90" s="5">
        <f t="shared" si="13"/>
        <v>0</v>
      </c>
      <c r="AA90" s="5">
        <f t="shared" si="17"/>
        <v>0</v>
      </c>
    </row>
    <row r="91" spans="1:27" hidden="1" x14ac:dyDescent="0.3">
      <c r="A91" s="7"/>
      <c r="B91" s="23">
        <f t="shared" si="1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5"/>
        <v>#VALUE!</v>
      </c>
      <c r="M91" s="28">
        <f t="shared" si="16"/>
        <v>0</v>
      </c>
      <c r="N91" s="8"/>
      <c r="Y91" s="5">
        <f t="shared" si="12"/>
        <v>0</v>
      </c>
      <c r="Z91" s="5">
        <f t="shared" si="13"/>
        <v>0</v>
      </c>
      <c r="AA91" s="5">
        <f t="shared" si="17"/>
        <v>0</v>
      </c>
    </row>
    <row r="92" spans="1:27" hidden="1" x14ac:dyDescent="0.3">
      <c r="A92" s="7"/>
      <c r="B92" s="23">
        <f t="shared" si="1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5"/>
        <v>#VALUE!</v>
      </c>
      <c r="M92" s="28">
        <f t="shared" si="16"/>
        <v>0</v>
      </c>
      <c r="N92" s="8"/>
      <c r="Y92" s="5">
        <f t="shared" si="12"/>
        <v>0</v>
      </c>
      <c r="Z92" s="5">
        <f t="shared" si="13"/>
        <v>0</v>
      </c>
      <c r="AA92" s="5">
        <f t="shared" si="17"/>
        <v>0</v>
      </c>
    </row>
    <row r="93" spans="1:27" hidden="1" x14ac:dyDescent="0.3">
      <c r="A93" s="7"/>
      <c r="B93" s="23">
        <f t="shared" si="1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5"/>
        <v>#VALUE!</v>
      </c>
      <c r="M93" s="28">
        <f t="shared" si="16"/>
        <v>0</v>
      </c>
      <c r="N93" s="8"/>
      <c r="Y93" s="5">
        <f t="shared" si="12"/>
        <v>0</v>
      </c>
      <c r="Z93" s="5">
        <f t="shared" si="13"/>
        <v>0</v>
      </c>
      <c r="AA93" s="5">
        <f t="shared" si="17"/>
        <v>0</v>
      </c>
    </row>
    <row r="94" spans="1:27" hidden="1" x14ac:dyDescent="0.3">
      <c r="A94" s="7"/>
      <c r="B94" s="23">
        <f t="shared" si="1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5"/>
        <v>#VALUE!</v>
      </c>
      <c r="M94" s="28">
        <f t="shared" si="16"/>
        <v>0</v>
      </c>
      <c r="N94" s="8"/>
      <c r="Y94" s="5">
        <f t="shared" si="12"/>
        <v>0</v>
      </c>
      <c r="Z94" s="5">
        <f t="shared" si="13"/>
        <v>0</v>
      </c>
      <c r="AA94" s="5">
        <f t="shared" si="17"/>
        <v>0</v>
      </c>
    </row>
    <row r="95" spans="1:27" hidden="1" x14ac:dyDescent="0.3">
      <c r="A95" s="7"/>
      <c r="B95" s="23">
        <f t="shared" si="1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5"/>
        <v>#VALUE!</v>
      </c>
      <c r="M95" s="28">
        <f t="shared" si="16"/>
        <v>0</v>
      </c>
      <c r="N95" s="8"/>
      <c r="Y95" s="5">
        <f t="shared" si="12"/>
        <v>0</v>
      </c>
      <c r="Z95" s="5">
        <f t="shared" si="13"/>
        <v>0</v>
      </c>
      <c r="AA95" s="5">
        <f t="shared" si="17"/>
        <v>0</v>
      </c>
    </row>
    <row r="96" spans="1:27" hidden="1" x14ac:dyDescent="0.3">
      <c r="A96" s="7"/>
      <c r="B96" s="23">
        <f t="shared" si="1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5"/>
        <v>#VALUE!</v>
      </c>
      <c r="M96" s="28">
        <f t="shared" si="16"/>
        <v>0</v>
      </c>
      <c r="N96" s="8"/>
      <c r="Y96" s="5">
        <f t="shared" si="12"/>
        <v>0</v>
      </c>
      <c r="Z96" s="5">
        <f t="shared" si="13"/>
        <v>0</v>
      </c>
      <c r="AA96" s="5">
        <f t="shared" si="17"/>
        <v>0</v>
      </c>
    </row>
    <row r="97" spans="1:27" hidden="1" x14ac:dyDescent="0.3">
      <c r="A97" s="7"/>
      <c r="B97" s="23">
        <f t="shared" si="1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5"/>
        <v>#VALUE!</v>
      </c>
      <c r="M97" s="28">
        <f t="shared" si="16"/>
        <v>0</v>
      </c>
      <c r="N97" s="8"/>
      <c r="Y97" s="5">
        <f t="shared" si="12"/>
        <v>0</v>
      </c>
      <c r="Z97" s="5">
        <f t="shared" si="13"/>
        <v>0</v>
      </c>
      <c r="AA97" s="5">
        <f t="shared" si="17"/>
        <v>0</v>
      </c>
    </row>
    <row r="98" spans="1:27" hidden="1" x14ac:dyDescent="0.3">
      <c r="A98" s="7"/>
      <c r="B98" s="23">
        <f t="shared" si="1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5"/>
        <v>#VALUE!</v>
      </c>
      <c r="M98" s="28">
        <f t="shared" si="16"/>
        <v>0</v>
      </c>
      <c r="N98" s="8"/>
      <c r="Y98" s="5">
        <f t="shared" si="12"/>
        <v>0</v>
      </c>
      <c r="Z98" s="5">
        <f t="shared" si="13"/>
        <v>0</v>
      </c>
      <c r="AA98" s="5">
        <f t="shared" si="17"/>
        <v>0</v>
      </c>
    </row>
    <row r="99" spans="1:27" hidden="1" x14ac:dyDescent="0.3">
      <c r="A99" s="7"/>
      <c r="B99" s="23">
        <f t="shared" si="1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5"/>
        <v>#VALUE!</v>
      </c>
      <c r="M99" s="28">
        <f t="shared" si="16"/>
        <v>0</v>
      </c>
      <c r="N99" s="8"/>
      <c r="P99" s="5" t="s">
        <v>20</v>
      </c>
      <c r="Y99" s="5">
        <f t="shared" si="12"/>
        <v>0</v>
      </c>
      <c r="Z99" s="5">
        <f t="shared" si="13"/>
        <v>0</v>
      </c>
      <c r="AA99" s="5">
        <f t="shared" si="17"/>
        <v>0</v>
      </c>
    </row>
    <row r="100" spans="1:27" hidden="1" x14ac:dyDescent="0.3">
      <c r="A100" s="7"/>
      <c r="B100" s="23">
        <f t="shared" si="1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5"/>
        <v>#VALUE!</v>
      </c>
      <c r="M100" s="28">
        <f t="shared" si="16"/>
        <v>0</v>
      </c>
      <c r="N100" s="8"/>
      <c r="Q100" s="5" t="s">
        <v>20</v>
      </c>
      <c r="Y100" s="5">
        <f t="shared" si="12"/>
        <v>0</v>
      </c>
      <c r="Z100" s="5">
        <f t="shared" si="13"/>
        <v>0</v>
      </c>
      <c r="AA100" s="5">
        <f t="shared" si="17"/>
        <v>0</v>
      </c>
    </row>
    <row r="101" spans="1:27" hidden="1" x14ac:dyDescent="0.3">
      <c r="A101" s="7"/>
      <c r="B101" s="23">
        <f t="shared" si="1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5"/>
        <v>#VALUE!</v>
      </c>
      <c r="M101" s="28">
        <f t="shared" si="16"/>
        <v>0</v>
      </c>
      <c r="N101" s="8"/>
      <c r="Q101" s="5" t="s">
        <v>20</v>
      </c>
      <c r="Y101" s="5">
        <f t="shared" si="12"/>
        <v>0</v>
      </c>
      <c r="Z101" s="5">
        <f t="shared" si="13"/>
        <v>0</v>
      </c>
      <c r="AA101" s="5">
        <f t="shared" si="17"/>
        <v>0</v>
      </c>
    </row>
    <row r="102" spans="1:27" hidden="1" x14ac:dyDescent="0.3">
      <c r="A102" s="7"/>
      <c r="B102" s="23">
        <f t="shared" si="1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5"/>
        <v>#VALUE!</v>
      </c>
      <c r="M102" s="28">
        <f t="shared" si="16"/>
        <v>0</v>
      </c>
      <c r="N102" s="8"/>
      <c r="Y102" s="5">
        <f t="shared" si="12"/>
        <v>0</v>
      </c>
      <c r="Z102" s="5">
        <f t="shared" si="13"/>
        <v>0</v>
      </c>
      <c r="AA102" s="5">
        <f t="shared" si="17"/>
        <v>0</v>
      </c>
    </row>
    <row r="103" spans="1:27" hidden="1" x14ac:dyDescent="0.3">
      <c r="A103" s="7"/>
      <c r="B103" s="23">
        <f t="shared" si="1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5"/>
        <v>#VALUE!</v>
      </c>
      <c r="M103" s="28">
        <f t="shared" si="16"/>
        <v>0</v>
      </c>
      <c r="N103" s="8"/>
      <c r="Y103" s="5">
        <f t="shared" si="12"/>
        <v>0</v>
      </c>
      <c r="Z103" s="5">
        <f t="shared" si="13"/>
        <v>0</v>
      </c>
      <c r="AA103" s="5">
        <f t="shared" si="17"/>
        <v>0</v>
      </c>
    </row>
    <row r="104" spans="1:27" hidden="1" x14ac:dyDescent="0.3">
      <c r="A104" s="7"/>
      <c r="B104" s="23">
        <f t="shared" si="1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5"/>
        <v>#VALUE!</v>
      </c>
      <c r="M104" s="25">
        <f t="shared" si="16"/>
        <v>0</v>
      </c>
      <c r="N104" s="8"/>
      <c r="Y104" s="5">
        <f t="shared" si="12"/>
        <v>0</v>
      </c>
      <c r="Z104" s="5">
        <f t="shared" si="13"/>
        <v>0</v>
      </c>
      <c r="AA104" s="5">
        <f t="shared" si="17"/>
        <v>0</v>
      </c>
    </row>
    <row r="105" spans="1:27" hidden="1" x14ac:dyDescent="0.3">
      <c r="A105" s="7"/>
      <c r="B105" s="23">
        <f t="shared" si="1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5"/>
        <v>#VALUE!</v>
      </c>
      <c r="M105" s="25">
        <f t="shared" si="16"/>
        <v>0</v>
      </c>
      <c r="N105" s="8"/>
      <c r="Y105" s="5">
        <f t="shared" si="12"/>
        <v>0</v>
      </c>
      <c r="Z105" s="5">
        <f t="shared" si="13"/>
        <v>0</v>
      </c>
      <c r="AA105" s="5">
        <f t="shared" si="17"/>
        <v>0</v>
      </c>
    </row>
    <row r="106" spans="1:27" hidden="1" x14ac:dyDescent="0.3">
      <c r="A106" s="7"/>
      <c r="B106" s="23">
        <f t="shared" si="1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5"/>
        <v>#VALUE!</v>
      </c>
      <c r="M106" s="25">
        <f t="shared" si="16"/>
        <v>0</v>
      </c>
      <c r="N106" s="8"/>
      <c r="Y106" s="5">
        <f t="shared" si="12"/>
        <v>0</v>
      </c>
      <c r="Z106" s="5">
        <f t="shared" si="13"/>
        <v>0</v>
      </c>
      <c r="AA106" s="5">
        <f t="shared" si="17"/>
        <v>0</v>
      </c>
    </row>
    <row r="107" spans="1:27" hidden="1" x14ac:dyDescent="0.3">
      <c r="A107" s="7"/>
      <c r="B107" s="23">
        <f t="shared" si="1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5"/>
        <v>#VALUE!</v>
      </c>
      <c r="M107" s="25">
        <f t="shared" si="16"/>
        <v>0</v>
      </c>
      <c r="N107" s="8"/>
      <c r="Y107" s="5">
        <f t="shared" si="12"/>
        <v>0</v>
      </c>
      <c r="Z107" s="5">
        <f t="shared" si="13"/>
        <v>0</v>
      </c>
      <c r="AA107" s="5">
        <f t="shared" si="17"/>
        <v>0</v>
      </c>
    </row>
    <row r="108" spans="1:27" hidden="1" x14ac:dyDescent="0.3">
      <c r="A108" s="7"/>
      <c r="B108" s="23">
        <f t="shared" si="1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5"/>
        <v>#VALUE!</v>
      </c>
      <c r="M108" s="25">
        <f t="shared" si="16"/>
        <v>0</v>
      </c>
      <c r="N108" s="8"/>
      <c r="Y108" s="5">
        <f t="shared" si="12"/>
        <v>0</v>
      </c>
      <c r="Z108" s="5">
        <f t="shared" si="13"/>
        <v>0</v>
      </c>
      <c r="AA108" s="5">
        <f t="shared" si="17"/>
        <v>0</v>
      </c>
    </row>
    <row r="109" spans="1:27" hidden="1" x14ac:dyDescent="0.3">
      <c r="A109" s="7"/>
      <c r="B109" s="23">
        <f t="shared" si="1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5"/>
        <v>#VALUE!</v>
      </c>
      <c r="M109" s="25">
        <f t="shared" si="16"/>
        <v>0</v>
      </c>
      <c r="N109" s="8"/>
      <c r="Y109" s="5">
        <f t="shared" si="12"/>
        <v>0</v>
      </c>
      <c r="Z109" s="5">
        <f t="shared" si="13"/>
        <v>0</v>
      </c>
      <c r="AA109" s="5">
        <f t="shared" si="17"/>
        <v>0</v>
      </c>
    </row>
    <row r="110" spans="1:27" hidden="1" x14ac:dyDescent="0.3">
      <c r="A110" s="7"/>
      <c r="B110" s="23">
        <f t="shared" si="1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5"/>
        <v>#VALUE!</v>
      </c>
      <c r="M110" s="25">
        <f t="shared" si="16"/>
        <v>0</v>
      </c>
      <c r="N110" s="8"/>
      <c r="Y110" s="5">
        <f t="shared" si="12"/>
        <v>0</v>
      </c>
      <c r="Z110" s="5">
        <f t="shared" si="13"/>
        <v>0</v>
      </c>
      <c r="AA110" s="5">
        <f t="shared" si="17"/>
        <v>0</v>
      </c>
    </row>
    <row r="111" spans="1:27" hidden="1" x14ac:dyDescent="0.3">
      <c r="A111" s="7"/>
      <c r="B111" s="23">
        <f t="shared" si="1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5"/>
        <v>#VALUE!</v>
      </c>
      <c r="M111" s="25">
        <f t="shared" si="16"/>
        <v>0</v>
      </c>
      <c r="N111" s="8"/>
      <c r="Y111" s="5">
        <f t="shared" si="12"/>
        <v>0</v>
      </c>
      <c r="Z111" s="5">
        <f t="shared" si="13"/>
        <v>0</v>
      </c>
      <c r="AA111" s="5">
        <f t="shared" si="17"/>
        <v>0</v>
      </c>
    </row>
    <row r="112" spans="1:27" hidden="1" x14ac:dyDescent="0.3">
      <c r="A112" s="7"/>
      <c r="B112" s="23">
        <f t="shared" si="1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5"/>
        <v>#VALUE!</v>
      </c>
      <c r="M112" s="25">
        <f t="shared" si="16"/>
        <v>0</v>
      </c>
      <c r="N112" s="8"/>
      <c r="Y112" s="5">
        <f t="shared" si="12"/>
        <v>0</v>
      </c>
      <c r="Z112" s="5">
        <f t="shared" si="13"/>
        <v>0</v>
      </c>
      <c r="AA112" s="5">
        <f t="shared" si="17"/>
        <v>0</v>
      </c>
    </row>
    <row r="113" spans="1:27" hidden="1" x14ac:dyDescent="0.3">
      <c r="A113" s="7"/>
      <c r="B113" s="23">
        <f t="shared" si="1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5"/>
        <v>#VALUE!</v>
      </c>
      <c r="M113" s="25">
        <f t="shared" si="16"/>
        <v>0</v>
      </c>
      <c r="N113" s="8"/>
      <c r="Y113" s="5">
        <f t="shared" si="12"/>
        <v>0</v>
      </c>
      <c r="Z113" s="5">
        <f t="shared" si="13"/>
        <v>0</v>
      </c>
      <c r="AA113" s="5">
        <f t="shared" si="17"/>
        <v>0</v>
      </c>
    </row>
    <row r="114" spans="1:27" hidden="1" x14ac:dyDescent="0.3">
      <c r="A114" s="7"/>
      <c r="B114" s="23">
        <f t="shared" si="1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5"/>
        <v>#VALUE!</v>
      </c>
      <c r="M114" s="25">
        <f t="shared" si="16"/>
        <v>0</v>
      </c>
      <c r="N114" s="8"/>
      <c r="Y114" s="5">
        <f t="shared" si="12"/>
        <v>0</v>
      </c>
      <c r="Z114" s="5">
        <f t="shared" si="13"/>
        <v>0</v>
      </c>
      <c r="AA114" s="5">
        <f t="shared" si="17"/>
        <v>0</v>
      </c>
    </row>
    <row r="115" spans="1:27" hidden="1" x14ac:dyDescent="0.3">
      <c r="A115" s="7"/>
      <c r="B115" s="23">
        <f t="shared" si="1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5"/>
        <v>#VALUE!</v>
      </c>
      <c r="M115" s="25">
        <f t="shared" si="16"/>
        <v>0</v>
      </c>
      <c r="N115" s="8"/>
      <c r="Y115" s="5">
        <f t="shared" si="12"/>
        <v>0</v>
      </c>
      <c r="Z115" s="5">
        <f t="shared" si="13"/>
        <v>0</v>
      </c>
      <c r="AA115" s="5">
        <f t="shared" si="17"/>
        <v>0</v>
      </c>
    </row>
    <row r="116" spans="1:27" hidden="1" x14ac:dyDescent="0.3">
      <c r="A116" s="7"/>
      <c r="B116" s="23">
        <f t="shared" si="1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5"/>
        <v>#VALUE!</v>
      </c>
      <c r="M116" s="25">
        <f t="shared" si="16"/>
        <v>0</v>
      </c>
      <c r="N116" s="8"/>
      <c r="Y116" s="5">
        <f t="shared" si="12"/>
        <v>0</v>
      </c>
      <c r="Z116" s="5">
        <f t="shared" si="13"/>
        <v>0</v>
      </c>
      <c r="AA116" s="5">
        <f t="shared" si="17"/>
        <v>0</v>
      </c>
    </row>
    <row r="117" spans="1:27" hidden="1" x14ac:dyDescent="0.3">
      <c r="A117" s="7"/>
      <c r="B117" s="23">
        <f t="shared" si="1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5"/>
        <v>#VALUE!</v>
      </c>
      <c r="M117" s="25">
        <f t="shared" si="16"/>
        <v>0</v>
      </c>
      <c r="N117" s="8"/>
      <c r="Y117" s="5">
        <f t="shared" si="12"/>
        <v>0</v>
      </c>
      <c r="Z117" s="5">
        <f t="shared" si="13"/>
        <v>0</v>
      </c>
      <c r="AA117" s="5">
        <f t="shared" si="17"/>
        <v>0</v>
      </c>
    </row>
    <row r="118" spans="1:27" hidden="1" x14ac:dyDescent="0.3">
      <c r="A118" s="7"/>
      <c r="B118" s="23">
        <f t="shared" si="1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5"/>
        <v>#VALUE!</v>
      </c>
      <c r="M118" s="25">
        <f t="shared" si="16"/>
        <v>0</v>
      </c>
      <c r="N118" s="8"/>
      <c r="Y118" s="5">
        <f t="shared" si="12"/>
        <v>0</v>
      </c>
      <c r="Z118" s="5">
        <f t="shared" si="13"/>
        <v>0</v>
      </c>
      <c r="AA118" s="5">
        <f t="shared" si="17"/>
        <v>0</v>
      </c>
    </row>
    <row r="119" spans="1:27" hidden="1" x14ac:dyDescent="0.3">
      <c r="A119" s="7"/>
      <c r="B119" s="23">
        <f t="shared" si="1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5"/>
        <v>#VALUE!</v>
      </c>
      <c r="M119" s="25">
        <f t="shared" si="16"/>
        <v>0</v>
      </c>
      <c r="N119" s="8"/>
      <c r="Y119" s="5">
        <f t="shared" si="12"/>
        <v>0</v>
      </c>
      <c r="Z119" s="5">
        <f t="shared" si="13"/>
        <v>0</v>
      </c>
      <c r="AA119" s="5">
        <f t="shared" si="17"/>
        <v>0</v>
      </c>
    </row>
    <row r="120" spans="1:27" hidden="1" x14ac:dyDescent="0.3">
      <c r="A120" s="7"/>
      <c r="B120" s="23">
        <f t="shared" si="1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5"/>
        <v>#VALUE!</v>
      </c>
      <c r="M120" s="25">
        <f t="shared" si="16"/>
        <v>0</v>
      </c>
      <c r="N120" s="8"/>
      <c r="Y120" s="5">
        <f t="shared" si="12"/>
        <v>0</v>
      </c>
      <c r="Z120" s="5">
        <f t="shared" si="13"/>
        <v>0</v>
      </c>
      <c r="AA120" s="5">
        <f t="shared" si="17"/>
        <v>0</v>
      </c>
    </row>
    <row r="121" spans="1:27" hidden="1" x14ac:dyDescent="0.3">
      <c r="A121" s="7"/>
      <c r="B121" s="23">
        <f t="shared" si="1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5"/>
        <v>#VALUE!</v>
      </c>
      <c r="M121" s="25">
        <f t="shared" si="16"/>
        <v>0</v>
      </c>
      <c r="N121" s="8"/>
      <c r="Y121" s="5">
        <f t="shared" si="12"/>
        <v>0</v>
      </c>
      <c r="Z121" s="5">
        <f t="shared" si="13"/>
        <v>0</v>
      </c>
      <c r="AA121" s="5">
        <f t="shared" si="17"/>
        <v>0</v>
      </c>
    </row>
    <row r="122" spans="1:27" hidden="1" x14ac:dyDescent="0.3">
      <c r="A122" s="7"/>
      <c r="B122" s="23">
        <f t="shared" si="1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5"/>
        <v>#VALUE!</v>
      </c>
      <c r="M122" s="25">
        <f t="shared" si="16"/>
        <v>0</v>
      </c>
      <c r="N122" s="8"/>
      <c r="Y122" s="5">
        <f t="shared" si="12"/>
        <v>0</v>
      </c>
      <c r="Z122" s="5">
        <f t="shared" si="13"/>
        <v>0</v>
      </c>
      <c r="AA122" s="5">
        <f t="shared" si="17"/>
        <v>0</v>
      </c>
    </row>
    <row r="123" spans="1:27" hidden="1" x14ac:dyDescent="0.3">
      <c r="A123" s="7"/>
      <c r="B123" s="23">
        <f t="shared" si="1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5"/>
        <v>#VALUE!</v>
      </c>
      <c r="M123" s="25">
        <f t="shared" si="16"/>
        <v>0</v>
      </c>
      <c r="N123" s="8"/>
      <c r="Y123" s="5">
        <f t="shared" si="12"/>
        <v>0</v>
      </c>
      <c r="Z123" s="5">
        <f t="shared" si="13"/>
        <v>0</v>
      </c>
      <c r="AA123" s="5">
        <f t="shared" si="17"/>
        <v>0</v>
      </c>
    </row>
    <row r="124" spans="1:27" hidden="1" x14ac:dyDescent="0.3">
      <c r="A124" s="7"/>
      <c r="B124" s="23">
        <f t="shared" si="1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5"/>
        <v>#VALUE!</v>
      </c>
      <c r="M124" s="25">
        <f t="shared" si="16"/>
        <v>0</v>
      </c>
      <c r="N124" s="8"/>
      <c r="Y124" s="5">
        <f t="shared" si="12"/>
        <v>0</v>
      </c>
      <c r="Z124" s="5">
        <f t="shared" si="13"/>
        <v>0</v>
      </c>
      <c r="AA124" s="5">
        <f t="shared" si="17"/>
        <v>0</v>
      </c>
    </row>
    <row r="125" spans="1:27" hidden="1" x14ac:dyDescent="0.3">
      <c r="A125" s="7"/>
      <c r="B125" s="23">
        <f t="shared" si="1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5"/>
        <v>#VALUE!</v>
      </c>
      <c r="M125" s="25">
        <f t="shared" si="16"/>
        <v>0</v>
      </c>
      <c r="N125" s="8"/>
      <c r="Y125" s="5">
        <f t="shared" si="12"/>
        <v>0</v>
      </c>
      <c r="Z125" s="5">
        <f t="shared" si="13"/>
        <v>0</v>
      </c>
      <c r="AA125" s="5">
        <f t="shared" si="17"/>
        <v>0</v>
      </c>
    </row>
    <row r="126" spans="1:27" hidden="1" x14ac:dyDescent="0.3">
      <c r="A126" s="7"/>
      <c r="B126" s="23">
        <f t="shared" si="1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5"/>
        <v>#VALUE!</v>
      </c>
      <c r="M126" s="25">
        <f t="shared" si="16"/>
        <v>0</v>
      </c>
      <c r="N126" s="8"/>
      <c r="Y126" s="5">
        <f t="shared" si="12"/>
        <v>0</v>
      </c>
      <c r="Z126" s="5">
        <f t="shared" si="13"/>
        <v>0</v>
      </c>
      <c r="AA126" s="5">
        <f t="shared" si="17"/>
        <v>0</v>
      </c>
    </row>
    <row r="127" spans="1:27" hidden="1" x14ac:dyDescent="0.3">
      <c r="A127" s="7"/>
      <c r="B127" s="23">
        <f t="shared" si="1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5"/>
        <v>#VALUE!</v>
      </c>
      <c r="M127" s="25">
        <f t="shared" si="16"/>
        <v>0</v>
      </c>
      <c r="N127" s="8"/>
      <c r="Y127" s="5">
        <f t="shared" si="12"/>
        <v>0</v>
      </c>
      <c r="Z127" s="5">
        <f t="shared" si="13"/>
        <v>0</v>
      </c>
      <c r="AA127" s="5">
        <f t="shared" si="17"/>
        <v>0</v>
      </c>
    </row>
    <row r="128" spans="1:27" hidden="1" x14ac:dyDescent="0.3">
      <c r="A128" s="7"/>
      <c r="B128" s="23">
        <f t="shared" si="1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5"/>
        <v>#VALUE!</v>
      </c>
      <c r="M128" s="25">
        <f t="shared" si="16"/>
        <v>0</v>
      </c>
      <c r="N128" s="8"/>
      <c r="Y128" s="5">
        <f t="shared" si="12"/>
        <v>0</v>
      </c>
      <c r="Z128" s="5">
        <f t="shared" si="13"/>
        <v>0</v>
      </c>
      <c r="AA128" s="5">
        <f t="shared" si="17"/>
        <v>0</v>
      </c>
    </row>
    <row r="129" spans="1:27" hidden="1" x14ac:dyDescent="0.3">
      <c r="A129" s="7"/>
      <c r="B129" s="23">
        <f t="shared" si="1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5"/>
        <v>#VALUE!</v>
      </c>
      <c r="M129" s="25">
        <f t="shared" si="16"/>
        <v>0</v>
      </c>
      <c r="N129" s="8"/>
      <c r="Y129" s="5">
        <f t="shared" si="12"/>
        <v>0</v>
      </c>
      <c r="Z129" s="5">
        <f t="shared" si="13"/>
        <v>0</v>
      </c>
      <c r="AA129" s="5">
        <f t="shared" si="17"/>
        <v>0</v>
      </c>
    </row>
    <row r="130" spans="1:27" hidden="1" x14ac:dyDescent="0.3">
      <c r="A130" s="7"/>
      <c r="B130" s="23">
        <f t="shared" si="1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5"/>
        <v>#VALUE!</v>
      </c>
      <c r="M130" s="25">
        <f t="shared" si="16"/>
        <v>0</v>
      </c>
      <c r="N130" s="8"/>
      <c r="Y130" s="5">
        <f t="shared" si="12"/>
        <v>0</v>
      </c>
      <c r="Z130" s="5">
        <f t="shared" si="13"/>
        <v>0</v>
      </c>
      <c r="AA130" s="5">
        <f t="shared" si="17"/>
        <v>0</v>
      </c>
    </row>
    <row r="131" spans="1:27" hidden="1" x14ac:dyDescent="0.3">
      <c r="A131" s="7"/>
      <c r="B131" s="23">
        <f t="shared" si="1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5"/>
        <v>#VALUE!</v>
      </c>
      <c r="M131" s="25">
        <f t="shared" si="16"/>
        <v>0</v>
      </c>
      <c r="N131" s="8"/>
      <c r="Y131" s="5">
        <f t="shared" si="12"/>
        <v>0</v>
      </c>
      <c r="Z131" s="5">
        <f t="shared" si="13"/>
        <v>0</v>
      </c>
      <c r="AA131" s="5">
        <f t="shared" si="17"/>
        <v>0</v>
      </c>
    </row>
    <row r="132" spans="1:27" hidden="1" x14ac:dyDescent="0.3">
      <c r="A132" s="7"/>
      <c r="B132" s="23">
        <f t="shared" si="1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5"/>
        <v>#VALUE!</v>
      </c>
      <c r="M132" s="25">
        <f t="shared" si="16"/>
        <v>0</v>
      </c>
      <c r="N132" s="8"/>
      <c r="Y132" s="5">
        <f t="shared" si="12"/>
        <v>0</v>
      </c>
      <c r="Z132" s="5">
        <f t="shared" si="13"/>
        <v>0</v>
      </c>
      <c r="AA132" s="5">
        <f t="shared" si="17"/>
        <v>0</v>
      </c>
    </row>
    <row r="133" spans="1:27" hidden="1" x14ac:dyDescent="0.3">
      <c r="A133" s="7"/>
      <c r="B133" s="23">
        <f t="shared" si="1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5"/>
        <v>#VALUE!</v>
      </c>
      <c r="M133" s="25">
        <f t="shared" si="16"/>
        <v>0</v>
      </c>
      <c r="N133" s="8"/>
      <c r="Y133" s="5">
        <f t="shared" si="12"/>
        <v>0</v>
      </c>
      <c r="Z133" s="5">
        <f t="shared" si="13"/>
        <v>0</v>
      </c>
      <c r="AA133" s="5">
        <f t="shared" si="17"/>
        <v>0</v>
      </c>
    </row>
    <row r="134" spans="1:27" hidden="1" x14ac:dyDescent="0.3">
      <c r="A134" s="7"/>
      <c r="B134" s="23">
        <f t="shared" si="1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5"/>
        <v>#VALUE!</v>
      </c>
      <c r="M134" s="25">
        <f t="shared" si="16"/>
        <v>0</v>
      </c>
      <c r="N134" s="8"/>
      <c r="Y134" s="5">
        <f t="shared" si="12"/>
        <v>0</v>
      </c>
      <c r="Z134" s="5">
        <f t="shared" si="13"/>
        <v>0</v>
      </c>
      <c r="AA134" s="5">
        <f t="shared" si="17"/>
        <v>0</v>
      </c>
    </row>
    <row r="135" spans="1:27" hidden="1" x14ac:dyDescent="0.3">
      <c r="A135" s="7"/>
      <c r="B135" s="23">
        <f t="shared" si="1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5"/>
        <v>#VALUE!</v>
      </c>
      <c r="M135" s="25">
        <f t="shared" si="16"/>
        <v>0</v>
      </c>
      <c r="N135" s="8"/>
      <c r="Y135" s="5">
        <f t="shared" ref="Y135:Y191" si="18">IF($M135&gt;0,1,0)</f>
        <v>0</v>
      </c>
      <c r="Z135" s="5">
        <f t="shared" ref="Z135:Z191" si="19">IF($M135&lt;0,1,0)</f>
        <v>0</v>
      </c>
      <c r="AA135" s="5">
        <f t="shared" si="17"/>
        <v>0</v>
      </c>
    </row>
    <row r="136" spans="1:27" hidden="1" x14ac:dyDescent="0.3">
      <c r="A136" s="7"/>
      <c r="B136" s="23">
        <f t="shared" ref="B136:B191" si="2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1">(I136*1/F136)-100%</f>
        <v>#VALUE!</v>
      </c>
      <c r="M136" s="25">
        <f t="shared" ref="M136:M191" si="22">J136*K136</f>
        <v>0</v>
      </c>
      <c r="N136" s="8"/>
      <c r="Y136" s="5">
        <f t="shared" si="18"/>
        <v>0</v>
      </c>
      <c r="Z136" s="5">
        <f t="shared" si="19"/>
        <v>0</v>
      </c>
      <c r="AA136" s="5">
        <f t="shared" si="17"/>
        <v>0</v>
      </c>
    </row>
    <row r="137" spans="1:27" hidden="1" x14ac:dyDescent="0.3">
      <c r="A137" s="7"/>
      <c r="B137" s="23">
        <f t="shared" si="2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1"/>
        <v>#VALUE!</v>
      </c>
      <c r="M137" s="25">
        <f t="shared" si="22"/>
        <v>0</v>
      </c>
      <c r="N137" s="8"/>
      <c r="Y137" s="5">
        <f t="shared" si="18"/>
        <v>0</v>
      </c>
      <c r="Z137" s="5">
        <f t="shared" si="19"/>
        <v>0</v>
      </c>
      <c r="AA137" s="5">
        <f t="shared" si="17"/>
        <v>0</v>
      </c>
    </row>
    <row r="138" spans="1:27" hidden="1" x14ac:dyDescent="0.3">
      <c r="A138" s="7"/>
      <c r="B138" s="23">
        <f t="shared" si="2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1"/>
        <v>#VALUE!</v>
      </c>
      <c r="M138" s="25">
        <f t="shared" si="22"/>
        <v>0</v>
      </c>
      <c r="N138" s="8"/>
      <c r="Y138" s="5">
        <f t="shared" si="18"/>
        <v>0</v>
      </c>
      <c r="Z138" s="5">
        <f t="shared" si="19"/>
        <v>0</v>
      </c>
      <c r="AA138" s="5">
        <f t="shared" si="17"/>
        <v>0</v>
      </c>
    </row>
    <row r="139" spans="1:27" hidden="1" x14ac:dyDescent="0.3">
      <c r="A139" s="7"/>
      <c r="B139" s="23">
        <f t="shared" si="2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1"/>
        <v>#VALUE!</v>
      </c>
      <c r="M139" s="25">
        <f t="shared" si="22"/>
        <v>0</v>
      </c>
      <c r="N139" s="8"/>
      <c r="Y139" s="5">
        <f t="shared" si="18"/>
        <v>0</v>
      </c>
      <c r="Z139" s="5">
        <f t="shared" si="19"/>
        <v>0</v>
      </c>
      <c r="AA139" s="5">
        <f t="shared" ref="AA139:AA191" si="23">IF($I139=0,1,0)</f>
        <v>0</v>
      </c>
    </row>
    <row r="140" spans="1:27" hidden="1" x14ac:dyDescent="0.3">
      <c r="A140" s="7"/>
      <c r="B140" s="23">
        <f t="shared" si="2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1"/>
        <v>#VALUE!</v>
      </c>
      <c r="M140" s="25">
        <f t="shared" si="22"/>
        <v>0</v>
      </c>
      <c r="N140" s="8"/>
      <c r="Y140" s="5">
        <f t="shared" si="18"/>
        <v>0</v>
      </c>
      <c r="Z140" s="5">
        <f t="shared" si="19"/>
        <v>0</v>
      </c>
      <c r="AA140" s="5">
        <f t="shared" si="23"/>
        <v>0</v>
      </c>
    </row>
    <row r="141" spans="1:27" hidden="1" x14ac:dyDescent="0.3">
      <c r="A141" s="7"/>
      <c r="B141" s="23">
        <f t="shared" si="2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1"/>
        <v>#VALUE!</v>
      </c>
      <c r="M141" s="25">
        <f t="shared" si="22"/>
        <v>0</v>
      </c>
      <c r="N141" s="8"/>
      <c r="Y141" s="5">
        <f t="shared" si="18"/>
        <v>0</v>
      </c>
      <c r="Z141" s="5">
        <f t="shared" si="19"/>
        <v>0</v>
      </c>
      <c r="AA141" s="5">
        <f t="shared" si="23"/>
        <v>0</v>
      </c>
    </row>
    <row r="142" spans="1:27" hidden="1" x14ac:dyDescent="0.3">
      <c r="A142" s="7"/>
      <c r="B142" s="23">
        <f t="shared" si="2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1"/>
        <v>#VALUE!</v>
      </c>
      <c r="M142" s="25">
        <f t="shared" si="22"/>
        <v>0</v>
      </c>
      <c r="N142" s="8"/>
      <c r="Y142" s="5">
        <f t="shared" si="18"/>
        <v>0</v>
      </c>
      <c r="Z142" s="5">
        <f t="shared" si="19"/>
        <v>0</v>
      </c>
      <c r="AA142" s="5">
        <f t="shared" si="23"/>
        <v>0</v>
      </c>
    </row>
    <row r="143" spans="1:27" hidden="1" x14ac:dyDescent="0.3">
      <c r="A143" s="7"/>
      <c r="B143" s="23">
        <f t="shared" si="2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1"/>
        <v>#VALUE!</v>
      </c>
      <c r="M143" s="25">
        <f t="shared" si="22"/>
        <v>0</v>
      </c>
      <c r="N143" s="8"/>
      <c r="Y143" s="5">
        <f t="shared" si="18"/>
        <v>0</v>
      </c>
      <c r="Z143" s="5">
        <f t="shared" si="19"/>
        <v>0</v>
      </c>
      <c r="AA143" s="5">
        <f t="shared" si="23"/>
        <v>0</v>
      </c>
    </row>
    <row r="144" spans="1:27" hidden="1" x14ac:dyDescent="0.3">
      <c r="A144" s="7"/>
      <c r="B144" s="23">
        <f t="shared" si="2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1"/>
        <v>#VALUE!</v>
      </c>
      <c r="M144" s="25">
        <f t="shared" si="22"/>
        <v>0</v>
      </c>
      <c r="N144" s="8"/>
      <c r="Y144" s="5">
        <f t="shared" si="18"/>
        <v>0</v>
      </c>
      <c r="Z144" s="5">
        <f t="shared" si="19"/>
        <v>0</v>
      </c>
      <c r="AA144" s="5">
        <f t="shared" si="23"/>
        <v>0</v>
      </c>
    </row>
    <row r="145" spans="1:27" hidden="1" x14ac:dyDescent="0.3">
      <c r="A145" s="7"/>
      <c r="B145" s="23">
        <f t="shared" si="2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1"/>
        <v>#VALUE!</v>
      </c>
      <c r="M145" s="25">
        <f t="shared" si="22"/>
        <v>0</v>
      </c>
      <c r="N145" s="8"/>
      <c r="Y145" s="5">
        <f t="shared" si="18"/>
        <v>0</v>
      </c>
      <c r="Z145" s="5">
        <f t="shared" si="19"/>
        <v>0</v>
      </c>
      <c r="AA145" s="5">
        <f t="shared" si="23"/>
        <v>0</v>
      </c>
    </row>
    <row r="146" spans="1:27" hidden="1" x14ac:dyDescent="0.3">
      <c r="A146" s="7"/>
      <c r="B146" s="23">
        <f t="shared" si="2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1"/>
        <v>#VALUE!</v>
      </c>
      <c r="M146" s="25">
        <f t="shared" si="22"/>
        <v>0</v>
      </c>
      <c r="N146" s="8"/>
      <c r="Y146" s="5">
        <f t="shared" si="18"/>
        <v>0</v>
      </c>
      <c r="Z146" s="5">
        <f t="shared" si="19"/>
        <v>0</v>
      </c>
      <c r="AA146" s="5">
        <f t="shared" si="23"/>
        <v>0</v>
      </c>
    </row>
    <row r="147" spans="1:27" hidden="1" x14ac:dyDescent="0.3">
      <c r="A147" s="7"/>
      <c r="B147" s="23">
        <f t="shared" si="2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1"/>
        <v>#VALUE!</v>
      </c>
      <c r="M147" s="25">
        <f t="shared" si="22"/>
        <v>0</v>
      </c>
      <c r="N147" s="8"/>
      <c r="Y147" s="5">
        <f t="shared" si="18"/>
        <v>0</v>
      </c>
      <c r="Z147" s="5">
        <f t="shared" si="19"/>
        <v>0</v>
      </c>
      <c r="AA147" s="5">
        <f t="shared" si="23"/>
        <v>0</v>
      </c>
    </row>
    <row r="148" spans="1:27" hidden="1" x14ac:dyDescent="0.3">
      <c r="A148" s="7"/>
      <c r="B148" s="23">
        <f t="shared" si="2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1"/>
        <v>#VALUE!</v>
      </c>
      <c r="M148" s="25">
        <f t="shared" si="22"/>
        <v>0</v>
      </c>
      <c r="N148" s="8"/>
      <c r="Y148" s="5">
        <f t="shared" si="18"/>
        <v>0</v>
      </c>
      <c r="Z148" s="5">
        <f t="shared" si="19"/>
        <v>0</v>
      </c>
      <c r="AA148" s="5">
        <f t="shared" si="23"/>
        <v>0</v>
      </c>
    </row>
    <row r="149" spans="1:27" hidden="1" x14ac:dyDescent="0.3">
      <c r="A149" s="7"/>
      <c r="B149" s="23">
        <f t="shared" si="2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1"/>
        <v>#VALUE!</v>
      </c>
      <c r="M149" s="25">
        <f t="shared" si="22"/>
        <v>0</v>
      </c>
      <c r="N149" s="8"/>
      <c r="Y149" s="5">
        <f t="shared" si="18"/>
        <v>0</v>
      </c>
      <c r="Z149" s="5">
        <f t="shared" si="19"/>
        <v>0</v>
      </c>
      <c r="AA149" s="5">
        <f t="shared" si="23"/>
        <v>0</v>
      </c>
    </row>
    <row r="150" spans="1:27" hidden="1" x14ac:dyDescent="0.3">
      <c r="A150" s="7"/>
      <c r="B150" s="23">
        <f t="shared" si="2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1"/>
        <v>#VALUE!</v>
      </c>
      <c r="M150" s="25">
        <f t="shared" si="22"/>
        <v>0</v>
      </c>
      <c r="N150" s="8"/>
      <c r="Y150" s="5">
        <f t="shared" si="18"/>
        <v>0</v>
      </c>
      <c r="Z150" s="5">
        <f t="shared" si="19"/>
        <v>0</v>
      </c>
      <c r="AA150" s="5">
        <f t="shared" si="23"/>
        <v>0</v>
      </c>
    </row>
    <row r="151" spans="1:27" hidden="1" x14ac:dyDescent="0.3">
      <c r="A151" s="7"/>
      <c r="B151" s="23">
        <f t="shared" si="2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1"/>
        <v>#VALUE!</v>
      </c>
      <c r="M151" s="25">
        <f t="shared" si="22"/>
        <v>0</v>
      </c>
      <c r="N151" s="8"/>
      <c r="Y151" s="5">
        <f t="shared" si="18"/>
        <v>0</v>
      </c>
      <c r="Z151" s="5">
        <f t="shared" si="19"/>
        <v>0</v>
      </c>
      <c r="AA151" s="5">
        <f t="shared" si="23"/>
        <v>0</v>
      </c>
    </row>
    <row r="152" spans="1:27" hidden="1" x14ac:dyDescent="0.3">
      <c r="A152" s="7"/>
      <c r="B152" s="23">
        <f t="shared" si="2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1"/>
        <v>#VALUE!</v>
      </c>
      <c r="M152" s="25">
        <f t="shared" si="22"/>
        <v>0</v>
      </c>
      <c r="N152" s="8"/>
      <c r="Y152" s="5">
        <f t="shared" si="18"/>
        <v>0</v>
      </c>
      <c r="Z152" s="5">
        <f t="shared" si="19"/>
        <v>0</v>
      </c>
      <c r="AA152" s="5">
        <f t="shared" si="23"/>
        <v>0</v>
      </c>
    </row>
    <row r="153" spans="1:27" hidden="1" x14ac:dyDescent="0.3">
      <c r="A153" s="7"/>
      <c r="B153" s="23">
        <f t="shared" si="2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1"/>
        <v>#VALUE!</v>
      </c>
      <c r="M153" s="25">
        <f t="shared" si="22"/>
        <v>0</v>
      </c>
      <c r="N153" s="8"/>
      <c r="Y153" s="5">
        <f t="shared" si="18"/>
        <v>0</v>
      </c>
      <c r="Z153" s="5">
        <f t="shared" si="19"/>
        <v>0</v>
      </c>
      <c r="AA153" s="5">
        <f t="shared" si="23"/>
        <v>0</v>
      </c>
    </row>
    <row r="154" spans="1:27" hidden="1" x14ac:dyDescent="0.3">
      <c r="A154" s="7"/>
      <c r="B154" s="23">
        <f t="shared" si="2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1"/>
        <v>#VALUE!</v>
      </c>
      <c r="M154" s="25">
        <f t="shared" si="22"/>
        <v>0</v>
      </c>
      <c r="N154" s="8"/>
      <c r="Y154" s="5">
        <f t="shared" si="18"/>
        <v>0</v>
      </c>
      <c r="Z154" s="5">
        <f t="shared" si="19"/>
        <v>0</v>
      </c>
      <c r="AA154" s="5">
        <f t="shared" si="23"/>
        <v>0</v>
      </c>
    </row>
    <row r="155" spans="1:27" hidden="1" x14ac:dyDescent="0.3">
      <c r="A155" s="7"/>
      <c r="B155" s="23">
        <f t="shared" si="2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1"/>
        <v>#VALUE!</v>
      </c>
      <c r="M155" s="25">
        <f t="shared" si="22"/>
        <v>0</v>
      </c>
      <c r="N155" s="8"/>
      <c r="Y155" s="5">
        <f t="shared" si="18"/>
        <v>0</v>
      </c>
      <c r="Z155" s="5">
        <f t="shared" si="19"/>
        <v>0</v>
      </c>
      <c r="AA155" s="5">
        <f t="shared" si="23"/>
        <v>0</v>
      </c>
    </row>
    <row r="156" spans="1:27" hidden="1" x14ac:dyDescent="0.3">
      <c r="A156" s="7"/>
      <c r="B156" s="23">
        <f t="shared" si="2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1"/>
        <v>#VALUE!</v>
      </c>
      <c r="M156" s="25">
        <f t="shared" si="22"/>
        <v>0</v>
      </c>
      <c r="N156" s="8"/>
      <c r="Y156" s="5">
        <f t="shared" si="18"/>
        <v>0</v>
      </c>
      <c r="Z156" s="5">
        <f t="shared" si="19"/>
        <v>0</v>
      </c>
      <c r="AA156" s="5">
        <f t="shared" si="23"/>
        <v>0</v>
      </c>
    </row>
    <row r="157" spans="1:27" hidden="1" x14ac:dyDescent="0.3">
      <c r="A157" s="7"/>
      <c r="B157" s="23">
        <f t="shared" si="2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1"/>
        <v>#VALUE!</v>
      </c>
      <c r="M157" s="25">
        <f t="shared" si="22"/>
        <v>0</v>
      </c>
      <c r="N157" s="8"/>
      <c r="Y157" s="5">
        <f t="shared" si="18"/>
        <v>0</v>
      </c>
      <c r="Z157" s="5">
        <f t="shared" si="19"/>
        <v>0</v>
      </c>
      <c r="AA157" s="5">
        <f t="shared" si="23"/>
        <v>0</v>
      </c>
    </row>
    <row r="158" spans="1:27" hidden="1" x14ac:dyDescent="0.3">
      <c r="A158" s="7"/>
      <c r="B158" s="23">
        <f t="shared" si="2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1"/>
        <v>#VALUE!</v>
      </c>
      <c r="M158" s="25">
        <f t="shared" si="22"/>
        <v>0</v>
      </c>
      <c r="N158" s="8"/>
      <c r="Y158" s="5">
        <f t="shared" si="18"/>
        <v>0</v>
      </c>
      <c r="Z158" s="5">
        <f t="shared" si="19"/>
        <v>0</v>
      </c>
      <c r="AA158" s="5">
        <f t="shared" si="23"/>
        <v>0</v>
      </c>
    </row>
    <row r="159" spans="1:27" hidden="1" x14ac:dyDescent="0.3">
      <c r="A159" s="7"/>
      <c r="B159" s="23">
        <f t="shared" si="2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1"/>
        <v>#VALUE!</v>
      </c>
      <c r="M159" s="25">
        <f t="shared" si="22"/>
        <v>0</v>
      </c>
      <c r="N159" s="8"/>
      <c r="Y159" s="5">
        <f t="shared" si="18"/>
        <v>0</v>
      </c>
      <c r="Z159" s="5">
        <f t="shared" si="19"/>
        <v>0</v>
      </c>
      <c r="AA159" s="5">
        <f t="shared" si="23"/>
        <v>0</v>
      </c>
    </row>
    <row r="160" spans="1:27" hidden="1" x14ac:dyDescent="0.3">
      <c r="A160" s="7"/>
      <c r="B160" s="23">
        <f t="shared" si="2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1"/>
        <v>#VALUE!</v>
      </c>
      <c r="M160" s="25">
        <f t="shared" si="22"/>
        <v>0</v>
      </c>
      <c r="N160" s="8"/>
      <c r="Y160" s="5">
        <f t="shared" si="18"/>
        <v>0</v>
      </c>
      <c r="Z160" s="5">
        <f t="shared" si="19"/>
        <v>0</v>
      </c>
      <c r="AA160" s="5">
        <f t="shared" si="23"/>
        <v>0</v>
      </c>
    </row>
    <row r="161" spans="1:27" hidden="1" x14ac:dyDescent="0.3">
      <c r="A161" s="7"/>
      <c r="B161" s="23">
        <f t="shared" si="2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1"/>
        <v>#VALUE!</v>
      </c>
      <c r="M161" s="25">
        <f t="shared" si="22"/>
        <v>0</v>
      </c>
      <c r="N161" s="8"/>
      <c r="Y161" s="5">
        <f t="shared" si="18"/>
        <v>0</v>
      </c>
      <c r="Z161" s="5">
        <f t="shared" si="19"/>
        <v>0</v>
      </c>
      <c r="AA161" s="5">
        <f t="shared" si="23"/>
        <v>0</v>
      </c>
    </row>
    <row r="162" spans="1:27" hidden="1" x14ac:dyDescent="0.3">
      <c r="A162" s="7"/>
      <c r="B162" s="23">
        <f t="shared" si="2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1"/>
        <v>#VALUE!</v>
      </c>
      <c r="M162" s="25">
        <f t="shared" si="22"/>
        <v>0</v>
      </c>
      <c r="N162" s="8"/>
      <c r="Y162" s="5">
        <f t="shared" si="18"/>
        <v>0</v>
      </c>
      <c r="Z162" s="5">
        <f t="shared" si="19"/>
        <v>0</v>
      </c>
      <c r="AA162" s="5">
        <f t="shared" si="23"/>
        <v>0</v>
      </c>
    </row>
    <row r="163" spans="1:27" hidden="1" x14ac:dyDescent="0.3">
      <c r="A163" s="7"/>
      <c r="B163" s="23">
        <f t="shared" si="2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1"/>
        <v>#VALUE!</v>
      </c>
      <c r="M163" s="25">
        <f t="shared" si="22"/>
        <v>0</v>
      </c>
      <c r="N163" s="8"/>
      <c r="Y163" s="5">
        <f t="shared" si="18"/>
        <v>0</v>
      </c>
      <c r="Z163" s="5">
        <f t="shared" si="19"/>
        <v>0</v>
      </c>
      <c r="AA163" s="5">
        <f t="shared" si="23"/>
        <v>0</v>
      </c>
    </row>
    <row r="164" spans="1:27" hidden="1" x14ac:dyDescent="0.3">
      <c r="A164" s="7"/>
      <c r="B164" s="23">
        <f t="shared" si="2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1"/>
        <v>#VALUE!</v>
      </c>
      <c r="M164" s="25">
        <f t="shared" si="22"/>
        <v>0</v>
      </c>
      <c r="N164" s="8"/>
      <c r="Y164" s="5">
        <f t="shared" si="18"/>
        <v>0</v>
      </c>
      <c r="Z164" s="5">
        <f t="shared" si="19"/>
        <v>0</v>
      </c>
      <c r="AA164" s="5">
        <f t="shared" si="23"/>
        <v>0</v>
      </c>
    </row>
    <row r="165" spans="1:27" hidden="1" x14ac:dyDescent="0.3">
      <c r="A165" s="7"/>
      <c r="B165" s="23">
        <f t="shared" si="2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1"/>
        <v>#VALUE!</v>
      </c>
      <c r="M165" s="25">
        <f t="shared" si="22"/>
        <v>0</v>
      </c>
      <c r="N165" s="8"/>
      <c r="Y165" s="5">
        <f t="shared" si="18"/>
        <v>0</v>
      </c>
      <c r="Z165" s="5">
        <f t="shared" si="19"/>
        <v>0</v>
      </c>
      <c r="AA165" s="5">
        <f t="shared" si="23"/>
        <v>0</v>
      </c>
    </row>
    <row r="166" spans="1:27" hidden="1" x14ac:dyDescent="0.3">
      <c r="A166" s="7"/>
      <c r="B166" s="23">
        <f t="shared" si="2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1"/>
        <v>#VALUE!</v>
      </c>
      <c r="M166" s="25">
        <f t="shared" si="22"/>
        <v>0</v>
      </c>
      <c r="N166" s="8"/>
      <c r="Y166" s="5">
        <f t="shared" si="18"/>
        <v>0</v>
      </c>
      <c r="Z166" s="5">
        <f t="shared" si="19"/>
        <v>0</v>
      </c>
      <c r="AA166" s="5">
        <f t="shared" si="23"/>
        <v>0</v>
      </c>
    </row>
    <row r="167" spans="1:27" hidden="1" x14ac:dyDescent="0.3">
      <c r="A167" s="7"/>
      <c r="B167" s="23">
        <f t="shared" si="2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1"/>
        <v>#VALUE!</v>
      </c>
      <c r="M167" s="25">
        <f t="shared" si="22"/>
        <v>0</v>
      </c>
      <c r="N167" s="8"/>
      <c r="Y167" s="5">
        <f t="shared" si="18"/>
        <v>0</v>
      </c>
      <c r="Z167" s="5">
        <f t="shared" si="19"/>
        <v>0</v>
      </c>
      <c r="AA167" s="5">
        <f t="shared" si="23"/>
        <v>0</v>
      </c>
    </row>
    <row r="168" spans="1:27" hidden="1" x14ac:dyDescent="0.3">
      <c r="A168" s="7"/>
      <c r="B168" s="23">
        <f t="shared" si="2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1"/>
        <v>#VALUE!</v>
      </c>
      <c r="M168" s="25">
        <f t="shared" si="22"/>
        <v>0</v>
      </c>
      <c r="N168" s="8"/>
      <c r="Y168" s="5">
        <f t="shared" si="18"/>
        <v>0</v>
      </c>
      <c r="Z168" s="5">
        <f t="shared" si="19"/>
        <v>0</v>
      </c>
      <c r="AA168" s="5">
        <f t="shared" si="23"/>
        <v>0</v>
      </c>
    </row>
    <row r="169" spans="1:27" hidden="1" x14ac:dyDescent="0.3">
      <c r="A169" s="7"/>
      <c r="B169" s="23">
        <f t="shared" si="2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1"/>
        <v>#VALUE!</v>
      </c>
      <c r="M169" s="25">
        <f t="shared" si="22"/>
        <v>0</v>
      </c>
      <c r="N169" s="8"/>
      <c r="Y169" s="5">
        <f t="shared" si="18"/>
        <v>0</v>
      </c>
      <c r="Z169" s="5">
        <f t="shared" si="19"/>
        <v>0</v>
      </c>
      <c r="AA169" s="5">
        <f t="shared" si="23"/>
        <v>0</v>
      </c>
    </row>
    <row r="170" spans="1:27" hidden="1" x14ac:dyDescent="0.3">
      <c r="A170" s="7"/>
      <c r="B170" s="23">
        <f t="shared" si="2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1"/>
        <v>#VALUE!</v>
      </c>
      <c r="M170" s="25">
        <f t="shared" si="22"/>
        <v>0</v>
      </c>
      <c r="N170" s="8"/>
      <c r="Y170" s="5">
        <f t="shared" si="18"/>
        <v>0</v>
      </c>
      <c r="Z170" s="5">
        <f t="shared" si="19"/>
        <v>0</v>
      </c>
      <c r="AA170" s="5">
        <f t="shared" si="23"/>
        <v>0</v>
      </c>
    </row>
    <row r="171" spans="1:27" hidden="1" x14ac:dyDescent="0.3">
      <c r="A171" s="7"/>
      <c r="B171" s="23">
        <f t="shared" si="2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1"/>
        <v>#VALUE!</v>
      </c>
      <c r="M171" s="25">
        <f t="shared" si="22"/>
        <v>0</v>
      </c>
      <c r="N171" s="8"/>
      <c r="Y171" s="5">
        <f t="shared" si="18"/>
        <v>0</v>
      </c>
      <c r="Z171" s="5">
        <f t="shared" si="19"/>
        <v>0</v>
      </c>
      <c r="AA171" s="5">
        <f t="shared" si="23"/>
        <v>0</v>
      </c>
    </row>
    <row r="172" spans="1:27" hidden="1" x14ac:dyDescent="0.3">
      <c r="A172" s="7"/>
      <c r="B172" s="23">
        <f t="shared" si="2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1"/>
        <v>#VALUE!</v>
      </c>
      <c r="M172" s="25">
        <f t="shared" si="22"/>
        <v>0</v>
      </c>
      <c r="N172" s="8"/>
      <c r="Y172" s="5">
        <f t="shared" si="18"/>
        <v>0</v>
      </c>
      <c r="Z172" s="5">
        <f t="shared" si="19"/>
        <v>0</v>
      </c>
      <c r="AA172" s="5">
        <f t="shared" si="23"/>
        <v>0</v>
      </c>
    </row>
    <row r="173" spans="1:27" hidden="1" x14ac:dyDescent="0.3">
      <c r="A173" s="7"/>
      <c r="B173" s="23">
        <f t="shared" si="2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1"/>
        <v>#VALUE!</v>
      </c>
      <c r="M173" s="25">
        <f t="shared" si="22"/>
        <v>0</v>
      </c>
      <c r="N173" s="8"/>
      <c r="Y173" s="5">
        <f t="shared" si="18"/>
        <v>0</v>
      </c>
      <c r="Z173" s="5">
        <f t="shared" si="19"/>
        <v>0</v>
      </c>
      <c r="AA173" s="5">
        <f t="shared" si="23"/>
        <v>0</v>
      </c>
    </row>
    <row r="174" spans="1:27" hidden="1" x14ac:dyDescent="0.3">
      <c r="A174" s="7"/>
      <c r="B174" s="23">
        <f t="shared" si="2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1"/>
        <v>#VALUE!</v>
      </c>
      <c r="M174" s="25">
        <f t="shared" si="22"/>
        <v>0</v>
      </c>
      <c r="N174" s="8"/>
      <c r="Y174" s="5">
        <f t="shared" si="18"/>
        <v>0</v>
      </c>
      <c r="Z174" s="5">
        <f t="shared" si="19"/>
        <v>0</v>
      </c>
      <c r="AA174" s="5">
        <f t="shared" si="23"/>
        <v>0</v>
      </c>
    </row>
    <row r="175" spans="1:27" hidden="1" x14ac:dyDescent="0.3">
      <c r="A175" s="7"/>
      <c r="B175" s="23">
        <f t="shared" si="2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1"/>
        <v>#VALUE!</v>
      </c>
      <c r="M175" s="25">
        <f t="shared" si="22"/>
        <v>0</v>
      </c>
      <c r="N175" s="8"/>
      <c r="Y175" s="5">
        <f t="shared" si="18"/>
        <v>0</v>
      </c>
      <c r="Z175" s="5">
        <f t="shared" si="19"/>
        <v>0</v>
      </c>
      <c r="AA175" s="5">
        <f t="shared" si="23"/>
        <v>0</v>
      </c>
    </row>
    <row r="176" spans="1:27" hidden="1" x14ac:dyDescent="0.3">
      <c r="A176" s="7"/>
      <c r="B176" s="23">
        <f t="shared" si="2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1"/>
        <v>#VALUE!</v>
      </c>
      <c r="M176" s="25">
        <f t="shared" si="22"/>
        <v>0</v>
      </c>
      <c r="N176" s="8"/>
      <c r="Y176" s="5">
        <f t="shared" si="18"/>
        <v>0</v>
      </c>
      <c r="Z176" s="5">
        <f t="shared" si="19"/>
        <v>0</v>
      </c>
      <c r="AA176" s="5">
        <f t="shared" si="23"/>
        <v>0</v>
      </c>
    </row>
    <row r="177" spans="1:27" hidden="1" x14ac:dyDescent="0.3">
      <c r="A177" s="7"/>
      <c r="B177" s="23">
        <f t="shared" si="2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1"/>
        <v>#VALUE!</v>
      </c>
      <c r="M177" s="25">
        <f t="shared" si="22"/>
        <v>0</v>
      </c>
      <c r="N177" s="8"/>
      <c r="Y177" s="5">
        <f t="shared" si="18"/>
        <v>0</v>
      </c>
      <c r="Z177" s="5">
        <f t="shared" si="19"/>
        <v>0</v>
      </c>
      <c r="AA177" s="5">
        <f t="shared" si="23"/>
        <v>0</v>
      </c>
    </row>
    <row r="178" spans="1:27" hidden="1" x14ac:dyDescent="0.3">
      <c r="A178" s="7"/>
      <c r="B178" s="23">
        <f t="shared" si="2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1"/>
        <v>#VALUE!</v>
      </c>
      <c r="M178" s="25">
        <f t="shared" si="22"/>
        <v>0</v>
      </c>
      <c r="N178" s="8"/>
      <c r="Y178" s="5">
        <f t="shared" si="18"/>
        <v>0</v>
      </c>
      <c r="Z178" s="5">
        <f t="shared" si="19"/>
        <v>0</v>
      </c>
      <c r="AA178" s="5">
        <f t="shared" si="23"/>
        <v>0</v>
      </c>
    </row>
    <row r="179" spans="1:27" hidden="1" x14ac:dyDescent="0.3">
      <c r="A179" s="7"/>
      <c r="B179" s="23">
        <f t="shared" si="2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1"/>
        <v>#VALUE!</v>
      </c>
      <c r="M179" s="25">
        <f t="shared" si="22"/>
        <v>0</v>
      </c>
      <c r="N179" s="8"/>
      <c r="Y179" s="5">
        <f t="shared" si="18"/>
        <v>0</v>
      </c>
      <c r="Z179" s="5">
        <f t="shared" si="19"/>
        <v>0</v>
      </c>
      <c r="AA179" s="5">
        <f t="shared" si="23"/>
        <v>0</v>
      </c>
    </row>
    <row r="180" spans="1:27" hidden="1" x14ac:dyDescent="0.3">
      <c r="A180" s="7"/>
      <c r="B180" s="23">
        <f t="shared" si="2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1"/>
        <v>#VALUE!</v>
      </c>
      <c r="M180" s="25">
        <f t="shared" si="22"/>
        <v>0</v>
      </c>
      <c r="N180" s="8"/>
      <c r="Y180" s="5">
        <f t="shared" si="18"/>
        <v>0</v>
      </c>
      <c r="Z180" s="5">
        <f t="shared" si="19"/>
        <v>0</v>
      </c>
      <c r="AA180" s="5">
        <f t="shared" si="23"/>
        <v>0</v>
      </c>
    </row>
    <row r="181" spans="1:27" hidden="1" x14ac:dyDescent="0.3">
      <c r="A181" s="7"/>
      <c r="B181" s="23">
        <f t="shared" si="2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1"/>
        <v>#VALUE!</v>
      </c>
      <c r="M181" s="25">
        <f t="shared" si="22"/>
        <v>0</v>
      </c>
      <c r="N181" s="8"/>
      <c r="Y181" s="5">
        <f t="shared" si="18"/>
        <v>0</v>
      </c>
      <c r="Z181" s="5">
        <f t="shared" si="19"/>
        <v>0</v>
      </c>
      <c r="AA181" s="5">
        <f t="shared" si="23"/>
        <v>0</v>
      </c>
    </row>
    <row r="182" spans="1:27" hidden="1" x14ac:dyDescent="0.3">
      <c r="A182" s="7"/>
      <c r="B182" s="23">
        <f t="shared" si="2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1"/>
        <v>#VALUE!</v>
      </c>
      <c r="M182" s="25">
        <f t="shared" si="22"/>
        <v>0</v>
      </c>
      <c r="N182" s="8"/>
      <c r="Y182" s="5">
        <f t="shared" si="18"/>
        <v>0</v>
      </c>
      <c r="Z182" s="5">
        <f t="shared" si="19"/>
        <v>0</v>
      </c>
      <c r="AA182" s="5">
        <f t="shared" si="23"/>
        <v>0</v>
      </c>
    </row>
    <row r="183" spans="1:27" hidden="1" x14ac:dyDescent="0.3">
      <c r="A183" s="7"/>
      <c r="B183" s="23">
        <f t="shared" si="2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1"/>
        <v>#VALUE!</v>
      </c>
      <c r="M183" s="25">
        <f t="shared" si="22"/>
        <v>0</v>
      </c>
      <c r="N183" s="8"/>
      <c r="Y183" s="5">
        <f t="shared" si="18"/>
        <v>0</v>
      </c>
      <c r="Z183" s="5">
        <f t="shared" si="19"/>
        <v>0</v>
      </c>
      <c r="AA183" s="5">
        <f t="shared" si="23"/>
        <v>0</v>
      </c>
    </row>
    <row r="184" spans="1:27" hidden="1" x14ac:dyDescent="0.3">
      <c r="A184" s="7"/>
      <c r="B184" s="23">
        <f t="shared" si="2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1"/>
        <v>#VALUE!</v>
      </c>
      <c r="M184" s="25">
        <f t="shared" si="22"/>
        <v>0</v>
      </c>
      <c r="N184" s="8"/>
      <c r="Y184" s="5">
        <f t="shared" si="18"/>
        <v>0</v>
      </c>
      <c r="Z184" s="5">
        <f t="shared" si="19"/>
        <v>0</v>
      </c>
      <c r="AA184" s="5">
        <f t="shared" si="23"/>
        <v>0</v>
      </c>
    </row>
    <row r="185" spans="1:27" hidden="1" x14ac:dyDescent="0.3">
      <c r="A185" s="7"/>
      <c r="B185" s="23">
        <f t="shared" si="2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1"/>
        <v>#VALUE!</v>
      </c>
      <c r="M185" s="25">
        <f t="shared" si="22"/>
        <v>0</v>
      </c>
      <c r="N185" s="8"/>
      <c r="Y185" s="5">
        <f t="shared" si="18"/>
        <v>0</v>
      </c>
      <c r="Z185" s="5">
        <f t="shared" si="19"/>
        <v>0</v>
      </c>
      <c r="AA185" s="5">
        <f t="shared" si="23"/>
        <v>0</v>
      </c>
    </row>
    <row r="186" spans="1:27" hidden="1" x14ac:dyDescent="0.3">
      <c r="A186" s="7"/>
      <c r="B186" s="23">
        <f t="shared" si="2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1"/>
        <v>#VALUE!</v>
      </c>
      <c r="M186" s="25">
        <f t="shared" si="22"/>
        <v>0</v>
      </c>
      <c r="N186" s="8"/>
      <c r="Y186" s="5">
        <f t="shared" si="18"/>
        <v>0</v>
      </c>
      <c r="Z186" s="5">
        <f t="shared" si="19"/>
        <v>0</v>
      </c>
      <c r="AA186" s="5">
        <f t="shared" si="23"/>
        <v>0</v>
      </c>
    </row>
    <row r="187" spans="1:27" hidden="1" x14ac:dyDescent="0.3">
      <c r="A187" s="7"/>
      <c r="B187" s="23">
        <f t="shared" si="2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1"/>
        <v>#VALUE!</v>
      </c>
      <c r="M187" s="25">
        <f t="shared" si="22"/>
        <v>0</v>
      </c>
      <c r="N187" s="8"/>
      <c r="Y187" s="5">
        <f t="shared" si="18"/>
        <v>0</v>
      </c>
      <c r="Z187" s="5">
        <f t="shared" si="19"/>
        <v>0</v>
      </c>
      <c r="AA187" s="5">
        <f t="shared" si="23"/>
        <v>0</v>
      </c>
    </row>
    <row r="188" spans="1:27" hidden="1" x14ac:dyDescent="0.3">
      <c r="A188" s="7"/>
      <c r="B188" s="23">
        <f t="shared" si="2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1"/>
        <v>#VALUE!</v>
      </c>
      <c r="M188" s="25">
        <f t="shared" si="22"/>
        <v>0</v>
      </c>
      <c r="N188" s="8"/>
      <c r="Y188" s="5">
        <f t="shared" si="18"/>
        <v>0</v>
      </c>
      <c r="Z188" s="5">
        <f t="shared" si="19"/>
        <v>0</v>
      </c>
      <c r="AA188" s="5">
        <f t="shared" si="23"/>
        <v>0</v>
      </c>
    </row>
    <row r="189" spans="1:27" hidden="1" x14ac:dyDescent="0.3">
      <c r="A189" s="7"/>
      <c r="B189" s="23">
        <f t="shared" si="2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1"/>
        <v>#VALUE!</v>
      </c>
      <c r="M189" s="25">
        <f t="shared" si="22"/>
        <v>0</v>
      </c>
      <c r="N189" s="8"/>
      <c r="Y189" s="5">
        <f t="shared" si="18"/>
        <v>0</v>
      </c>
      <c r="Z189" s="5">
        <f t="shared" si="19"/>
        <v>0</v>
      </c>
      <c r="AA189" s="5">
        <f t="shared" si="23"/>
        <v>0</v>
      </c>
    </row>
    <row r="190" spans="1:27" hidden="1" x14ac:dyDescent="0.3">
      <c r="A190" s="7"/>
      <c r="B190" s="23">
        <f t="shared" si="2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1"/>
        <v>#VALUE!</v>
      </c>
      <c r="M190" s="25">
        <f t="shared" si="22"/>
        <v>0</v>
      </c>
      <c r="N190" s="8"/>
      <c r="Y190" s="5">
        <f t="shared" si="18"/>
        <v>0</v>
      </c>
      <c r="Z190" s="5">
        <f t="shared" si="19"/>
        <v>0</v>
      </c>
      <c r="AA190" s="5">
        <f t="shared" si="23"/>
        <v>0</v>
      </c>
    </row>
    <row r="191" spans="1:27" ht="15" thickBot="1" x14ac:dyDescent="0.35">
      <c r="A191" s="7"/>
      <c r="B191" s="23">
        <f t="shared" si="2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1"/>
        <v>#VALUE!</v>
      </c>
      <c r="M191" s="25">
        <f t="shared" si="22"/>
        <v>0</v>
      </c>
      <c r="N191" s="8"/>
      <c r="Y191" s="5">
        <f t="shared" si="18"/>
        <v>0</v>
      </c>
      <c r="Z191" s="5">
        <f t="shared" si="19"/>
        <v>0</v>
      </c>
      <c r="AA191" s="5">
        <f t="shared" si="2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181853.63721944409</v>
      </c>
      <c r="N192" s="8"/>
      <c r="Y192" s="5">
        <f>SUM(Y6:Y191)</f>
        <v>14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0" priority="1">
      <formula>LEN(TRIM(I6))=0</formula>
    </cfRule>
  </conditionalFormatting>
  <hyperlinks>
    <hyperlink ref="B192" r:id="rId1" display="www.winnerscapitalline.com" xr:uid="{00000000-0004-0000-3300-000000000000}"/>
    <hyperlink ref="P1" location="'MASTER '!A1" display="Back" xr:uid="{00000000-0004-0000-3300-000001000000}"/>
  </hyperlinks>
  <pageMargins left="0.7" right="0.7" top="0.75" bottom="0.75" header="0.3" footer="0.3"/>
  <pageSetup orientation="portrait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A195"/>
  <sheetViews>
    <sheetView zoomScaleNormal="100" workbookViewId="0">
      <selection activeCell="P15" sqref="P15:R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1669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44775</v>
      </c>
      <c r="D6" s="19" t="s">
        <v>19</v>
      </c>
      <c r="E6" s="19" t="s">
        <v>1084</v>
      </c>
      <c r="F6" s="21">
        <v>542</v>
      </c>
      <c r="G6" s="79">
        <v>600</v>
      </c>
      <c r="H6" s="79">
        <v>520</v>
      </c>
      <c r="I6" s="26">
        <v>600</v>
      </c>
      <c r="J6" s="25">
        <f t="shared" ref="J6" si="0">I6-F6</f>
        <v>58</v>
      </c>
      <c r="K6" s="27">
        <f t="shared" ref="K6" si="1">150000/F6</f>
        <v>276.7527675276753</v>
      </c>
      <c r="L6" s="63">
        <f t="shared" ref="L6:L71" si="2">(I6*1/F6)-100%</f>
        <v>0.10701107011070121</v>
      </c>
      <c r="M6" s="25">
        <f>J6*K6</f>
        <v>16051.660516605167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44778</v>
      </c>
      <c r="D7" s="25" t="s">
        <v>19</v>
      </c>
      <c r="E7" s="25" t="s">
        <v>1632</v>
      </c>
      <c r="F7" s="26">
        <v>68</v>
      </c>
      <c r="G7" s="26">
        <v>75</v>
      </c>
      <c r="H7" s="26">
        <v>65</v>
      </c>
      <c r="I7" s="26">
        <v>75</v>
      </c>
      <c r="J7" s="25">
        <f t="shared" ref="J7" si="5">I7-F7</f>
        <v>7</v>
      </c>
      <c r="K7" s="27">
        <f t="shared" ref="K7" si="6">150000/F7</f>
        <v>2205.8823529411766</v>
      </c>
      <c r="L7" s="63">
        <f t="shared" si="2"/>
        <v>0.10294117647058831</v>
      </c>
      <c r="M7" s="83">
        <f>J7*K7</f>
        <v>15441.176470588236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44778</v>
      </c>
      <c r="D8" s="25" t="s">
        <v>19</v>
      </c>
      <c r="E8" s="25" t="s">
        <v>1633</v>
      </c>
      <c r="F8" s="26">
        <v>110</v>
      </c>
      <c r="G8" s="26">
        <v>125</v>
      </c>
      <c r="H8" s="26">
        <v>105</v>
      </c>
      <c r="I8" s="26">
        <v>125</v>
      </c>
      <c r="J8" s="25">
        <f t="shared" ref="J8" si="9">I8-F8</f>
        <v>15</v>
      </c>
      <c r="K8" s="27">
        <f t="shared" ref="K8" si="10">150000/F8</f>
        <v>1363.6363636363637</v>
      </c>
      <c r="L8" s="63">
        <f t="shared" si="2"/>
        <v>0.13636363636363646</v>
      </c>
      <c r="M8" s="83">
        <f t="shared" ref="M8:M71" si="11">J8*K8</f>
        <v>20454.545454545456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44781</v>
      </c>
      <c r="D9" s="25" t="s">
        <v>19</v>
      </c>
      <c r="E9" s="25" t="s">
        <v>1634</v>
      </c>
      <c r="F9" s="26">
        <v>2100</v>
      </c>
      <c r="G9" s="26">
        <v>2250</v>
      </c>
      <c r="H9" s="26">
        <v>2050</v>
      </c>
      <c r="I9" s="26">
        <v>2250</v>
      </c>
      <c r="J9" s="25">
        <f t="shared" ref="J9" si="12">I9-F9</f>
        <v>150</v>
      </c>
      <c r="K9" s="27">
        <f t="shared" ref="K9" si="13">150000/F9</f>
        <v>71.428571428571431</v>
      </c>
      <c r="L9" s="63">
        <f t="shared" si="2"/>
        <v>7.1428571428571397E-2</v>
      </c>
      <c r="M9" s="83">
        <f t="shared" si="11"/>
        <v>10714.285714285714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44783</v>
      </c>
      <c r="D10" s="25" t="s">
        <v>19</v>
      </c>
      <c r="E10" s="25" t="s">
        <v>1223</v>
      </c>
      <c r="F10" s="26">
        <v>98</v>
      </c>
      <c r="G10" s="26">
        <v>110</v>
      </c>
      <c r="H10" s="26">
        <v>94</v>
      </c>
      <c r="I10" s="26">
        <v>110</v>
      </c>
      <c r="J10" s="25">
        <f t="shared" ref="J10" si="14">I10-F10</f>
        <v>12</v>
      </c>
      <c r="K10" s="27">
        <f t="shared" ref="K10" si="15">150000/F10</f>
        <v>1530.6122448979593</v>
      </c>
      <c r="L10" s="63">
        <f t="shared" si="2"/>
        <v>0.12244897959183665</v>
      </c>
      <c r="M10" s="83">
        <f t="shared" si="11"/>
        <v>18367.34693877551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44785</v>
      </c>
      <c r="D11" s="25" t="s">
        <v>19</v>
      </c>
      <c r="E11" s="25" t="s">
        <v>1635</v>
      </c>
      <c r="F11" s="26">
        <v>478</v>
      </c>
      <c r="G11" s="26">
        <v>520</v>
      </c>
      <c r="H11" s="26">
        <v>460</v>
      </c>
      <c r="I11" s="26">
        <v>500</v>
      </c>
      <c r="J11" s="25">
        <f t="shared" ref="J11" si="16">I11-F11</f>
        <v>22</v>
      </c>
      <c r="K11" s="27">
        <f t="shared" ref="K11" si="17">150000/F11</f>
        <v>313.80753138075312</v>
      </c>
      <c r="L11" s="63">
        <f t="shared" si="2"/>
        <v>4.6025104602510414E-2</v>
      </c>
      <c r="M11" s="83">
        <f t="shared" si="11"/>
        <v>6903.7656903765683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44790</v>
      </c>
      <c r="D12" s="25" t="s">
        <v>19</v>
      </c>
      <c r="E12" s="25" t="s">
        <v>1636</v>
      </c>
      <c r="F12" s="26">
        <v>52</v>
      </c>
      <c r="G12" s="26">
        <v>100</v>
      </c>
      <c r="H12" s="26">
        <v>40</v>
      </c>
      <c r="I12" s="26">
        <v>56.2</v>
      </c>
      <c r="J12" s="25">
        <f t="shared" ref="J12:J14" si="18">I12-F12</f>
        <v>4.2000000000000028</v>
      </c>
      <c r="K12" s="27">
        <f t="shared" ref="K12:K14" si="19">150000/F12</f>
        <v>2884.6153846153848</v>
      </c>
      <c r="L12" s="63">
        <f t="shared" si="2"/>
        <v>8.0769230769230926E-2</v>
      </c>
      <c r="M12" s="83">
        <f t="shared" si="11"/>
        <v>12115.384615384624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44797</v>
      </c>
      <c r="D13" s="25" t="s">
        <v>19</v>
      </c>
      <c r="E13" s="25" t="s">
        <v>1637</v>
      </c>
      <c r="F13" s="26">
        <v>199</v>
      </c>
      <c r="G13" s="26">
        <v>250</v>
      </c>
      <c r="H13" s="26">
        <v>180</v>
      </c>
      <c r="I13" s="26">
        <v>203</v>
      </c>
      <c r="J13" s="25">
        <f t="shared" si="18"/>
        <v>4</v>
      </c>
      <c r="K13" s="27">
        <f t="shared" si="19"/>
        <v>753.7688442211055</v>
      </c>
      <c r="L13" s="63">
        <f t="shared" si="2"/>
        <v>2.0100502512562901E-2</v>
      </c>
      <c r="M13" s="28">
        <f t="shared" si="11"/>
        <v>3015.075376884422</v>
      </c>
      <c r="N13" s="8"/>
      <c r="P13" s="148" t="s">
        <v>10</v>
      </c>
      <c r="Q13" s="150">
        <v>12</v>
      </c>
      <c r="R13" s="152">
        <v>12</v>
      </c>
      <c r="S13" s="152"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44797</v>
      </c>
      <c r="D14" s="25" t="s">
        <v>19</v>
      </c>
      <c r="E14" s="25" t="s">
        <v>1638</v>
      </c>
      <c r="F14" s="26">
        <v>145</v>
      </c>
      <c r="G14" s="26">
        <v>160</v>
      </c>
      <c r="H14" s="26">
        <v>140</v>
      </c>
      <c r="I14" s="26">
        <v>160</v>
      </c>
      <c r="J14" s="25">
        <f t="shared" si="18"/>
        <v>15</v>
      </c>
      <c r="K14" s="27">
        <f t="shared" si="19"/>
        <v>1034.4827586206898</v>
      </c>
      <c r="L14" s="63">
        <f t="shared" si="2"/>
        <v>0.10344827586206895</v>
      </c>
      <c r="M14" s="28">
        <f t="shared" si="11"/>
        <v>15517.241379310346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44799</v>
      </c>
      <c r="D15" s="25" t="s">
        <v>19</v>
      </c>
      <c r="E15" s="25" t="s">
        <v>1639</v>
      </c>
      <c r="F15" s="26">
        <v>119</v>
      </c>
      <c r="G15" s="26">
        <v>132</v>
      </c>
      <c r="H15" s="26">
        <v>115</v>
      </c>
      <c r="I15" s="26">
        <v>122</v>
      </c>
      <c r="J15" s="25">
        <f t="shared" ref="J15" si="20">I15-F15</f>
        <v>3</v>
      </c>
      <c r="K15" s="27">
        <f t="shared" ref="K15" si="21">150000/F15</f>
        <v>1260.5042016806722</v>
      </c>
      <c r="L15" s="63">
        <f t="shared" si="2"/>
        <v>2.5210084033613356E-2</v>
      </c>
      <c r="M15" s="28">
        <f t="shared" si="11"/>
        <v>3781.5126050420167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44802</v>
      </c>
      <c r="D16" s="25" t="s">
        <v>19</v>
      </c>
      <c r="E16" s="25" t="s">
        <v>1291</v>
      </c>
      <c r="F16" s="26">
        <v>303</v>
      </c>
      <c r="G16" s="26">
        <v>330</v>
      </c>
      <c r="H16" s="26">
        <v>295</v>
      </c>
      <c r="I16" s="26">
        <v>310</v>
      </c>
      <c r="J16" s="25">
        <f t="shared" ref="J16:J17" si="22">I16-F16</f>
        <v>7</v>
      </c>
      <c r="K16" s="27">
        <f t="shared" ref="K16:K17" si="23">150000/F16</f>
        <v>495.04950495049508</v>
      </c>
      <c r="L16" s="63">
        <f t="shared" si="2"/>
        <v>2.3102310231023049E-2</v>
      </c>
      <c r="M16" s="28">
        <f t="shared" si="11"/>
        <v>3465.3465346534654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44802</v>
      </c>
      <c r="D17" s="25" t="s">
        <v>19</v>
      </c>
      <c r="E17" s="25" t="s">
        <v>1640</v>
      </c>
      <c r="F17" s="26">
        <v>243</v>
      </c>
      <c r="G17" s="26">
        <v>260</v>
      </c>
      <c r="H17" s="26">
        <v>235</v>
      </c>
      <c r="I17" s="26">
        <v>255</v>
      </c>
      <c r="J17" s="25">
        <f t="shared" si="22"/>
        <v>12</v>
      </c>
      <c r="K17" s="27">
        <f t="shared" si="23"/>
        <v>617.28395061728395</v>
      </c>
      <c r="L17" s="63">
        <f t="shared" si="2"/>
        <v>4.9382716049382713E-2</v>
      </c>
      <c r="M17" s="28">
        <f t="shared" si="11"/>
        <v>7407.4074074074069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/>
      <c r="J18" s="25"/>
      <c r="K18" s="27"/>
      <c r="L18" s="63" t="e">
        <f t="shared" si="2"/>
        <v>#DIV/0!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/>
      <c r="J19" s="25"/>
      <c r="K19" s="27"/>
      <c r="L19" s="63" t="e">
        <f t="shared" si="2"/>
        <v>#DIV/0!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1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4">IF($M71&gt;0,1,0)</f>
        <v>0</v>
      </c>
      <c r="Z71" s="5">
        <f t="shared" ref="Z71:Z134" si="2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7">(I72*1/F72)-100%</f>
        <v>#VALUE!</v>
      </c>
      <c r="M72" s="28">
        <f t="shared" ref="M72:M135" si="28">J72*K72</f>
        <v>0</v>
      </c>
      <c r="N72" s="8"/>
      <c r="Y72" s="5">
        <f t="shared" si="24"/>
        <v>0</v>
      </c>
      <c r="Z72" s="5">
        <f t="shared" si="25"/>
        <v>0</v>
      </c>
      <c r="AA72" s="5">
        <f t="shared" si="7"/>
        <v>0</v>
      </c>
    </row>
    <row r="73" spans="1:27" hidden="1" x14ac:dyDescent="0.3">
      <c r="A73" s="7"/>
      <c r="B73" s="23">
        <f t="shared" si="2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7"/>
        <v>#VALUE!</v>
      </c>
      <c r="M73" s="28">
        <f t="shared" si="28"/>
        <v>0</v>
      </c>
      <c r="N73" s="8"/>
      <c r="Y73" s="5">
        <f t="shared" si="24"/>
        <v>0</v>
      </c>
      <c r="Z73" s="5">
        <f t="shared" si="25"/>
        <v>0</v>
      </c>
      <c r="AA73" s="5">
        <f t="shared" si="7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7"/>
        <v>#VALUE!</v>
      </c>
      <c r="M74" s="28">
        <f t="shared" si="28"/>
        <v>0</v>
      </c>
      <c r="N74" s="8"/>
      <c r="Y74" s="5">
        <f t="shared" si="24"/>
        <v>0</v>
      </c>
      <c r="Z74" s="5">
        <f t="shared" si="25"/>
        <v>0</v>
      </c>
      <c r="AA74" s="5">
        <f t="shared" si="7"/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7"/>
        <v>#VALUE!</v>
      </c>
      <c r="M75" s="28">
        <f t="shared" si="28"/>
        <v>0</v>
      </c>
      <c r="N75" s="8"/>
      <c r="Y75" s="5">
        <f t="shared" si="24"/>
        <v>0</v>
      </c>
      <c r="Z75" s="5">
        <f t="shared" si="25"/>
        <v>0</v>
      </c>
      <c r="AA75" s="5">
        <f t="shared" ref="AA75:AA138" si="29">IF($I75=0,1,0)</f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7"/>
        <v>#VALUE!</v>
      </c>
      <c r="M76" s="28">
        <f t="shared" si="28"/>
        <v>0</v>
      </c>
      <c r="N76" s="8"/>
      <c r="Y76" s="5">
        <f t="shared" si="24"/>
        <v>0</v>
      </c>
      <c r="Z76" s="5">
        <f t="shared" si="25"/>
        <v>0</v>
      </c>
      <c r="AA76" s="5">
        <f t="shared" si="29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7"/>
        <v>#VALUE!</v>
      </c>
      <c r="M77" s="28">
        <f t="shared" si="28"/>
        <v>0</v>
      </c>
      <c r="N77" s="8"/>
      <c r="Y77" s="5">
        <f t="shared" si="24"/>
        <v>0</v>
      </c>
      <c r="Z77" s="5">
        <f t="shared" si="25"/>
        <v>0</v>
      </c>
      <c r="AA77" s="5">
        <f t="shared" si="29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7"/>
        <v>#VALUE!</v>
      </c>
      <c r="M78" s="28">
        <f t="shared" si="28"/>
        <v>0</v>
      </c>
      <c r="N78" s="8"/>
      <c r="Y78" s="5">
        <f t="shared" si="24"/>
        <v>0</v>
      </c>
      <c r="Z78" s="5">
        <f t="shared" si="25"/>
        <v>0</v>
      </c>
      <c r="AA78" s="5">
        <f t="shared" si="29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7"/>
        <v>#VALUE!</v>
      </c>
      <c r="M79" s="28">
        <f t="shared" si="28"/>
        <v>0</v>
      </c>
      <c r="N79" s="8"/>
      <c r="Y79" s="5">
        <f t="shared" si="24"/>
        <v>0</v>
      </c>
      <c r="Z79" s="5">
        <f t="shared" si="25"/>
        <v>0</v>
      </c>
      <c r="AA79" s="5">
        <f t="shared" si="29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7"/>
        <v>#VALUE!</v>
      </c>
      <c r="M80" s="28">
        <f t="shared" si="28"/>
        <v>0</v>
      </c>
      <c r="N80" s="8"/>
      <c r="Q80" s="5" t="s">
        <v>20</v>
      </c>
      <c r="Y80" s="5">
        <f t="shared" si="24"/>
        <v>0</v>
      </c>
      <c r="Z80" s="5">
        <f t="shared" si="25"/>
        <v>0</v>
      </c>
      <c r="AA80" s="5">
        <f t="shared" si="29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7"/>
        <v>#VALUE!</v>
      </c>
      <c r="M81" s="28">
        <f t="shared" si="28"/>
        <v>0</v>
      </c>
      <c r="N81" s="8"/>
      <c r="P81" s="5" t="s">
        <v>20</v>
      </c>
      <c r="Y81" s="5">
        <f t="shared" si="24"/>
        <v>0</v>
      </c>
      <c r="Z81" s="5">
        <f t="shared" si="25"/>
        <v>0</v>
      </c>
      <c r="AA81" s="5">
        <f t="shared" si="29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7"/>
        <v>#VALUE!</v>
      </c>
      <c r="M82" s="28">
        <f t="shared" si="28"/>
        <v>0</v>
      </c>
      <c r="N82" s="8"/>
      <c r="Y82" s="5">
        <f t="shared" si="24"/>
        <v>0</v>
      </c>
      <c r="Z82" s="5">
        <f t="shared" si="25"/>
        <v>0</v>
      </c>
      <c r="AA82" s="5">
        <f t="shared" si="29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7"/>
        <v>#VALUE!</v>
      </c>
      <c r="M83" s="28">
        <f t="shared" si="28"/>
        <v>0</v>
      </c>
      <c r="N83" s="8"/>
      <c r="R83" s="5" t="s">
        <v>20</v>
      </c>
      <c r="Y83" s="5">
        <f t="shared" si="24"/>
        <v>0</v>
      </c>
      <c r="Z83" s="5">
        <f t="shared" si="25"/>
        <v>0</v>
      </c>
      <c r="AA83" s="5">
        <f t="shared" si="29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7"/>
        <v>#VALUE!</v>
      </c>
      <c r="M84" s="28">
        <f t="shared" si="28"/>
        <v>0</v>
      </c>
      <c r="N84" s="8"/>
      <c r="Y84" s="5">
        <f t="shared" si="24"/>
        <v>0</v>
      </c>
      <c r="Z84" s="5">
        <f t="shared" si="25"/>
        <v>0</v>
      </c>
      <c r="AA84" s="5">
        <f t="shared" si="29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7"/>
        <v>#VALUE!</v>
      </c>
      <c r="M85" s="28">
        <f t="shared" si="28"/>
        <v>0</v>
      </c>
      <c r="N85" s="8"/>
      <c r="Y85" s="5">
        <f t="shared" si="24"/>
        <v>0</v>
      </c>
      <c r="Z85" s="5">
        <f t="shared" si="25"/>
        <v>0</v>
      </c>
      <c r="AA85" s="5">
        <f t="shared" si="29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7"/>
        <v>#VALUE!</v>
      </c>
      <c r="M86" s="28">
        <f t="shared" si="28"/>
        <v>0</v>
      </c>
      <c r="N86" s="8"/>
      <c r="Y86" s="5">
        <f t="shared" si="24"/>
        <v>0</v>
      </c>
      <c r="Z86" s="5">
        <f t="shared" si="25"/>
        <v>0</v>
      </c>
      <c r="AA86" s="5">
        <f t="shared" si="29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7"/>
        <v>#VALUE!</v>
      </c>
      <c r="M87" s="28">
        <f t="shared" si="28"/>
        <v>0</v>
      </c>
      <c r="N87" s="8"/>
      <c r="Y87" s="5">
        <f t="shared" si="24"/>
        <v>0</v>
      </c>
      <c r="Z87" s="5">
        <f t="shared" si="25"/>
        <v>0</v>
      </c>
      <c r="AA87" s="5">
        <f t="shared" si="29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7"/>
        <v>#VALUE!</v>
      </c>
      <c r="M88" s="28">
        <f t="shared" si="28"/>
        <v>0</v>
      </c>
      <c r="N88" s="8"/>
      <c r="Y88" s="5">
        <f t="shared" si="24"/>
        <v>0</v>
      </c>
      <c r="Z88" s="5">
        <f t="shared" si="25"/>
        <v>0</v>
      </c>
      <c r="AA88" s="5">
        <f t="shared" si="29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7"/>
        <v>#VALUE!</v>
      </c>
      <c r="M89" s="28">
        <f t="shared" si="28"/>
        <v>0</v>
      </c>
      <c r="N89" s="8"/>
      <c r="Y89" s="5">
        <f t="shared" si="24"/>
        <v>0</v>
      </c>
      <c r="Z89" s="5">
        <f t="shared" si="25"/>
        <v>0</v>
      </c>
      <c r="AA89" s="5">
        <f t="shared" si="29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7"/>
        <v>#VALUE!</v>
      </c>
      <c r="M90" s="28">
        <f t="shared" si="28"/>
        <v>0</v>
      </c>
      <c r="N90" s="8"/>
      <c r="Y90" s="5">
        <f t="shared" si="24"/>
        <v>0</v>
      </c>
      <c r="Z90" s="5">
        <f t="shared" si="25"/>
        <v>0</v>
      </c>
      <c r="AA90" s="5">
        <f t="shared" si="29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7"/>
        <v>#VALUE!</v>
      </c>
      <c r="M91" s="28">
        <f t="shared" si="28"/>
        <v>0</v>
      </c>
      <c r="N91" s="8"/>
      <c r="Y91" s="5">
        <f t="shared" si="24"/>
        <v>0</v>
      </c>
      <c r="Z91" s="5">
        <f t="shared" si="25"/>
        <v>0</v>
      </c>
      <c r="AA91" s="5">
        <f t="shared" si="29"/>
        <v>0</v>
      </c>
    </row>
    <row r="92" spans="1:27" hidden="1" x14ac:dyDescent="0.3">
      <c r="A92" s="7"/>
      <c r="B92" s="23">
        <f t="shared" si="2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7"/>
        <v>#VALUE!</v>
      </c>
      <c r="M92" s="28">
        <f t="shared" si="28"/>
        <v>0</v>
      </c>
      <c r="N92" s="8"/>
      <c r="Y92" s="5">
        <f t="shared" si="24"/>
        <v>0</v>
      </c>
      <c r="Z92" s="5">
        <f t="shared" si="25"/>
        <v>0</v>
      </c>
      <c r="AA92" s="5">
        <f t="shared" si="29"/>
        <v>0</v>
      </c>
    </row>
    <row r="93" spans="1:27" hidden="1" x14ac:dyDescent="0.3">
      <c r="A93" s="7"/>
      <c r="B93" s="23">
        <f t="shared" si="2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7"/>
        <v>#VALUE!</v>
      </c>
      <c r="M93" s="28">
        <f t="shared" si="28"/>
        <v>0</v>
      </c>
      <c r="N93" s="8"/>
      <c r="Y93" s="5">
        <f t="shared" si="24"/>
        <v>0</v>
      </c>
      <c r="Z93" s="5">
        <f t="shared" si="25"/>
        <v>0</v>
      </c>
      <c r="AA93" s="5">
        <f t="shared" si="29"/>
        <v>0</v>
      </c>
    </row>
    <row r="94" spans="1:27" hidden="1" x14ac:dyDescent="0.3">
      <c r="A94" s="7"/>
      <c r="B94" s="23">
        <f t="shared" si="2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7"/>
        <v>#VALUE!</v>
      </c>
      <c r="M94" s="28">
        <f t="shared" si="28"/>
        <v>0</v>
      </c>
      <c r="N94" s="8"/>
      <c r="Y94" s="5">
        <f t="shared" si="24"/>
        <v>0</v>
      </c>
      <c r="Z94" s="5">
        <f t="shared" si="25"/>
        <v>0</v>
      </c>
      <c r="AA94" s="5">
        <f t="shared" si="29"/>
        <v>0</v>
      </c>
    </row>
    <row r="95" spans="1:27" hidden="1" x14ac:dyDescent="0.3">
      <c r="A95" s="7"/>
      <c r="B95" s="23">
        <f t="shared" si="2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7"/>
        <v>#VALUE!</v>
      </c>
      <c r="M95" s="28">
        <f t="shared" si="28"/>
        <v>0</v>
      </c>
      <c r="N95" s="8"/>
      <c r="Y95" s="5">
        <f t="shared" si="24"/>
        <v>0</v>
      </c>
      <c r="Z95" s="5">
        <f t="shared" si="25"/>
        <v>0</v>
      </c>
      <c r="AA95" s="5">
        <f t="shared" si="29"/>
        <v>0</v>
      </c>
    </row>
    <row r="96" spans="1:27" hidden="1" x14ac:dyDescent="0.3">
      <c r="A96" s="7"/>
      <c r="B96" s="23">
        <f t="shared" si="2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7"/>
        <v>#VALUE!</v>
      </c>
      <c r="M96" s="28">
        <f t="shared" si="28"/>
        <v>0</v>
      </c>
      <c r="N96" s="8"/>
      <c r="Y96" s="5">
        <f t="shared" si="24"/>
        <v>0</v>
      </c>
      <c r="Z96" s="5">
        <f t="shared" si="25"/>
        <v>0</v>
      </c>
      <c r="AA96" s="5">
        <f t="shared" si="29"/>
        <v>0</v>
      </c>
    </row>
    <row r="97" spans="1:27" hidden="1" x14ac:dyDescent="0.3">
      <c r="A97" s="7"/>
      <c r="B97" s="23">
        <f t="shared" si="2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7"/>
        <v>#VALUE!</v>
      </c>
      <c r="M97" s="28">
        <f t="shared" si="28"/>
        <v>0</v>
      </c>
      <c r="N97" s="8"/>
      <c r="Y97" s="5">
        <f t="shared" si="24"/>
        <v>0</v>
      </c>
      <c r="Z97" s="5">
        <f t="shared" si="25"/>
        <v>0</v>
      </c>
      <c r="AA97" s="5">
        <f t="shared" si="29"/>
        <v>0</v>
      </c>
    </row>
    <row r="98" spans="1:27" hidden="1" x14ac:dyDescent="0.3">
      <c r="A98" s="7"/>
      <c r="B98" s="23">
        <f t="shared" si="2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7"/>
        <v>#VALUE!</v>
      </c>
      <c r="M98" s="28">
        <f t="shared" si="28"/>
        <v>0</v>
      </c>
      <c r="N98" s="8"/>
      <c r="Y98" s="5">
        <f t="shared" si="24"/>
        <v>0</v>
      </c>
      <c r="Z98" s="5">
        <f t="shared" si="25"/>
        <v>0</v>
      </c>
      <c r="AA98" s="5">
        <f t="shared" si="29"/>
        <v>0</v>
      </c>
    </row>
    <row r="99" spans="1:27" hidden="1" x14ac:dyDescent="0.3">
      <c r="A99" s="7"/>
      <c r="B99" s="23">
        <f t="shared" si="2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7"/>
        <v>#VALUE!</v>
      </c>
      <c r="M99" s="28">
        <f t="shared" si="28"/>
        <v>0</v>
      </c>
      <c r="N99" s="8"/>
      <c r="P99" s="5" t="s">
        <v>20</v>
      </c>
      <c r="Y99" s="5">
        <f t="shared" si="24"/>
        <v>0</v>
      </c>
      <c r="Z99" s="5">
        <f t="shared" si="25"/>
        <v>0</v>
      </c>
      <c r="AA99" s="5">
        <f t="shared" si="29"/>
        <v>0</v>
      </c>
    </row>
    <row r="100" spans="1:27" hidden="1" x14ac:dyDescent="0.3">
      <c r="A100" s="7"/>
      <c r="B100" s="23">
        <f t="shared" si="2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7"/>
        <v>#VALUE!</v>
      </c>
      <c r="M100" s="28">
        <f t="shared" si="28"/>
        <v>0</v>
      </c>
      <c r="N100" s="8"/>
      <c r="Q100" s="5" t="s">
        <v>20</v>
      </c>
      <c r="Y100" s="5">
        <f t="shared" si="24"/>
        <v>0</v>
      </c>
      <c r="Z100" s="5">
        <f t="shared" si="25"/>
        <v>0</v>
      </c>
      <c r="AA100" s="5">
        <f t="shared" si="29"/>
        <v>0</v>
      </c>
    </row>
    <row r="101" spans="1:27" hidden="1" x14ac:dyDescent="0.3">
      <c r="A101" s="7"/>
      <c r="B101" s="23">
        <f t="shared" si="2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7"/>
        <v>#VALUE!</v>
      </c>
      <c r="M101" s="28">
        <f t="shared" si="28"/>
        <v>0</v>
      </c>
      <c r="N101" s="8"/>
      <c r="Q101" s="5" t="s">
        <v>20</v>
      </c>
      <c r="Y101" s="5">
        <f t="shared" si="24"/>
        <v>0</v>
      </c>
      <c r="Z101" s="5">
        <f t="shared" si="25"/>
        <v>0</v>
      </c>
      <c r="AA101" s="5">
        <f t="shared" si="29"/>
        <v>0</v>
      </c>
    </row>
    <row r="102" spans="1:27" hidden="1" x14ac:dyDescent="0.3">
      <c r="A102" s="7"/>
      <c r="B102" s="23">
        <f t="shared" si="2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7"/>
        <v>#VALUE!</v>
      </c>
      <c r="M102" s="28">
        <f t="shared" si="28"/>
        <v>0</v>
      </c>
      <c r="N102" s="8"/>
      <c r="Y102" s="5">
        <f t="shared" si="24"/>
        <v>0</v>
      </c>
      <c r="Z102" s="5">
        <f t="shared" si="25"/>
        <v>0</v>
      </c>
      <c r="AA102" s="5">
        <f t="shared" si="29"/>
        <v>0</v>
      </c>
    </row>
    <row r="103" spans="1:27" hidden="1" x14ac:dyDescent="0.3">
      <c r="A103" s="7"/>
      <c r="B103" s="23">
        <f t="shared" si="2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7"/>
        <v>#VALUE!</v>
      </c>
      <c r="M103" s="28">
        <f t="shared" si="28"/>
        <v>0</v>
      </c>
      <c r="N103" s="8"/>
      <c r="Y103" s="5">
        <f t="shared" si="24"/>
        <v>0</v>
      </c>
      <c r="Z103" s="5">
        <f t="shared" si="25"/>
        <v>0</v>
      </c>
      <c r="AA103" s="5">
        <f t="shared" si="29"/>
        <v>0</v>
      </c>
    </row>
    <row r="104" spans="1:27" hidden="1" x14ac:dyDescent="0.3">
      <c r="A104" s="7"/>
      <c r="B104" s="23">
        <f t="shared" si="2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7"/>
        <v>#VALUE!</v>
      </c>
      <c r="M104" s="25">
        <f t="shared" si="28"/>
        <v>0</v>
      </c>
      <c r="N104" s="8"/>
      <c r="Y104" s="5">
        <f t="shared" si="24"/>
        <v>0</v>
      </c>
      <c r="Z104" s="5">
        <f t="shared" si="25"/>
        <v>0</v>
      </c>
      <c r="AA104" s="5">
        <f t="shared" si="29"/>
        <v>0</v>
      </c>
    </row>
    <row r="105" spans="1:27" hidden="1" x14ac:dyDescent="0.3">
      <c r="A105" s="7"/>
      <c r="B105" s="23">
        <f t="shared" si="2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7"/>
        <v>#VALUE!</v>
      </c>
      <c r="M105" s="25">
        <f t="shared" si="28"/>
        <v>0</v>
      </c>
      <c r="N105" s="8"/>
      <c r="Y105" s="5">
        <f t="shared" si="24"/>
        <v>0</v>
      </c>
      <c r="Z105" s="5">
        <f t="shared" si="25"/>
        <v>0</v>
      </c>
      <c r="AA105" s="5">
        <f t="shared" si="29"/>
        <v>0</v>
      </c>
    </row>
    <row r="106" spans="1:27" hidden="1" x14ac:dyDescent="0.3">
      <c r="A106" s="7"/>
      <c r="B106" s="23">
        <f t="shared" si="2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7"/>
        <v>#VALUE!</v>
      </c>
      <c r="M106" s="25">
        <f t="shared" si="28"/>
        <v>0</v>
      </c>
      <c r="N106" s="8"/>
      <c r="Y106" s="5">
        <f t="shared" si="24"/>
        <v>0</v>
      </c>
      <c r="Z106" s="5">
        <f t="shared" si="25"/>
        <v>0</v>
      </c>
      <c r="AA106" s="5">
        <f t="shared" si="29"/>
        <v>0</v>
      </c>
    </row>
    <row r="107" spans="1:27" hidden="1" x14ac:dyDescent="0.3">
      <c r="A107" s="7"/>
      <c r="B107" s="23">
        <f t="shared" si="2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7"/>
        <v>#VALUE!</v>
      </c>
      <c r="M107" s="25">
        <f t="shared" si="28"/>
        <v>0</v>
      </c>
      <c r="N107" s="8"/>
      <c r="Y107" s="5">
        <f t="shared" si="24"/>
        <v>0</v>
      </c>
      <c r="Z107" s="5">
        <f t="shared" si="25"/>
        <v>0</v>
      </c>
      <c r="AA107" s="5">
        <f t="shared" si="29"/>
        <v>0</v>
      </c>
    </row>
    <row r="108" spans="1:27" hidden="1" x14ac:dyDescent="0.3">
      <c r="A108" s="7"/>
      <c r="B108" s="23">
        <f t="shared" si="2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7"/>
        <v>#VALUE!</v>
      </c>
      <c r="M108" s="25">
        <f t="shared" si="28"/>
        <v>0</v>
      </c>
      <c r="N108" s="8"/>
      <c r="Y108" s="5">
        <f t="shared" si="24"/>
        <v>0</v>
      </c>
      <c r="Z108" s="5">
        <f t="shared" si="25"/>
        <v>0</v>
      </c>
      <c r="AA108" s="5">
        <f t="shared" si="29"/>
        <v>0</v>
      </c>
    </row>
    <row r="109" spans="1:27" hidden="1" x14ac:dyDescent="0.3">
      <c r="A109" s="7"/>
      <c r="B109" s="23">
        <f t="shared" si="2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7"/>
        <v>#VALUE!</v>
      </c>
      <c r="M109" s="25">
        <f t="shared" si="28"/>
        <v>0</v>
      </c>
      <c r="N109" s="8"/>
      <c r="Y109" s="5">
        <f t="shared" si="24"/>
        <v>0</v>
      </c>
      <c r="Z109" s="5">
        <f t="shared" si="25"/>
        <v>0</v>
      </c>
      <c r="AA109" s="5">
        <f t="shared" si="29"/>
        <v>0</v>
      </c>
    </row>
    <row r="110" spans="1:27" hidden="1" x14ac:dyDescent="0.3">
      <c r="A110" s="7"/>
      <c r="B110" s="23">
        <f t="shared" si="2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7"/>
        <v>#VALUE!</v>
      </c>
      <c r="M110" s="25">
        <f t="shared" si="28"/>
        <v>0</v>
      </c>
      <c r="N110" s="8"/>
      <c r="Y110" s="5">
        <f t="shared" si="24"/>
        <v>0</v>
      </c>
      <c r="Z110" s="5">
        <f t="shared" si="25"/>
        <v>0</v>
      </c>
      <c r="AA110" s="5">
        <f t="shared" si="29"/>
        <v>0</v>
      </c>
    </row>
    <row r="111" spans="1:27" hidden="1" x14ac:dyDescent="0.3">
      <c r="A111" s="7"/>
      <c r="B111" s="23">
        <f t="shared" si="2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7"/>
        <v>#VALUE!</v>
      </c>
      <c r="M111" s="25">
        <f t="shared" si="28"/>
        <v>0</v>
      </c>
      <c r="N111" s="8"/>
      <c r="Y111" s="5">
        <f t="shared" si="24"/>
        <v>0</v>
      </c>
      <c r="Z111" s="5">
        <f t="shared" si="25"/>
        <v>0</v>
      </c>
      <c r="AA111" s="5">
        <f t="shared" si="29"/>
        <v>0</v>
      </c>
    </row>
    <row r="112" spans="1:27" hidden="1" x14ac:dyDescent="0.3">
      <c r="A112" s="7"/>
      <c r="B112" s="23">
        <f t="shared" si="2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7"/>
        <v>#VALUE!</v>
      </c>
      <c r="M112" s="25">
        <f t="shared" si="28"/>
        <v>0</v>
      </c>
      <c r="N112" s="8"/>
      <c r="Y112" s="5">
        <f t="shared" si="24"/>
        <v>0</v>
      </c>
      <c r="Z112" s="5">
        <f t="shared" si="25"/>
        <v>0</v>
      </c>
      <c r="AA112" s="5">
        <f t="shared" si="29"/>
        <v>0</v>
      </c>
    </row>
    <row r="113" spans="1:27" hidden="1" x14ac:dyDescent="0.3">
      <c r="A113" s="7"/>
      <c r="B113" s="23">
        <f t="shared" si="2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7"/>
        <v>#VALUE!</v>
      </c>
      <c r="M113" s="25">
        <f t="shared" si="28"/>
        <v>0</v>
      </c>
      <c r="N113" s="8"/>
      <c r="Y113" s="5">
        <f t="shared" si="24"/>
        <v>0</v>
      </c>
      <c r="Z113" s="5">
        <f t="shared" si="25"/>
        <v>0</v>
      </c>
      <c r="AA113" s="5">
        <f t="shared" si="29"/>
        <v>0</v>
      </c>
    </row>
    <row r="114" spans="1:27" hidden="1" x14ac:dyDescent="0.3">
      <c r="A114" s="7"/>
      <c r="B114" s="23">
        <f t="shared" si="2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7"/>
        <v>#VALUE!</v>
      </c>
      <c r="M114" s="25">
        <f t="shared" si="28"/>
        <v>0</v>
      </c>
      <c r="N114" s="8"/>
      <c r="Y114" s="5">
        <f t="shared" si="24"/>
        <v>0</v>
      </c>
      <c r="Z114" s="5">
        <f t="shared" si="25"/>
        <v>0</v>
      </c>
      <c r="AA114" s="5">
        <f t="shared" si="29"/>
        <v>0</v>
      </c>
    </row>
    <row r="115" spans="1:27" hidden="1" x14ac:dyDescent="0.3">
      <c r="A115" s="7"/>
      <c r="B115" s="23">
        <f t="shared" si="2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7"/>
        <v>#VALUE!</v>
      </c>
      <c r="M115" s="25">
        <f t="shared" si="28"/>
        <v>0</v>
      </c>
      <c r="N115" s="8"/>
      <c r="Y115" s="5">
        <f t="shared" si="24"/>
        <v>0</v>
      </c>
      <c r="Z115" s="5">
        <f t="shared" si="25"/>
        <v>0</v>
      </c>
      <c r="AA115" s="5">
        <f t="shared" si="29"/>
        <v>0</v>
      </c>
    </row>
    <row r="116" spans="1:27" hidden="1" x14ac:dyDescent="0.3">
      <c r="A116" s="7"/>
      <c r="B116" s="23">
        <f t="shared" si="2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7"/>
        <v>#VALUE!</v>
      </c>
      <c r="M116" s="25">
        <f t="shared" si="28"/>
        <v>0</v>
      </c>
      <c r="N116" s="8"/>
      <c r="Y116" s="5">
        <f t="shared" si="24"/>
        <v>0</v>
      </c>
      <c r="Z116" s="5">
        <f t="shared" si="25"/>
        <v>0</v>
      </c>
      <c r="AA116" s="5">
        <f t="shared" si="29"/>
        <v>0</v>
      </c>
    </row>
    <row r="117" spans="1:27" hidden="1" x14ac:dyDescent="0.3">
      <c r="A117" s="7"/>
      <c r="B117" s="23">
        <f t="shared" si="2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7"/>
        <v>#VALUE!</v>
      </c>
      <c r="M117" s="25">
        <f t="shared" si="28"/>
        <v>0</v>
      </c>
      <c r="N117" s="8"/>
      <c r="Y117" s="5">
        <f t="shared" si="24"/>
        <v>0</v>
      </c>
      <c r="Z117" s="5">
        <f t="shared" si="25"/>
        <v>0</v>
      </c>
      <c r="AA117" s="5">
        <f t="shared" si="29"/>
        <v>0</v>
      </c>
    </row>
    <row r="118" spans="1:27" hidden="1" x14ac:dyDescent="0.3">
      <c r="A118" s="7"/>
      <c r="B118" s="23">
        <f t="shared" si="2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7"/>
        <v>#VALUE!</v>
      </c>
      <c r="M118" s="25">
        <f t="shared" si="28"/>
        <v>0</v>
      </c>
      <c r="N118" s="8"/>
      <c r="Y118" s="5">
        <f t="shared" si="24"/>
        <v>0</v>
      </c>
      <c r="Z118" s="5">
        <f t="shared" si="25"/>
        <v>0</v>
      </c>
      <c r="AA118" s="5">
        <f t="shared" si="29"/>
        <v>0</v>
      </c>
    </row>
    <row r="119" spans="1:27" hidden="1" x14ac:dyDescent="0.3">
      <c r="A119" s="7"/>
      <c r="B119" s="23">
        <f t="shared" si="2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7"/>
        <v>#VALUE!</v>
      </c>
      <c r="M119" s="25">
        <f t="shared" si="28"/>
        <v>0</v>
      </c>
      <c r="N119" s="8"/>
      <c r="Y119" s="5">
        <f t="shared" si="24"/>
        <v>0</v>
      </c>
      <c r="Z119" s="5">
        <f t="shared" si="25"/>
        <v>0</v>
      </c>
      <c r="AA119" s="5">
        <f t="shared" si="29"/>
        <v>0</v>
      </c>
    </row>
    <row r="120" spans="1:27" hidden="1" x14ac:dyDescent="0.3">
      <c r="A120" s="7"/>
      <c r="B120" s="23">
        <f t="shared" si="2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7"/>
        <v>#VALUE!</v>
      </c>
      <c r="M120" s="25">
        <f t="shared" si="28"/>
        <v>0</v>
      </c>
      <c r="N120" s="8"/>
      <c r="Y120" s="5">
        <f t="shared" si="24"/>
        <v>0</v>
      </c>
      <c r="Z120" s="5">
        <f t="shared" si="25"/>
        <v>0</v>
      </c>
      <c r="AA120" s="5">
        <f t="shared" si="29"/>
        <v>0</v>
      </c>
    </row>
    <row r="121" spans="1:27" hidden="1" x14ac:dyDescent="0.3">
      <c r="A121" s="7"/>
      <c r="B121" s="23">
        <f t="shared" si="2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7"/>
        <v>#VALUE!</v>
      </c>
      <c r="M121" s="25">
        <f t="shared" si="28"/>
        <v>0</v>
      </c>
      <c r="N121" s="8"/>
      <c r="Y121" s="5">
        <f t="shared" si="24"/>
        <v>0</v>
      </c>
      <c r="Z121" s="5">
        <f t="shared" si="25"/>
        <v>0</v>
      </c>
      <c r="AA121" s="5">
        <f t="shared" si="29"/>
        <v>0</v>
      </c>
    </row>
    <row r="122" spans="1:27" hidden="1" x14ac:dyDescent="0.3">
      <c r="A122" s="7"/>
      <c r="B122" s="23">
        <f t="shared" si="2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7"/>
        <v>#VALUE!</v>
      </c>
      <c r="M122" s="25">
        <f t="shared" si="28"/>
        <v>0</v>
      </c>
      <c r="N122" s="8"/>
      <c r="Y122" s="5">
        <f t="shared" si="24"/>
        <v>0</v>
      </c>
      <c r="Z122" s="5">
        <f t="shared" si="25"/>
        <v>0</v>
      </c>
      <c r="AA122" s="5">
        <f t="shared" si="29"/>
        <v>0</v>
      </c>
    </row>
    <row r="123" spans="1:27" hidden="1" x14ac:dyDescent="0.3">
      <c r="A123" s="7"/>
      <c r="B123" s="23">
        <f t="shared" si="2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7"/>
        <v>#VALUE!</v>
      </c>
      <c r="M123" s="25">
        <f t="shared" si="28"/>
        <v>0</v>
      </c>
      <c r="N123" s="8"/>
      <c r="Y123" s="5">
        <f t="shared" si="24"/>
        <v>0</v>
      </c>
      <c r="Z123" s="5">
        <f t="shared" si="25"/>
        <v>0</v>
      </c>
      <c r="AA123" s="5">
        <f t="shared" si="29"/>
        <v>0</v>
      </c>
    </row>
    <row r="124" spans="1:27" hidden="1" x14ac:dyDescent="0.3">
      <c r="A124" s="7"/>
      <c r="B124" s="23">
        <f t="shared" si="2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7"/>
        <v>#VALUE!</v>
      </c>
      <c r="M124" s="25">
        <f t="shared" si="28"/>
        <v>0</v>
      </c>
      <c r="N124" s="8"/>
      <c r="Y124" s="5">
        <f t="shared" si="24"/>
        <v>0</v>
      </c>
      <c r="Z124" s="5">
        <f t="shared" si="25"/>
        <v>0</v>
      </c>
      <c r="AA124" s="5">
        <f t="shared" si="29"/>
        <v>0</v>
      </c>
    </row>
    <row r="125" spans="1:27" hidden="1" x14ac:dyDescent="0.3">
      <c r="A125" s="7"/>
      <c r="B125" s="23">
        <f t="shared" si="2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7"/>
        <v>#VALUE!</v>
      </c>
      <c r="M125" s="25">
        <f t="shared" si="28"/>
        <v>0</v>
      </c>
      <c r="N125" s="8"/>
      <c r="Y125" s="5">
        <f t="shared" si="24"/>
        <v>0</v>
      </c>
      <c r="Z125" s="5">
        <f t="shared" si="25"/>
        <v>0</v>
      </c>
      <c r="AA125" s="5">
        <f t="shared" si="29"/>
        <v>0</v>
      </c>
    </row>
    <row r="126" spans="1:27" hidden="1" x14ac:dyDescent="0.3">
      <c r="A126" s="7"/>
      <c r="B126" s="23">
        <f t="shared" si="2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7"/>
        <v>#VALUE!</v>
      </c>
      <c r="M126" s="25">
        <f t="shared" si="28"/>
        <v>0</v>
      </c>
      <c r="N126" s="8"/>
      <c r="Y126" s="5">
        <f t="shared" si="24"/>
        <v>0</v>
      </c>
      <c r="Z126" s="5">
        <f t="shared" si="25"/>
        <v>0</v>
      </c>
      <c r="AA126" s="5">
        <f t="shared" si="29"/>
        <v>0</v>
      </c>
    </row>
    <row r="127" spans="1:27" hidden="1" x14ac:dyDescent="0.3">
      <c r="A127" s="7"/>
      <c r="B127" s="23">
        <f t="shared" si="2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7"/>
        <v>#VALUE!</v>
      </c>
      <c r="M127" s="25">
        <f t="shared" si="28"/>
        <v>0</v>
      </c>
      <c r="N127" s="8"/>
      <c r="Y127" s="5">
        <f t="shared" si="24"/>
        <v>0</v>
      </c>
      <c r="Z127" s="5">
        <f t="shared" si="25"/>
        <v>0</v>
      </c>
      <c r="AA127" s="5">
        <f t="shared" si="29"/>
        <v>0</v>
      </c>
    </row>
    <row r="128" spans="1:27" hidden="1" x14ac:dyDescent="0.3">
      <c r="A128" s="7"/>
      <c r="B128" s="23">
        <f t="shared" si="2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7"/>
        <v>#VALUE!</v>
      </c>
      <c r="M128" s="25">
        <f t="shared" si="28"/>
        <v>0</v>
      </c>
      <c r="N128" s="8"/>
      <c r="Y128" s="5">
        <f t="shared" si="24"/>
        <v>0</v>
      </c>
      <c r="Z128" s="5">
        <f t="shared" si="25"/>
        <v>0</v>
      </c>
      <c r="AA128" s="5">
        <f t="shared" si="29"/>
        <v>0</v>
      </c>
    </row>
    <row r="129" spans="1:27" hidden="1" x14ac:dyDescent="0.3">
      <c r="A129" s="7"/>
      <c r="B129" s="23">
        <f t="shared" si="2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7"/>
        <v>#VALUE!</v>
      </c>
      <c r="M129" s="25">
        <f t="shared" si="28"/>
        <v>0</v>
      </c>
      <c r="N129" s="8"/>
      <c r="Y129" s="5">
        <f t="shared" si="24"/>
        <v>0</v>
      </c>
      <c r="Z129" s="5">
        <f t="shared" si="25"/>
        <v>0</v>
      </c>
      <c r="AA129" s="5">
        <f t="shared" si="29"/>
        <v>0</v>
      </c>
    </row>
    <row r="130" spans="1:27" hidden="1" x14ac:dyDescent="0.3">
      <c r="A130" s="7"/>
      <c r="B130" s="23">
        <f t="shared" si="2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7"/>
        <v>#VALUE!</v>
      </c>
      <c r="M130" s="25">
        <f t="shared" si="28"/>
        <v>0</v>
      </c>
      <c r="N130" s="8"/>
      <c r="Y130" s="5">
        <f t="shared" si="24"/>
        <v>0</v>
      </c>
      <c r="Z130" s="5">
        <f t="shared" si="25"/>
        <v>0</v>
      </c>
      <c r="AA130" s="5">
        <f t="shared" si="29"/>
        <v>0</v>
      </c>
    </row>
    <row r="131" spans="1:27" hidden="1" x14ac:dyDescent="0.3">
      <c r="A131" s="7"/>
      <c r="B131" s="23">
        <f t="shared" si="2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7"/>
        <v>#VALUE!</v>
      </c>
      <c r="M131" s="25">
        <f t="shared" si="28"/>
        <v>0</v>
      </c>
      <c r="N131" s="8"/>
      <c r="Y131" s="5">
        <f t="shared" si="24"/>
        <v>0</v>
      </c>
      <c r="Z131" s="5">
        <f t="shared" si="25"/>
        <v>0</v>
      </c>
      <c r="AA131" s="5">
        <f t="shared" si="29"/>
        <v>0</v>
      </c>
    </row>
    <row r="132" spans="1:27" hidden="1" x14ac:dyDescent="0.3">
      <c r="A132" s="7"/>
      <c r="B132" s="23">
        <f t="shared" si="2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7"/>
        <v>#VALUE!</v>
      </c>
      <c r="M132" s="25">
        <f t="shared" si="28"/>
        <v>0</v>
      </c>
      <c r="N132" s="8"/>
      <c r="Y132" s="5">
        <f t="shared" si="24"/>
        <v>0</v>
      </c>
      <c r="Z132" s="5">
        <f t="shared" si="25"/>
        <v>0</v>
      </c>
      <c r="AA132" s="5">
        <f t="shared" si="29"/>
        <v>0</v>
      </c>
    </row>
    <row r="133" spans="1:27" hidden="1" x14ac:dyDescent="0.3">
      <c r="A133" s="7"/>
      <c r="B133" s="23">
        <f t="shared" si="2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7"/>
        <v>#VALUE!</v>
      </c>
      <c r="M133" s="25">
        <f t="shared" si="28"/>
        <v>0</v>
      </c>
      <c r="N133" s="8"/>
      <c r="Y133" s="5">
        <f t="shared" si="24"/>
        <v>0</v>
      </c>
      <c r="Z133" s="5">
        <f t="shared" si="25"/>
        <v>0</v>
      </c>
      <c r="AA133" s="5">
        <f t="shared" si="29"/>
        <v>0</v>
      </c>
    </row>
    <row r="134" spans="1:27" hidden="1" x14ac:dyDescent="0.3">
      <c r="A134" s="7"/>
      <c r="B134" s="23">
        <f t="shared" si="2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7"/>
        <v>#VALUE!</v>
      </c>
      <c r="M134" s="25">
        <f t="shared" si="28"/>
        <v>0</v>
      </c>
      <c r="N134" s="8"/>
      <c r="Y134" s="5">
        <f t="shared" si="24"/>
        <v>0</v>
      </c>
      <c r="Z134" s="5">
        <f t="shared" si="25"/>
        <v>0</v>
      </c>
      <c r="AA134" s="5">
        <f t="shared" si="29"/>
        <v>0</v>
      </c>
    </row>
    <row r="135" spans="1:27" hidden="1" x14ac:dyDescent="0.3">
      <c r="A135" s="7"/>
      <c r="B135" s="23">
        <f t="shared" si="2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7"/>
        <v>#VALUE!</v>
      </c>
      <c r="M135" s="25">
        <f t="shared" si="28"/>
        <v>0</v>
      </c>
      <c r="N135" s="8"/>
      <c r="Y135" s="5">
        <f t="shared" ref="Y135:Y191" si="30">IF($M135&gt;0,1,0)</f>
        <v>0</v>
      </c>
      <c r="Z135" s="5">
        <f t="shared" ref="Z135:Z191" si="31">IF($M135&lt;0,1,0)</f>
        <v>0</v>
      </c>
      <c r="AA135" s="5">
        <f t="shared" si="29"/>
        <v>0</v>
      </c>
    </row>
    <row r="136" spans="1:27" hidden="1" x14ac:dyDescent="0.3">
      <c r="A136" s="7"/>
      <c r="B136" s="23">
        <f t="shared" ref="B136:B191" si="3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3">(I136*1/F136)-100%</f>
        <v>#VALUE!</v>
      </c>
      <c r="M136" s="25">
        <f t="shared" ref="M136:M191" si="34">J136*K136</f>
        <v>0</v>
      </c>
      <c r="N136" s="8"/>
      <c r="Y136" s="5">
        <f t="shared" si="30"/>
        <v>0</v>
      </c>
      <c r="Z136" s="5">
        <f t="shared" si="31"/>
        <v>0</v>
      </c>
      <c r="AA136" s="5">
        <f t="shared" si="29"/>
        <v>0</v>
      </c>
    </row>
    <row r="137" spans="1:27" hidden="1" x14ac:dyDescent="0.3">
      <c r="A137" s="7"/>
      <c r="B137" s="23">
        <f t="shared" si="3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3"/>
        <v>#VALUE!</v>
      </c>
      <c r="M137" s="25">
        <f t="shared" si="34"/>
        <v>0</v>
      </c>
      <c r="N137" s="8"/>
      <c r="Y137" s="5">
        <f t="shared" si="30"/>
        <v>0</v>
      </c>
      <c r="Z137" s="5">
        <f t="shared" si="31"/>
        <v>0</v>
      </c>
      <c r="AA137" s="5">
        <f t="shared" si="29"/>
        <v>0</v>
      </c>
    </row>
    <row r="138" spans="1:27" hidden="1" x14ac:dyDescent="0.3">
      <c r="A138" s="7"/>
      <c r="B138" s="23">
        <f t="shared" si="3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3"/>
        <v>#VALUE!</v>
      </c>
      <c r="M138" s="25">
        <f t="shared" si="34"/>
        <v>0</v>
      </c>
      <c r="N138" s="8"/>
      <c r="Y138" s="5">
        <f t="shared" si="30"/>
        <v>0</v>
      </c>
      <c r="Z138" s="5">
        <f t="shared" si="31"/>
        <v>0</v>
      </c>
      <c r="AA138" s="5">
        <f t="shared" si="29"/>
        <v>0</v>
      </c>
    </row>
    <row r="139" spans="1:27" hidden="1" x14ac:dyDescent="0.3">
      <c r="A139" s="7"/>
      <c r="B139" s="23">
        <f t="shared" si="3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3"/>
        <v>#VALUE!</v>
      </c>
      <c r="M139" s="25">
        <f t="shared" si="34"/>
        <v>0</v>
      </c>
      <c r="N139" s="8"/>
      <c r="Y139" s="5">
        <f t="shared" si="30"/>
        <v>0</v>
      </c>
      <c r="Z139" s="5">
        <f t="shared" si="31"/>
        <v>0</v>
      </c>
      <c r="AA139" s="5">
        <f t="shared" ref="AA139:AA191" si="35">IF($I139=0,1,0)</f>
        <v>0</v>
      </c>
    </row>
    <row r="140" spans="1:27" hidden="1" x14ac:dyDescent="0.3">
      <c r="A140" s="7"/>
      <c r="B140" s="23">
        <f t="shared" si="3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3"/>
        <v>#VALUE!</v>
      </c>
      <c r="M140" s="25">
        <f t="shared" si="34"/>
        <v>0</v>
      </c>
      <c r="N140" s="8"/>
      <c r="Y140" s="5">
        <f t="shared" si="30"/>
        <v>0</v>
      </c>
      <c r="Z140" s="5">
        <f t="shared" si="31"/>
        <v>0</v>
      </c>
      <c r="AA140" s="5">
        <f t="shared" si="35"/>
        <v>0</v>
      </c>
    </row>
    <row r="141" spans="1:27" hidden="1" x14ac:dyDescent="0.3">
      <c r="A141" s="7"/>
      <c r="B141" s="23">
        <f t="shared" si="3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3"/>
        <v>#VALUE!</v>
      </c>
      <c r="M141" s="25">
        <f t="shared" si="34"/>
        <v>0</v>
      </c>
      <c r="N141" s="8"/>
      <c r="Y141" s="5">
        <f t="shared" si="30"/>
        <v>0</v>
      </c>
      <c r="Z141" s="5">
        <f t="shared" si="31"/>
        <v>0</v>
      </c>
      <c r="AA141" s="5">
        <f t="shared" si="35"/>
        <v>0</v>
      </c>
    </row>
    <row r="142" spans="1:27" hidden="1" x14ac:dyDescent="0.3">
      <c r="A142" s="7"/>
      <c r="B142" s="23">
        <f t="shared" si="3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3"/>
        <v>#VALUE!</v>
      </c>
      <c r="M142" s="25">
        <f t="shared" si="34"/>
        <v>0</v>
      </c>
      <c r="N142" s="8"/>
      <c r="Y142" s="5">
        <f t="shared" si="30"/>
        <v>0</v>
      </c>
      <c r="Z142" s="5">
        <f t="shared" si="31"/>
        <v>0</v>
      </c>
      <c r="AA142" s="5">
        <f t="shared" si="35"/>
        <v>0</v>
      </c>
    </row>
    <row r="143" spans="1:27" hidden="1" x14ac:dyDescent="0.3">
      <c r="A143" s="7"/>
      <c r="B143" s="23">
        <f t="shared" si="3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3"/>
        <v>#VALUE!</v>
      </c>
      <c r="M143" s="25">
        <f t="shared" si="34"/>
        <v>0</v>
      </c>
      <c r="N143" s="8"/>
      <c r="Y143" s="5">
        <f t="shared" si="30"/>
        <v>0</v>
      </c>
      <c r="Z143" s="5">
        <f t="shared" si="31"/>
        <v>0</v>
      </c>
      <c r="AA143" s="5">
        <f t="shared" si="35"/>
        <v>0</v>
      </c>
    </row>
    <row r="144" spans="1:27" hidden="1" x14ac:dyDescent="0.3">
      <c r="A144" s="7"/>
      <c r="B144" s="23">
        <f t="shared" si="3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3"/>
        <v>#VALUE!</v>
      </c>
      <c r="M144" s="25">
        <f t="shared" si="34"/>
        <v>0</v>
      </c>
      <c r="N144" s="8"/>
      <c r="Y144" s="5">
        <f t="shared" si="30"/>
        <v>0</v>
      </c>
      <c r="Z144" s="5">
        <f t="shared" si="31"/>
        <v>0</v>
      </c>
      <c r="AA144" s="5">
        <f t="shared" si="35"/>
        <v>0</v>
      </c>
    </row>
    <row r="145" spans="1:27" hidden="1" x14ac:dyDescent="0.3">
      <c r="A145" s="7"/>
      <c r="B145" s="23">
        <f t="shared" si="3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3"/>
        <v>#VALUE!</v>
      </c>
      <c r="M145" s="25">
        <f t="shared" si="34"/>
        <v>0</v>
      </c>
      <c r="N145" s="8"/>
      <c r="Y145" s="5">
        <f t="shared" si="30"/>
        <v>0</v>
      </c>
      <c r="Z145" s="5">
        <f t="shared" si="31"/>
        <v>0</v>
      </c>
      <c r="AA145" s="5">
        <f t="shared" si="35"/>
        <v>0</v>
      </c>
    </row>
    <row r="146" spans="1:27" hidden="1" x14ac:dyDescent="0.3">
      <c r="A146" s="7"/>
      <c r="B146" s="23">
        <f t="shared" si="3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3"/>
        <v>#VALUE!</v>
      </c>
      <c r="M146" s="25">
        <f t="shared" si="34"/>
        <v>0</v>
      </c>
      <c r="N146" s="8"/>
      <c r="Y146" s="5">
        <f t="shared" si="30"/>
        <v>0</v>
      </c>
      <c r="Z146" s="5">
        <f t="shared" si="31"/>
        <v>0</v>
      </c>
      <c r="AA146" s="5">
        <f t="shared" si="35"/>
        <v>0</v>
      </c>
    </row>
    <row r="147" spans="1:27" hidden="1" x14ac:dyDescent="0.3">
      <c r="A147" s="7"/>
      <c r="B147" s="23">
        <f t="shared" si="3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3"/>
        <v>#VALUE!</v>
      </c>
      <c r="M147" s="25">
        <f t="shared" si="34"/>
        <v>0</v>
      </c>
      <c r="N147" s="8"/>
      <c r="Y147" s="5">
        <f t="shared" si="30"/>
        <v>0</v>
      </c>
      <c r="Z147" s="5">
        <f t="shared" si="31"/>
        <v>0</v>
      </c>
      <c r="AA147" s="5">
        <f t="shared" si="35"/>
        <v>0</v>
      </c>
    </row>
    <row r="148" spans="1:27" hidden="1" x14ac:dyDescent="0.3">
      <c r="A148" s="7"/>
      <c r="B148" s="23">
        <f t="shared" si="3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3"/>
        <v>#VALUE!</v>
      </c>
      <c r="M148" s="25">
        <f t="shared" si="34"/>
        <v>0</v>
      </c>
      <c r="N148" s="8"/>
      <c r="Y148" s="5">
        <f t="shared" si="30"/>
        <v>0</v>
      </c>
      <c r="Z148" s="5">
        <f t="shared" si="31"/>
        <v>0</v>
      </c>
      <c r="AA148" s="5">
        <f t="shared" si="35"/>
        <v>0</v>
      </c>
    </row>
    <row r="149" spans="1:27" hidden="1" x14ac:dyDescent="0.3">
      <c r="A149" s="7"/>
      <c r="B149" s="23">
        <f t="shared" si="3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3"/>
        <v>#VALUE!</v>
      </c>
      <c r="M149" s="25">
        <f t="shared" si="34"/>
        <v>0</v>
      </c>
      <c r="N149" s="8"/>
      <c r="Y149" s="5">
        <f t="shared" si="30"/>
        <v>0</v>
      </c>
      <c r="Z149" s="5">
        <f t="shared" si="31"/>
        <v>0</v>
      </c>
      <c r="AA149" s="5">
        <f t="shared" si="35"/>
        <v>0</v>
      </c>
    </row>
    <row r="150" spans="1:27" hidden="1" x14ac:dyDescent="0.3">
      <c r="A150" s="7"/>
      <c r="B150" s="23">
        <f t="shared" si="3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3"/>
        <v>#VALUE!</v>
      </c>
      <c r="M150" s="25">
        <f t="shared" si="34"/>
        <v>0</v>
      </c>
      <c r="N150" s="8"/>
      <c r="Y150" s="5">
        <f t="shared" si="30"/>
        <v>0</v>
      </c>
      <c r="Z150" s="5">
        <f t="shared" si="31"/>
        <v>0</v>
      </c>
      <c r="AA150" s="5">
        <f t="shared" si="35"/>
        <v>0</v>
      </c>
    </row>
    <row r="151" spans="1:27" hidden="1" x14ac:dyDescent="0.3">
      <c r="A151" s="7"/>
      <c r="B151" s="23">
        <f t="shared" si="3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3"/>
        <v>#VALUE!</v>
      </c>
      <c r="M151" s="25">
        <f t="shared" si="34"/>
        <v>0</v>
      </c>
      <c r="N151" s="8"/>
      <c r="Y151" s="5">
        <f t="shared" si="30"/>
        <v>0</v>
      </c>
      <c r="Z151" s="5">
        <f t="shared" si="31"/>
        <v>0</v>
      </c>
      <c r="AA151" s="5">
        <f t="shared" si="35"/>
        <v>0</v>
      </c>
    </row>
    <row r="152" spans="1:27" hidden="1" x14ac:dyDescent="0.3">
      <c r="A152" s="7"/>
      <c r="B152" s="23">
        <f t="shared" si="3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3"/>
        <v>#VALUE!</v>
      </c>
      <c r="M152" s="25">
        <f t="shared" si="34"/>
        <v>0</v>
      </c>
      <c r="N152" s="8"/>
      <c r="Y152" s="5">
        <f t="shared" si="30"/>
        <v>0</v>
      </c>
      <c r="Z152" s="5">
        <f t="shared" si="31"/>
        <v>0</v>
      </c>
      <c r="AA152" s="5">
        <f t="shared" si="35"/>
        <v>0</v>
      </c>
    </row>
    <row r="153" spans="1:27" hidden="1" x14ac:dyDescent="0.3">
      <c r="A153" s="7"/>
      <c r="B153" s="23">
        <f t="shared" si="3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3"/>
        <v>#VALUE!</v>
      </c>
      <c r="M153" s="25">
        <f t="shared" si="34"/>
        <v>0</v>
      </c>
      <c r="N153" s="8"/>
      <c r="Y153" s="5">
        <f t="shared" si="30"/>
        <v>0</v>
      </c>
      <c r="Z153" s="5">
        <f t="shared" si="31"/>
        <v>0</v>
      </c>
      <c r="AA153" s="5">
        <f t="shared" si="35"/>
        <v>0</v>
      </c>
    </row>
    <row r="154" spans="1:27" hidden="1" x14ac:dyDescent="0.3">
      <c r="A154" s="7"/>
      <c r="B154" s="23">
        <f t="shared" si="3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3"/>
        <v>#VALUE!</v>
      </c>
      <c r="M154" s="25">
        <f t="shared" si="34"/>
        <v>0</v>
      </c>
      <c r="N154" s="8"/>
      <c r="Y154" s="5">
        <f t="shared" si="30"/>
        <v>0</v>
      </c>
      <c r="Z154" s="5">
        <f t="shared" si="31"/>
        <v>0</v>
      </c>
      <c r="AA154" s="5">
        <f t="shared" si="35"/>
        <v>0</v>
      </c>
    </row>
    <row r="155" spans="1:27" hidden="1" x14ac:dyDescent="0.3">
      <c r="A155" s="7"/>
      <c r="B155" s="23">
        <f t="shared" si="3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3"/>
        <v>#VALUE!</v>
      </c>
      <c r="M155" s="25">
        <f t="shared" si="34"/>
        <v>0</v>
      </c>
      <c r="N155" s="8"/>
      <c r="Y155" s="5">
        <f t="shared" si="30"/>
        <v>0</v>
      </c>
      <c r="Z155" s="5">
        <f t="shared" si="31"/>
        <v>0</v>
      </c>
      <c r="AA155" s="5">
        <f t="shared" si="35"/>
        <v>0</v>
      </c>
    </row>
    <row r="156" spans="1:27" hidden="1" x14ac:dyDescent="0.3">
      <c r="A156" s="7"/>
      <c r="B156" s="23">
        <f t="shared" si="3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3"/>
        <v>#VALUE!</v>
      </c>
      <c r="M156" s="25">
        <f t="shared" si="34"/>
        <v>0</v>
      </c>
      <c r="N156" s="8"/>
      <c r="Y156" s="5">
        <f t="shared" si="30"/>
        <v>0</v>
      </c>
      <c r="Z156" s="5">
        <f t="shared" si="31"/>
        <v>0</v>
      </c>
      <c r="AA156" s="5">
        <f t="shared" si="35"/>
        <v>0</v>
      </c>
    </row>
    <row r="157" spans="1:27" hidden="1" x14ac:dyDescent="0.3">
      <c r="A157" s="7"/>
      <c r="B157" s="23">
        <f t="shared" si="3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3"/>
        <v>#VALUE!</v>
      </c>
      <c r="M157" s="25">
        <f t="shared" si="34"/>
        <v>0</v>
      </c>
      <c r="N157" s="8"/>
      <c r="Y157" s="5">
        <f t="shared" si="30"/>
        <v>0</v>
      </c>
      <c r="Z157" s="5">
        <f t="shared" si="31"/>
        <v>0</v>
      </c>
      <c r="AA157" s="5">
        <f t="shared" si="35"/>
        <v>0</v>
      </c>
    </row>
    <row r="158" spans="1:27" hidden="1" x14ac:dyDescent="0.3">
      <c r="A158" s="7"/>
      <c r="B158" s="23">
        <f t="shared" si="3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3"/>
        <v>#VALUE!</v>
      </c>
      <c r="M158" s="25">
        <f t="shared" si="34"/>
        <v>0</v>
      </c>
      <c r="N158" s="8"/>
      <c r="Y158" s="5">
        <f t="shared" si="30"/>
        <v>0</v>
      </c>
      <c r="Z158" s="5">
        <f t="shared" si="31"/>
        <v>0</v>
      </c>
      <c r="AA158" s="5">
        <f t="shared" si="35"/>
        <v>0</v>
      </c>
    </row>
    <row r="159" spans="1:27" hidden="1" x14ac:dyDescent="0.3">
      <c r="A159" s="7"/>
      <c r="B159" s="23">
        <f t="shared" si="3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3"/>
        <v>#VALUE!</v>
      </c>
      <c r="M159" s="25">
        <f t="shared" si="34"/>
        <v>0</v>
      </c>
      <c r="N159" s="8"/>
      <c r="Y159" s="5">
        <f t="shared" si="30"/>
        <v>0</v>
      </c>
      <c r="Z159" s="5">
        <f t="shared" si="31"/>
        <v>0</v>
      </c>
      <c r="AA159" s="5">
        <f t="shared" si="35"/>
        <v>0</v>
      </c>
    </row>
    <row r="160" spans="1:27" hidden="1" x14ac:dyDescent="0.3">
      <c r="A160" s="7"/>
      <c r="B160" s="23">
        <f t="shared" si="3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3"/>
        <v>#VALUE!</v>
      </c>
      <c r="M160" s="25">
        <f t="shared" si="34"/>
        <v>0</v>
      </c>
      <c r="N160" s="8"/>
      <c r="Y160" s="5">
        <f t="shared" si="30"/>
        <v>0</v>
      </c>
      <c r="Z160" s="5">
        <f t="shared" si="31"/>
        <v>0</v>
      </c>
      <c r="AA160" s="5">
        <f t="shared" si="35"/>
        <v>0</v>
      </c>
    </row>
    <row r="161" spans="1:27" hidden="1" x14ac:dyDescent="0.3">
      <c r="A161" s="7"/>
      <c r="B161" s="23">
        <f t="shared" si="3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3"/>
        <v>#VALUE!</v>
      </c>
      <c r="M161" s="25">
        <f t="shared" si="34"/>
        <v>0</v>
      </c>
      <c r="N161" s="8"/>
      <c r="Y161" s="5">
        <f t="shared" si="30"/>
        <v>0</v>
      </c>
      <c r="Z161" s="5">
        <f t="shared" si="31"/>
        <v>0</v>
      </c>
      <c r="AA161" s="5">
        <f t="shared" si="35"/>
        <v>0</v>
      </c>
    </row>
    <row r="162" spans="1:27" hidden="1" x14ac:dyDescent="0.3">
      <c r="A162" s="7"/>
      <c r="B162" s="23">
        <f t="shared" si="3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3"/>
        <v>#VALUE!</v>
      </c>
      <c r="M162" s="25">
        <f t="shared" si="34"/>
        <v>0</v>
      </c>
      <c r="N162" s="8"/>
      <c r="Y162" s="5">
        <f t="shared" si="30"/>
        <v>0</v>
      </c>
      <c r="Z162" s="5">
        <f t="shared" si="31"/>
        <v>0</v>
      </c>
      <c r="AA162" s="5">
        <f t="shared" si="35"/>
        <v>0</v>
      </c>
    </row>
    <row r="163" spans="1:27" hidden="1" x14ac:dyDescent="0.3">
      <c r="A163" s="7"/>
      <c r="B163" s="23">
        <f t="shared" si="3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3"/>
        <v>#VALUE!</v>
      </c>
      <c r="M163" s="25">
        <f t="shared" si="34"/>
        <v>0</v>
      </c>
      <c r="N163" s="8"/>
      <c r="Y163" s="5">
        <f t="shared" si="30"/>
        <v>0</v>
      </c>
      <c r="Z163" s="5">
        <f t="shared" si="31"/>
        <v>0</v>
      </c>
      <c r="AA163" s="5">
        <f t="shared" si="35"/>
        <v>0</v>
      </c>
    </row>
    <row r="164" spans="1:27" hidden="1" x14ac:dyDescent="0.3">
      <c r="A164" s="7"/>
      <c r="B164" s="23">
        <f t="shared" si="3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3"/>
        <v>#VALUE!</v>
      </c>
      <c r="M164" s="25">
        <f t="shared" si="34"/>
        <v>0</v>
      </c>
      <c r="N164" s="8"/>
      <c r="Y164" s="5">
        <f t="shared" si="30"/>
        <v>0</v>
      </c>
      <c r="Z164" s="5">
        <f t="shared" si="31"/>
        <v>0</v>
      </c>
      <c r="AA164" s="5">
        <f t="shared" si="35"/>
        <v>0</v>
      </c>
    </row>
    <row r="165" spans="1:27" hidden="1" x14ac:dyDescent="0.3">
      <c r="A165" s="7"/>
      <c r="B165" s="23">
        <f t="shared" si="3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3"/>
        <v>#VALUE!</v>
      </c>
      <c r="M165" s="25">
        <f t="shared" si="34"/>
        <v>0</v>
      </c>
      <c r="N165" s="8"/>
      <c r="Y165" s="5">
        <f t="shared" si="30"/>
        <v>0</v>
      </c>
      <c r="Z165" s="5">
        <f t="shared" si="31"/>
        <v>0</v>
      </c>
      <c r="AA165" s="5">
        <f t="shared" si="35"/>
        <v>0</v>
      </c>
    </row>
    <row r="166" spans="1:27" hidden="1" x14ac:dyDescent="0.3">
      <c r="A166" s="7"/>
      <c r="B166" s="23">
        <f t="shared" si="3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3"/>
        <v>#VALUE!</v>
      </c>
      <c r="M166" s="25">
        <f t="shared" si="34"/>
        <v>0</v>
      </c>
      <c r="N166" s="8"/>
      <c r="Y166" s="5">
        <f t="shared" si="30"/>
        <v>0</v>
      </c>
      <c r="Z166" s="5">
        <f t="shared" si="31"/>
        <v>0</v>
      </c>
      <c r="AA166" s="5">
        <f t="shared" si="35"/>
        <v>0</v>
      </c>
    </row>
    <row r="167" spans="1:27" hidden="1" x14ac:dyDescent="0.3">
      <c r="A167" s="7"/>
      <c r="B167" s="23">
        <f t="shared" si="3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3"/>
        <v>#VALUE!</v>
      </c>
      <c r="M167" s="25">
        <f t="shared" si="34"/>
        <v>0</v>
      </c>
      <c r="N167" s="8"/>
      <c r="Y167" s="5">
        <f t="shared" si="30"/>
        <v>0</v>
      </c>
      <c r="Z167" s="5">
        <f t="shared" si="31"/>
        <v>0</v>
      </c>
      <c r="AA167" s="5">
        <f t="shared" si="35"/>
        <v>0</v>
      </c>
    </row>
    <row r="168" spans="1:27" hidden="1" x14ac:dyDescent="0.3">
      <c r="A168" s="7"/>
      <c r="B168" s="23">
        <f t="shared" si="3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3"/>
        <v>#VALUE!</v>
      </c>
      <c r="M168" s="25">
        <f t="shared" si="34"/>
        <v>0</v>
      </c>
      <c r="N168" s="8"/>
      <c r="Y168" s="5">
        <f t="shared" si="30"/>
        <v>0</v>
      </c>
      <c r="Z168" s="5">
        <f t="shared" si="31"/>
        <v>0</v>
      </c>
      <c r="AA168" s="5">
        <f t="shared" si="35"/>
        <v>0</v>
      </c>
    </row>
    <row r="169" spans="1:27" hidden="1" x14ac:dyDescent="0.3">
      <c r="A169" s="7"/>
      <c r="B169" s="23">
        <f t="shared" si="3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3"/>
        <v>#VALUE!</v>
      </c>
      <c r="M169" s="25">
        <f t="shared" si="34"/>
        <v>0</v>
      </c>
      <c r="N169" s="8"/>
      <c r="Y169" s="5">
        <f t="shared" si="30"/>
        <v>0</v>
      </c>
      <c r="Z169" s="5">
        <f t="shared" si="31"/>
        <v>0</v>
      </c>
      <c r="AA169" s="5">
        <f t="shared" si="35"/>
        <v>0</v>
      </c>
    </row>
    <row r="170" spans="1:27" hidden="1" x14ac:dyDescent="0.3">
      <c r="A170" s="7"/>
      <c r="B170" s="23">
        <f t="shared" si="3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3"/>
        <v>#VALUE!</v>
      </c>
      <c r="M170" s="25">
        <f t="shared" si="34"/>
        <v>0</v>
      </c>
      <c r="N170" s="8"/>
      <c r="Y170" s="5">
        <f t="shared" si="30"/>
        <v>0</v>
      </c>
      <c r="Z170" s="5">
        <f t="shared" si="31"/>
        <v>0</v>
      </c>
      <c r="AA170" s="5">
        <f t="shared" si="35"/>
        <v>0</v>
      </c>
    </row>
    <row r="171" spans="1:27" hidden="1" x14ac:dyDescent="0.3">
      <c r="A171" s="7"/>
      <c r="B171" s="23">
        <f t="shared" si="3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3"/>
        <v>#VALUE!</v>
      </c>
      <c r="M171" s="25">
        <f t="shared" si="34"/>
        <v>0</v>
      </c>
      <c r="N171" s="8"/>
      <c r="Y171" s="5">
        <f t="shared" si="30"/>
        <v>0</v>
      </c>
      <c r="Z171" s="5">
        <f t="shared" si="31"/>
        <v>0</v>
      </c>
      <c r="AA171" s="5">
        <f t="shared" si="35"/>
        <v>0</v>
      </c>
    </row>
    <row r="172" spans="1:27" hidden="1" x14ac:dyDescent="0.3">
      <c r="A172" s="7"/>
      <c r="B172" s="23">
        <f t="shared" si="3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3"/>
        <v>#VALUE!</v>
      </c>
      <c r="M172" s="25">
        <f t="shared" si="34"/>
        <v>0</v>
      </c>
      <c r="N172" s="8"/>
      <c r="Y172" s="5">
        <f t="shared" si="30"/>
        <v>0</v>
      </c>
      <c r="Z172" s="5">
        <f t="shared" si="31"/>
        <v>0</v>
      </c>
      <c r="AA172" s="5">
        <f t="shared" si="35"/>
        <v>0</v>
      </c>
    </row>
    <row r="173" spans="1:27" hidden="1" x14ac:dyDescent="0.3">
      <c r="A173" s="7"/>
      <c r="B173" s="23">
        <f t="shared" si="3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3"/>
        <v>#VALUE!</v>
      </c>
      <c r="M173" s="25">
        <f t="shared" si="34"/>
        <v>0</v>
      </c>
      <c r="N173" s="8"/>
      <c r="Y173" s="5">
        <f t="shared" si="30"/>
        <v>0</v>
      </c>
      <c r="Z173" s="5">
        <f t="shared" si="31"/>
        <v>0</v>
      </c>
      <c r="AA173" s="5">
        <f t="shared" si="35"/>
        <v>0</v>
      </c>
    </row>
    <row r="174" spans="1:27" hidden="1" x14ac:dyDescent="0.3">
      <c r="A174" s="7"/>
      <c r="B174" s="23">
        <f t="shared" si="3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3"/>
        <v>#VALUE!</v>
      </c>
      <c r="M174" s="25">
        <f t="shared" si="34"/>
        <v>0</v>
      </c>
      <c r="N174" s="8"/>
      <c r="Y174" s="5">
        <f t="shared" si="30"/>
        <v>0</v>
      </c>
      <c r="Z174" s="5">
        <f t="shared" si="31"/>
        <v>0</v>
      </c>
      <c r="AA174" s="5">
        <f t="shared" si="35"/>
        <v>0</v>
      </c>
    </row>
    <row r="175" spans="1:27" hidden="1" x14ac:dyDescent="0.3">
      <c r="A175" s="7"/>
      <c r="B175" s="23">
        <f t="shared" si="3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3"/>
        <v>#VALUE!</v>
      </c>
      <c r="M175" s="25">
        <f t="shared" si="34"/>
        <v>0</v>
      </c>
      <c r="N175" s="8"/>
      <c r="Y175" s="5">
        <f t="shared" si="30"/>
        <v>0</v>
      </c>
      <c r="Z175" s="5">
        <f t="shared" si="31"/>
        <v>0</v>
      </c>
      <c r="AA175" s="5">
        <f t="shared" si="35"/>
        <v>0</v>
      </c>
    </row>
    <row r="176" spans="1:27" hidden="1" x14ac:dyDescent="0.3">
      <c r="A176" s="7"/>
      <c r="B176" s="23">
        <f t="shared" si="3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3"/>
        <v>#VALUE!</v>
      </c>
      <c r="M176" s="25">
        <f t="shared" si="34"/>
        <v>0</v>
      </c>
      <c r="N176" s="8"/>
      <c r="Y176" s="5">
        <f t="shared" si="30"/>
        <v>0</v>
      </c>
      <c r="Z176" s="5">
        <f t="shared" si="31"/>
        <v>0</v>
      </c>
      <c r="AA176" s="5">
        <f t="shared" si="35"/>
        <v>0</v>
      </c>
    </row>
    <row r="177" spans="1:27" hidden="1" x14ac:dyDescent="0.3">
      <c r="A177" s="7"/>
      <c r="B177" s="23">
        <f t="shared" si="3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3"/>
        <v>#VALUE!</v>
      </c>
      <c r="M177" s="25">
        <f t="shared" si="34"/>
        <v>0</v>
      </c>
      <c r="N177" s="8"/>
      <c r="Y177" s="5">
        <f t="shared" si="30"/>
        <v>0</v>
      </c>
      <c r="Z177" s="5">
        <f t="shared" si="31"/>
        <v>0</v>
      </c>
      <c r="AA177" s="5">
        <f t="shared" si="35"/>
        <v>0</v>
      </c>
    </row>
    <row r="178" spans="1:27" hidden="1" x14ac:dyDescent="0.3">
      <c r="A178" s="7"/>
      <c r="B178" s="23">
        <f t="shared" si="3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3"/>
        <v>#VALUE!</v>
      </c>
      <c r="M178" s="25">
        <f t="shared" si="34"/>
        <v>0</v>
      </c>
      <c r="N178" s="8"/>
      <c r="Y178" s="5">
        <f t="shared" si="30"/>
        <v>0</v>
      </c>
      <c r="Z178" s="5">
        <f t="shared" si="31"/>
        <v>0</v>
      </c>
      <c r="AA178" s="5">
        <f t="shared" si="35"/>
        <v>0</v>
      </c>
    </row>
    <row r="179" spans="1:27" hidden="1" x14ac:dyDescent="0.3">
      <c r="A179" s="7"/>
      <c r="B179" s="23">
        <f t="shared" si="3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3"/>
        <v>#VALUE!</v>
      </c>
      <c r="M179" s="25">
        <f t="shared" si="34"/>
        <v>0</v>
      </c>
      <c r="N179" s="8"/>
      <c r="Y179" s="5">
        <f t="shared" si="30"/>
        <v>0</v>
      </c>
      <c r="Z179" s="5">
        <f t="shared" si="31"/>
        <v>0</v>
      </c>
      <c r="AA179" s="5">
        <f t="shared" si="35"/>
        <v>0</v>
      </c>
    </row>
    <row r="180" spans="1:27" hidden="1" x14ac:dyDescent="0.3">
      <c r="A180" s="7"/>
      <c r="B180" s="23">
        <f t="shared" si="3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3"/>
        <v>#VALUE!</v>
      </c>
      <c r="M180" s="25">
        <f t="shared" si="34"/>
        <v>0</v>
      </c>
      <c r="N180" s="8"/>
      <c r="Y180" s="5">
        <f t="shared" si="30"/>
        <v>0</v>
      </c>
      <c r="Z180" s="5">
        <f t="shared" si="31"/>
        <v>0</v>
      </c>
      <c r="AA180" s="5">
        <f t="shared" si="35"/>
        <v>0</v>
      </c>
    </row>
    <row r="181" spans="1:27" hidden="1" x14ac:dyDescent="0.3">
      <c r="A181" s="7"/>
      <c r="B181" s="23">
        <f t="shared" si="3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3"/>
        <v>#VALUE!</v>
      </c>
      <c r="M181" s="25">
        <f t="shared" si="34"/>
        <v>0</v>
      </c>
      <c r="N181" s="8"/>
      <c r="Y181" s="5">
        <f t="shared" si="30"/>
        <v>0</v>
      </c>
      <c r="Z181" s="5">
        <f t="shared" si="31"/>
        <v>0</v>
      </c>
      <c r="AA181" s="5">
        <f t="shared" si="35"/>
        <v>0</v>
      </c>
    </row>
    <row r="182" spans="1:27" hidden="1" x14ac:dyDescent="0.3">
      <c r="A182" s="7"/>
      <c r="B182" s="23">
        <f t="shared" si="3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3"/>
        <v>#VALUE!</v>
      </c>
      <c r="M182" s="25">
        <f t="shared" si="34"/>
        <v>0</v>
      </c>
      <c r="N182" s="8"/>
      <c r="Y182" s="5">
        <f t="shared" si="30"/>
        <v>0</v>
      </c>
      <c r="Z182" s="5">
        <f t="shared" si="31"/>
        <v>0</v>
      </c>
      <c r="AA182" s="5">
        <f t="shared" si="35"/>
        <v>0</v>
      </c>
    </row>
    <row r="183" spans="1:27" hidden="1" x14ac:dyDescent="0.3">
      <c r="A183" s="7"/>
      <c r="B183" s="23">
        <f t="shared" si="3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3"/>
        <v>#VALUE!</v>
      </c>
      <c r="M183" s="25">
        <f t="shared" si="34"/>
        <v>0</v>
      </c>
      <c r="N183" s="8"/>
      <c r="Y183" s="5">
        <f t="shared" si="30"/>
        <v>0</v>
      </c>
      <c r="Z183" s="5">
        <f t="shared" si="31"/>
        <v>0</v>
      </c>
      <c r="AA183" s="5">
        <f t="shared" si="35"/>
        <v>0</v>
      </c>
    </row>
    <row r="184" spans="1:27" hidden="1" x14ac:dyDescent="0.3">
      <c r="A184" s="7"/>
      <c r="B184" s="23">
        <f t="shared" si="3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3"/>
        <v>#VALUE!</v>
      </c>
      <c r="M184" s="25">
        <f t="shared" si="34"/>
        <v>0</v>
      </c>
      <c r="N184" s="8"/>
      <c r="Y184" s="5">
        <f t="shared" si="30"/>
        <v>0</v>
      </c>
      <c r="Z184" s="5">
        <f t="shared" si="31"/>
        <v>0</v>
      </c>
      <c r="AA184" s="5">
        <f t="shared" si="35"/>
        <v>0</v>
      </c>
    </row>
    <row r="185" spans="1:27" hidden="1" x14ac:dyDescent="0.3">
      <c r="A185" s="7"/>
      <c r="B185" s="23">
        <f t="shared" si="3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3"/>
        <v>#VALUE!</v>
      </c>
      <c r="M185" s="25">
        <f t="shared" si="34"/>
        <v>0</v>
      </c>
      <c r="N185" s="8"/>
      <c r="Y185" s="5">
        <f t="shared" si="30"/>
        <v>0</v>
      </c>
      <c r="Z185" s="5">
        <f t="shared" si="31"/>
        <v>0</v>
      </c>
      <c r="AA185" s="5">
        <f t="shared" si="35"/>
        <v>0</v>
      </c>
    </row>
    <row r="186" spans="1:27" hidden="1" x14ac:dyDescent="0.3">
      <c r="A186" s="7"/>
      <c r="B186" s="23">
        <f t="shared" si="3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3"/>
        <v>#VALUE!</v>
      </c>
      <c r="M186" s="25">
        <f t="shared" si="34"/>
        <v>0</v>
      </c>
      <c r="N186" s="8"/>
      <c r="Y186" s="5">
        <f t="shared" si="30"/>
        <v>0</v>
      </c>
      <c r="Z186" s="5">
        <f t="shared" si="31"/>
        <v>0</v>
      </c>
      <c r="AA186" s="5">
        <f t="shared" si="35"/>
        <v>0</v>
      </c>
    </row>
    <row r="187" spans="1:27" hidden="1" x14ac:dyDescent="0.3">
      <c r="A187" s="7"/>
      <c r="B187" s="23">
        <f t="shared" si="3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3"/>
        <v>#VALUE!</v>
      </c>
      <c r="M187" s="25">
        <f t="shared" si="34"/>
        <v>0</v>
      </c>
      <c r="N187" s="8"/>
      <c r="Y187" s="5">
        <f t="shared" si="30"/>
        <v>0</v>
      </c>
      <c r="Z187" s="5">
        <f t="shared" si="31"/>
        <v>0</v>
      </c>
      <c r="AA187" s="5">
        <f t="shared" si="35"/>
        <v>0</v>
      </c>
    </row>
    <row r="188" spans="1:27" hidden="1" x14ac:dyDescent="0.3">
      <c r="A188" s="7"/>
      <c r="B188" s="23">
        <f t="shared" si="3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3"/>
        <v>#VALUE!</v>
      </c>
      <c r="M188" s="25">
        <f t="shared" si="34"/>
        <v>0</v>
      </c>
      <c r="N188" s="8"/>
      <c r="Y188" s="5">
        <f t="shared" si="30"/>
        <v>0</v>
      </c>
      <c r="Z188" s="5">
        <f t="shared" si="31"/>
        <v>0</v>
      </c>
      <c r="AA188" s="5">
        <f t="shared" si="35"/>
        <v>0</v>
      </c>
    </row>
    <row r="189" spans="1:27" hidden="1" x14ac:dyDescent="0.3">
      <c r="A189" s="7"/>
      <c r="B189" s="23">
        <f t="shared" si="3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3"/>
        <v>#VALUE!</v>
      </c>
      <c r="M189" s="25">
        <f t="shared" si="34"/>
        <v>0</v>
      </c>
      <c r="N189" s="8"/>
      <c r="Y189" s="5">
        <f t="shared" si="30"/>
        <v>0</v>
      </c>
      <c r="Z189" s="5">
        <f t="shared" si="31"/>
        <v>0</v>
      </c>
      <c r="AA189" s="5">
        <f t="shared" si="35"/>
        <v>0</v>
      </c>
    </row>
    <row r="190" spans="1:27" hidden="1" x14ac:dyDescent="0.3">
      <c r="A190" s="7"/>
      <c r="B190" s="23">
        <f t="shared" si="3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3"/>
        <v>#VALUE!</v>
      </c>
      <c r="M190" s="25">
        <f t="shared" si="34"/>
        <v>0</v>
      </c>
      <c r="N190" s="8"/>
      <c r="Y190" s="5">
        <f t="shared" si="30"/>
        <v>0</v>
      </c>
      <c r="Z190" s="5">
        <f t="shared" si="31"/>
        <v>0</v>
      </c>
      <c r="AA190" s="5">
        <f t="shared" si="35"/>
        <v>0</v>
      </c>
    </row>
    <row r="191" spans="1:27" ht="15" thickBot="1" x14ac:dyDescent="0.35">
      <c r="A191" s="7"/>
      <c r="B191" s="23">
        <f t="shared" si="3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3"/>
        <v>#VALUE!</v>
      </c>
      <c r="M191" s="25">
        <f t="shared" si="34"/>
        <v>0</v>
      </c>
      <c r="N191" s="8"/>
      <c r="Y191" s="5">
        <f t="shared" si="30"/>
        <v>0</v>
      </c>
      <c r="Z191" s="5">
        <f t="shared" si="31"/>
        <v>0</v>
      </c>
      <c r="AA191" s="5">
        <f t="shared" si="35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133234.74870385896</v>
      </c>
      <c r="N192" s="8"/>
      <c r="Y192" s="5">
        <f>SUM(Y6:Y191)</f>
        <v>12</v>
      </c>
      <c r="Z192" s="5">
        <f>SUM(Z6:Z191)</f>
        <v>0</v>
      </c>
      <c r="AA192" s="5">
        <f>SUM(AA6:AA191)</f>
        <v>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19" priority="1">
      <formula>LEN(TRIM(I6))=0</formula>
    </cfRule>
  </conditionalFormatting>
  <hyperlinks>
    <hyperlink ref="B192" r:id="rId1" display="www.winnerscapitalline.com" xr:uid="{00000000-0004-0000-3400-000000000000}"/>
    <hyperlink ref="P1" location="'MASTER '!A1" display="Back" xr:uid="{00000000-0004-0000-3400-000001000000}"/>
  </hyperlinks>
  <pageMargins left="0.7" right="0.7" top="0.75" bottom="0.75" header="0.3" footer="0.3"/>
  <pageSetup orientation="portrait"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A195"/>
  <sheetViews>
    <sheetView zoomScaleNormal="100" workbookViewId="0">
      <selection activeCell="H6" sqref="H6:H19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1668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44809</v>
      </c>
      <c r="D6" s="19" t="s">
        <v>19</v>
      </c>
      <c r="E6" s="19" t="s">
        <v>253</v>
      </c>
      <c r="F6" s="21">
        <v>30.4</v>
      </c>
      <c r="G6" s="79">
        <v>37</v>
      </c>
      <c r="H6" s="79">
        <v>28</v>
      </c>
      <c r="I6" s="26">
        <v>37</v>
      </c>
      <c r="J6" s="25">
        <f t="shared" ref="J6:J12" si="0">I6-F6</f>
        <v>6.6000000000000014</v>
      </c>
      <c r="K6" s="27">
        <f t="shared" ref="K6" si="1">150000/F6</f>
        <v>4934.21052631579</v>
      </c>
      <c r="L6" s="63">
        <f t="shared" ref="L6:L71" si="2">(I6*1/F6)-100%</f>
        <v>0.21710526315789469</v>
      </c>
      <c r="M6" s="25">
        <f>J6*K6</f>
        <v>32565.789473684221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44811</v>
      </c>
      <c r="D7" s="25" t="s">
        <v>19</v>
      </c>
      <c r="E7" s="25" t="s">
        <v>1641</v>
      </c>
      <c r="F7" s="26">
        <v>80</v>
      </c>
      <c r="G7" s="26">
        <v>90</v>
      </c>
      <c r="H7" s="26">
        <v>76</v>
      </c>
      <c r="I7" s="26">
        <v>85</v>
      </c>
      <c r="J7" s="25">
        <f t="shared" si="0"/>
        <v>5</v>
      </c>
      <c r="K7" s="27">
        <f t="shared" ref="K7:K12" si="5">150000/F7</f>
        <v>1875</v>
      </c>
      <c r="L7" s="63">
        <f t="shared" si="2"/>
        <v>6.25E-2</v>
      </c>
      <c r="M7" s="83">
        <f>J7*K7</f>
        <v>9375</v>
      </c>
      <c r="N7" s="8"/>
      <c r="Y7" s="5">
        <f t="shared" si="3"/>
        <v>1</v>
      </c>
      <c r="Z7" s="5">
        <f t="shared" si="4"/>
        <v>0</v>
      </c>
      <c r="AA7" s="5">
        <f t="shared" ref="AA7:AA74" si="6">IF($I7=0,1,0)</f>
        <v>0</v>
      </c>
    </row>
    <row r="8" spans="1:27" x14ac:dyDescent="0.3">
      <c r="A8" s="7"/>
      <c r="B8" s="23">
        <f t="shared" ref="B8:B71" si="7">B7+1</f>
        <v>3</v>
      </c>
      <c r="C8" s="24">
        <v>44811</v>
      </c>
      <c r="D8" s="25" t="s">
        <v>19</v>
      </c>
      <c r="E8" s="25" t="s">
        <v>1642</v>
      </c>
      <c r="F8" s="26">
        <v>276</v>
      </c>
      <c r="G8" s="26">
        <v>300</v>
      </c>
      <c r="H8" s="26">
        <v>258</v>
      </c>
      <c r="I8" s="26">
        <v>281</v>
      </c>
      <c r="J8" s="25">
        <f t="shared" si="0"/>
        <v>5</v>
      </c>
      <c r="K8" s="27">
        <f t="shared" si="5"/>
        <v>543.47826086956525</v>
      </c>
      <c r="L8" s="63">
        <f t="shared" si="2"/>
        <v>1.8115942028985588E-2</v>
      </c>
      <c r="M8" s="83">
        <f t="shared" ref="M8:M71" si="8">J8*K8</f>
        <v>2717.391304347826</v>
      </c>
      <c r="N8" s="8"/>
      <c r="Y8" s="5">
        <f t="shared" si="3"/>
        <v>1</v>
      </c>
      <c r="Z8" s="5">
        <f t="shared" si="4"/>
        <v>0</v>
      </c>
      <c r="AA8" s="5">
        <f t="shared" si="6"/>
        <v>0</v>
      </c>
    </row>
    <row r="9" spans="1:27" x14ac:dyDescent="0.3">
      <c r="A9" s="7"/>
      <c r="B9" s="23">
        <f t="shared" si="7"/>
        <v>4</v>
      </c>
      <c r="C9" s="24">
        <v>44811</v>
      </c>
      <c r="D9" s="25" t="s">
        <v>19</v>
      </c>
      <c r="E9" s="25" t="s">
        <v>1402</v>
      </c>
      <c r="F9" s="26">
        <v>698</v>
      </c>
      <c r="G9" s="26">
        <v>770</v>
      </c>
      <c r="H9" s="26">
        <v>670</v>
      </c>
      <c r="I9" s="26">
        <v>710</v>
      </c>
      <c r="J9" s="25">
        <f t="shared" si="0"/>
        <v>12</v>
      </c>
      <c r="K9" s="27">
        <f t="shared" si="5"/>
        <v>214.89971346704871</v>
      </c>
      <c r="L9" s="63">
        <f t="shared" si="2"/>
        <v>1.7191977077363862E-2</v>
      </c>
      <c r="M9" s="83">
        <f t="shared" si="8"/>
        <v>2578.7965616045844</v>
      </c>
      <c r="N9" s="8"/>
      <c r="Y9" s="5">
        <f t="shared" si="3"/>
        <v>1</v>
      </c>
      <c r="Z9" s="5">
        <f t="shared" si="4"/>
        <v>0</v>
      </c>
      <c r="AA9" s="5">
        <f t="shared" si="6"/>
        <v>0</v>
      </c>
    </row>
    <row r="10" spans="1:27" ht="15" thickBot="1" x14ac:dyDescent="0.35">
      <c r="A10" s="7"/>
      <c r="B10" s="23">
        <f t="shared" si="7"/>
        <v>5</v>
      </c>
      <c r="C10" s="24">
        <v>44812</v>
      </c>
      <c r="D10" s="25" t="s">
        <v>19</v>
      </c>
      <c r="E10" s="25" t="s">
        <v>1643</v>
      </c>
      <c r="F10" s="26">
        <v>113</v>
      </c>
      <c r="G10" s="26">
        <v>150</v>
      </c>
      <c r="H10" s="26">
        <v>70</v>
      </c>
      <c r="I10" s="26">
        <v>150</v>
      </c>
      <c r="J10" s="25">
        <f t="shared" si="0"/>
        <v>37</v>
      </c>
      <c r="K10" s="27">
        <f t="shared" si="5"/>
        <v>1327.4336283185842</v>
      </c>
      <c r="L10" s="63">
        <f t="shared" si="2"/>
        <v>0.32743362831858414</v>
      </c>
      <c r="M10" s="83">
        <f t="shared" si="8"/>
        <v>49115.044247787613</v>
      </c>
      <c r="N10" s="8"/>
      <c r="Y10" s="5">
        <f t="shared" si="3"/>
        <v>1</v>
      </c>
      <c r="Z10" s="5">
        <f t="shared" si="4"/>
        <v>0</v>
      </c>
      <c r="AA10" s="5">
        <f t="shared" si="6"/>
        <v>0</v>
      </c>
    </row>
    <row r="11" spans="1:27" ht="15" customHeight="1" x14ac:dyDescent="0.3">
      <c r="A11" s="7"/>
      <c r="B11" s="23">
        <f t="shared" si="7"/>
        <v>6</v>
      </c>
      <c r="C11" s="24">
        <v>44817</v>
      </c>
      <c r="D11" s="25" t="s">
        <v>19</v>
      </c>
      <c r="E11" s="25" t="s">
        <v>1644</v>
      </c>
      <c r="F11" s="26">
        <v>1800</v>
      </c>
      <c r="G11" s="26">
        <v>6000</v>
      </c>
      <c r="H11" s="26">
        <v>1400</v>
      </c>
      <c r="I11" s="26">
        <v>2500</v>
      </c>
      <c r="J11" s="25">
        <f t="shared" si="0"/>
        <v>700</v>
      </c>
      <c r="K11" s="27">
        <f t="shared" si="5"/>
        <v>83.333333333333329</v>
      </c>
      <c r="L11" s="63">
        <f t="shared" si="2"/>
        <v>0.38888888888888884</v>
      </c>
      <c r="M11" s="83">
        <f t="shared" si="8"/>
        <v>58333.333333333328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6"/>
        <v>0</v>
      </c>
    </row>
    <row r="12" spans="1:27" ht="15.75" customHeight="1" thickBot="1" x14ac:dyDescent="0.35">
      <c r="A12" s="7"/>
      <c r="B12" s="23">
        <f t="shared" si="7"/>
        <v>7</v>
      </c>
      <c r="C12" s="24">
        <v>44818</v>
      </c>
      <c r="D12" s="25" t="s">
        <v>19</v>
      </c>
      <c r="E12" s="25" t="s">
        <v>1172</v>
      </c>
      <c r="F12" s="26">
        <v>2595</v>
      </c>
      <c r="G12" s="26">
        <v>2800</v>
      </c>
      <c r="H12" s="26">
        <v>2500</v>
      </c>
      <c r="I12" s="26">
        <v>2800</v>
      </c>
      <c r="J12" s="25">
        <f t="shared" si="0"/>
        <v>205</v>
      </c>
      <c r="K12" s="27">
        <f t="shared" si="5"/>
        <v>57.803468208092482</v>
      </c>
      <c r="L12" s="63">
        <f t="shared" si="2"/>
        <v>7.899807321772645E-2</v>
      </c>
      <c r="M12" s="83">
        <f t="shared" si="8"/>
        <v>11849.710982658959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7"/>
        <v>8</v>
      </c>
      <c r="C13" s="24">
        <v>44823</v>
      </c>
      <c r="D13" s="25" t="s">
        <v>19</v>
      </c>
      <c r="E13" s="25" t="s">
        <v>1645</v>
      </c>
      <c r="F13" s="26">
        <v>280</v>
      </c>
      <c r="G13" s="26">
        <v>500</v>
      </c>
      <c r="H13" s="26">
        <v>180</v>
      </c>
      <c r="I13" s="26">
        <v>294</v>
      </c>
      <c r="J13" s="25">
        <f t="shared" ref="J13" si="9">I13-F13</f>
        <v>14</v>
      </c>
      <c r="K13" s="27">
        <f t="shared" ref="K13" si="10">150000/F13</f>
        <v>535.71428571428567</v>
      </c>
      <c r="L13" s="63">
        <f t="shared" si="2"/>
        <v>5.0000000000000044E-2</v>
      </c>
      <c r="M13" s="28">
        <f t="shared" si="8"/>
        <v>7499.9999999999991</v>
      </c>
      <c r="N13" s="8"/>
      <c r="P13" s="148" t="s">
        <v>10</v>
      </c>
      <c r="Q13" s="150">
        <v>14</v>
      </c>
      <c r="R13" s="152">
        <v>14</v>
      </c>
      <c r="S13" s="152"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7"/>
        <v>9</v>
      </c>
      <c r="C14" s="24">
        <v>44824</v>
      </c>
      <c r="D14" s="25" t="s">
        <v>19</v>
      </c>
      <c r="E14" s="25" t="s">
        <v>1224</v>
      </c>
      <c r="F14" s="26">
        <v>60</v>
      </c>
      <c r="G14" s="26">
        <v>70</v>
      </c>
      <c r="H14" s="26">
        <v>57</v>
      </c>
      <c r="I14" s="26">
        <v>64</v>
      </c>
      <c r="J14" s="25">
        <f t="shared" ref="J14:J15" si="11">I14-F14</f>
        <v>4</v>
      </c>
      <c r="K14" s="27">
        <f t="shared" ref="K14:K15" si="12">150000/F14</f>
        <v>2500</v>
      </c>
      <c r="L14" s="63">
        <f t="shared" si="2"/>
        <v>6.6666666666666652E-2</v>
      </c>
      <c r="M14" s="28">
        <f t="shared" si="8"/>
        <v>10000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6"/>
        <v>0</v>
      </c>
    </row>
    <row r="15" spans="1:27" ht="15" customHeight="1" x14ac:dyDescent="0.3">
      <c r="A15" s="7"/>
      <c r="B15" s="23">
        <f t="shared" si="7"/>
        <v>10</v>
      </c>
      <c r="C15" s="24">
        <v>44824</v>
      </c>
      <c r="D15" s="25" t="s">
        <v>19</v>
      </c>
      <c r="E15" s="25" t="s">
        <v>1646</v>
      </c>
      <c r="F15" s="26">
        <v>2970</v>
      </c>
      <c r="G15" s="26">
        <v>3300</v>
      </c>
      <c r="H15" s="26">
        <v>2800</v>
      </c>
      <c r="I15" s="26">
        <v>3300</v>
      </c>
      <c r="J15" s="25">
        <f t="shared" si="11"/>
        <v>330</v>
      </c>
      <c r="K15" s="27">
        <f t="shared" si="12"/>
        <v>50.505050505050505</v>
      </c>
      <c r="L15" s="63">
        <f t="shared" si="2"/>
        <v>0.11111111111111116</v>
      </c>
      <c r="M15" s="28">
        <f t="shared" si="8"/>
        <v>16666.666666666668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7"/>
        <v>11</v>
      </c>
      <c r="C16" s="24">
        <v>44826</v>
      </c>
      <c r="D16" s="25" t="s">
        <v>19</v>
      </c>
      <c r="E16" s="25" t="s">
        <v>1647</v>
      </c>
      <c r="F16" s="26">
        <v>313</v>
      </c>
      <c r="G16" s="26">
        <v>400</v>
      </c>
      <c r="H16" s="26">
        <v>240</v>
      </c>
      <c r="I16" s="26">
        <v>329</v>
      </c>
      <c r="J16" s="25">
        <f t="shared" ref="J16" si="13">I16-F16</f>
        <v>16</v>
      </c>
      <c r="K16" s="27">
        <f t="shared" ref="K16" si="14">150000/F16</f>
        <v>479.23322683706073</v>
      </c>
      <c r="L16" s="63">
        <f t="shared" si="2"/>
        <v>5.1118210862619806E-2</v>
      </c>
      <c r="M16" s="28">
        <f t="shared" si="8"/>
        <v>7667.7316293929716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6"/>
        <v>0</v>
      </c>
    </row>
    <row r="17" spans="1:27" ht="15.75" customHeight="1" thickBot="1" x14ac:dyDescent="0.35">
      <c r="A17" s="7"/>
      <c r="B17" s="23">
        <f t="shared" si="7"/>
        <v>12</v>
      </c>
      <c r="C17" s="24">
        <v>44826</v>
      </c>
      <c r="D17" s="25" t="s">
        <v>19</v>
      </c>
      <c r="E17" s="25" t="s">
        <v>1648</v>
      </c>
      <c r="F17" s="26">
        <v>404</v>
      </c>
      <c r="G17" s="26">
        <v>450</v>
      </c>
      <c r="H17" s="26">
        <v>380</v>
      </c>
      <c r="I17" s="26">
        <v>412</v>
      </c>
      <c r="J17" s="25">
        <f t="shared" ref="J17:J18" si="15">I17-F17</f>
        <v>8</v>
      </c>
      <c r="K17" s="27">
        <f t="shared" ref="K17:K18" si="16">150000/F17</f>
        <v>371.28712871287127</v>
      </c>
      <c r="L17" s="63">
        <f t="shared" si="2"/>
        <v>1.980198019801982E-2</v>
      </c>
      <c r="M17" s="28">
        <f t="shared" si="8"/>
        <v>2970.2970297029701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6"/>
        <v>0</v>
      </c>
    </row>
    <row r="18" spans="1:27" x14ac:dyDescent="0.3">
      <c r="A18" s="7"/>
      <c r="B18" s="23">
        <f t="shared" si="7"/>
        <v>13</v>
      </c>
      <c r="C18" s="24">
        <v>44826</v>
      </c>
      <c r="D18" s="25" t="s">
        <v>19</v>
      </c>
      <c r="E18" s="25" t="s">
        <v>1649</v>
      </c>
      <c r="F18" s="26">
        <v>800</v>
      </c>
      <c r="G18" s="26">
        <v>860</v>
      </c>
      <c r="H18" s="26">
        <v>780</v>
      </c>
      <c r="I18" s="26">
        <v>860</v>
      </c>
      <c r="J18" s="25">
        <f t="shared" si="15"/>
        <v>60</v>
      </c>
      <c r="K18" s="27">
        <f t="shared" si="16"/>
        <v>187.5</v>
      </c>
      <c r="L18" s="63">
        <f t="shared" si="2"/>
        <v>7.4999999999999956E-2</v>
      </c>
      <c r="M18" s="28">
        <f t="shared" si="8"/>
        <v>11250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7"/>
        <v>14</v>
      </c>
      <c r="C19" s="24">
        <v>44834</v>
      </c>
      <c r="D19" s="25" t="s">
        <v>19</v>
      </c>
      <c r="E19" s="25" t="s">
        <v>899</v>
      </c>
      <c r="F19" s="26">
        <v>86</v>
      </c>
      <c r="G19" s="26">
        <v>96</v>
      </c>
      <c r="H19" s="26">
        <v>82</v>
      </c>
      <c r="I19" s="26">
        <v>88</v>
      </c>
      <c r="J19" s="25">
        <f t="shared" ref="J19" si="17">I19-F19</f>
        <v>2</v>
      </c>
      <c r="K19" s="27">
        <f t="shared" ref="K19" si="18">150000/F19</f>
        <v>1744.1860465116279</v>
      </c>
      <c r="L19" s="63">
        <f t="shared" si="2"/>
        <v>2.3255813953488413E-2</v>
      </c>
      <c r="M19" s="28">
        <f t="shared" si="8"/>
        <v>3488.3720930232557</v>
      </c>
      <c r="N19" s="8"/>
      <c r="Y19" s="5">
        <f t="shared" si="3"/>
        <v>1</v>
      </c>
      <c r="Z19" s="5">
        <f t="shared" si="4"/>
        <v>0</v>
      </c>
      <c r="AA19" s="5">
        <f t="shared" si="6"/>
        <v>0</v>
      </c>
    </row>
    <row r="20" spans="1:27" hidden="1" x14ac:dyDescent="0.3">
      <c r="A20" s="7"/>
      <c r="B20" s="23">
        <f t="shared" si="7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8"/>
        <v>0</v>
      </c>
      <c r="N20" s="8"/>
      <c r="Y20" s="5">
        <f t="shared" si="3"/>
        <v>0</v>
      </c>
      <c r="Z20" s="5">
        <f t="shared" si="4"/>
        <v>0</v>
      </c>
      <c r="AA20" s="5">
        <f t="shared" si="6"/>
        <v>0</v>
      </c>
    </row>
    <row r="21" spans="1:27" hidden="1" x14ac:dyDescent="0.3">
      <c r="A21" s="7"/>
      <c r="B21" s="23">
        <f t="shared" si="7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8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6"/>
        <v>0</v>
      </c>
    </row>
    <row r="22" spans="1:27" hidden="1" x14ac:dyDescent="0.3">
      <c r="A22" s="7"/>
      <c r="B22" s="23">
        <f t="shared" si="7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8"/>
        <v>0</v>
      </c>
      <c r="N22" s="8"/>
      <c r="Y22" s="5">
        <f t="shared" si="3"/>
        <v>0</v>
      </c>
      <c r="Z22" s="5">
        <f t="shared" si="4"/>
        <v>0</v>
      </c>
      <c r="AA22" s="5">
        <f t="shared" si="6"/>
        <v>0</v>
      </c>
    </row>
    <row r="23" spans="1:27" hidden="1" x14ac:dyDescent="0.3">
      <c r="A23" s="7"/>
      <c r="B23" s="23">
        <f t="shared" si="7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8"/>
        <v>0</v>
      </c>
      <c r="N23" s="8"/>
      <c r="Y23" s="5">
        <f t="shared" si="3"/>
        <v>0</v>
      </c>
      <c r="Z23" s="5">
        <f t="shared" si="4"/>
        <v>0</v>
      </c>
      <c r="AA23" s="5">
        <f t="shared" si="6"/>
        <v>0</v>
      </c>
    </row>
    <row r="24" spans="1:27" hidden="1" x14ac:dyDescent="0.3">
      <c r="A24" s="7"/>
      <c r="B24" s="23">
        <f t="shared" si="7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8"/>
        <v>0</v>
      </c>
      <c r="N24" s="8"/>
      <c r="Y24" s="5">
        <f t="shared" si="3"/>
        <v>0</v>
      </c>
      <c r="Z24" s="5">
        <f t="shared" si="4"/>
        <v>0</v>
      </c>
      <c r="AA24" s="5">
        <f t="shared" si="6"/>
        <v>0</v>
      </c>
    </row>
    <row r="25" spans="1:27" hidden="1" x14ac:dyDescent="0.3">
      <c r="A25" s="7"/>
      <c r="B25" s="23">
        <f t="shared" si="7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8"/>
        <v>0</v>
      </c>
      <c r="N25" s="8"/>
      <c r="Y25" s="5">
        <f t="shared" si="3"/>
        <v>0</v>
      </c>
      <c r="Z25" s="5">
        <f t="shared" si="4"/>
        <v>0</v>
      </c>
      <c r="AA25" s="5">
        <f t="shared" si="6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8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7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8"/>
        <v>0</v>
      </c>
      <c r="N27" s="8"/>
      <c r="Y27" s="5">
        <f t="shared" si="3"/>
        <v>0</v>
      </c>
      <c r="Z27" s="5">
        <f t="shared" si="4"/>
        <v>0</v>
      </c>
      <c r="AA27" s="5">
        <f t="shared" si="6"/>
        <v>0</v>
      </c>
    </row>
    <row r="28" spans="1:27" hidden="1" x14ac:dyDescent="0.3">
      <c r="A28" s="7"/>
      <c r="B28" s="23">
        <f t="shared" si="7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8"/>
        <v>0</v>
      </c>
      <c r="N28" s="8"/>
      <c r="Y28" s="5">
        <f t="shared" si="3"/>
        <v>0</v>
      </c>
      <c r="Z28" s="5">
        <f t="shared" si="4"/>
        <v>0</v>
      </c>
      <c r="AA28" s="5">
        <f t="shared" si="6"/>
        <v>0</v>
      </c>
    </row>
    <row r="29" spans="1:27" ht="15" hidden="1" customHeight="1" x14ac:dyDescent="0.3">
      <c r="A29" s="7"/>
      <c r="B29" s="23">
        <f t="shared" si="7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8"/>
        <v>0</v>
      </c>
      <c r="N29" s="8"/>
      <c r="Y29" s="5">
        <f t="shared" si="3"/>
        <v>0</v>
      </c>
      <c r="Z29" s="5">
        <f t="shared" si="4"/>
        <v>0</v>
      </c>
      <c r="AA29" s="5">
        <f t="shared" si="6"/>
        <v>0</v>
      </c>
    </row>
    <row r="30" spans="1:27" ht="15" hidden="1" customHeight="1" x14ac:dyDescent="0.3">
      <c r="A30" s="7"/>
      <c r="B30" s="23">
        <f t="shared" si="7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6"/>
        <v>0</v>
      </c>
    </row>
    <row r="31" spans="1:27" ht="15" hidden="1" customHeight="1" x14ac:dyDescent="0.3">
      <c r="A31" s="7"/>
      <c r="B31" s="23">
        <f t="shared" si="7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8"/>
        <v>0</v>
      </c>
      <c r="N31" s="8"/>
      <c r="Y31" s="5">
        <f t="shared" si="3"/>
        <v>0</v>
      </c>
      <c r="Z31" s="5">
        <f t="shared" si="4"/>
        <v>0</v>
      </c>
      <c r="AA31" s="5">
        <f t="shared" si="6"/>
        <v>0</v>
      </c>
    </row>
    <row r="32" spans="1:27" ht="15" hidden="1" customHeight="1" x14ac:dyDescent="0.3">
      <c r="A32" s="7"/>
      <c r="B32" s="23">
        <f t="shared" si="7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8"/>
        <v>0</v>
      </c>
      <c r="N32" s="8"/>
      <c r="Y32" s="5">
        <f t="shared" si="3"/>
        <v>0</v>
      </c>
      <c r="Z32" s="5">
        <f t="shared" si="4"/>
        <v>0</v>
      </c>
      <c r="AA32" s="5">
        <f t="shared" si="6"/>
        <v>0</v>
      </c>
    </row>
    <row r="33" spans="1:27" ht="15.75" hidden="1" customHeight="1" x14ac:dyDescent="0.3">
      <c r="A33" s="7"/>
      <c r="B33" s="23">
        <f t="shared" si="7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6"/>
        <v>0</v>
      </c>
    </row>
    <row r="34" spans="1:27" hidden="1" x14ac:dyDescent="0.3">
      <c r="A34" s="7"/>
      <c r="B34" s="23">
        <f t="shared" si="7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Y34" s="5">
        <f t="shared" si="3"/>
        <v>0</v>
      </c>
      <c r="Z34" s="5">
        <f t="shared" si="4"/>
        <v>0</v>
      </c>
      <c r="AA34" s="5">
        <f t="shared" si="6"/>
        <v>0</v>
      </c>
    </row>
    <row r="35" spans="1:27" hidden="1" x14ac:dyDescent="0.3">
      <c r="A35" s="7"/>
      <c r="B35" s="23">
        <f t="shared" si="7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6"/>
        <v>0</v>
      </c>
    </row>
    <row r="36" spans="1:27" hidden="1" x14ac:dyDescent="0.3">
      <c r="A36" s="7"/>
      <c r="B36" s="23">
        <f t="shared" si="7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6"/>
        <v>0</v>
      </c>
    </row>
    <row r="37" spans="1:27" hidden="1" x14ac:dyDescent="0.3">
      <c r="A37" s="7"/>
      <c r="B37" s="23">
        <f t="shared" si="7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6"/>
        <v>0</v>
      </c>
    </row>
    <row r="38" spans="1:27" ht="14.25" hidden="1" customHeight="1" x14ac:dyDescent="0.3">
      <c r="A38" s="7"/>
      <c r="B38" s="23">
        <f t="shared" si="7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6"/>
        <v>0</v>
      </c>
    </row>
    <row r="39" spans="1:27" hidden="1" x14ac:dyDescent="0.3">
      <c r="A39" s="7"/>
      <c r="B39" s="23">
        <f t="shared" si="7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Y39" s="5">
        <f t="shared" si="3"/>
        <v>0</v>
      </c>
      <c r="Z39" s="5">
        <f t="shared" si="4"/>
        <v>0</v>
      </c>
      <c r="AA39" s="5">
        <f t="shared" si="6"/>
        <v>0</v>
      </c>
    </row>
    <row r="40" spans="1:27" ht="15.6" hidden="1" x14ac:dyDescent="0.3">
      <c r="A40" s="7"/>
      <c r="B40" s="23">
        <f t="shared" si="7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6"/>
        <v>0</v>
      </c>
    </row>
    <row r="41" spans="1:27" hidden="1" x14ac:dyDescent="0.3">
      <c r="A41" s="7"/>
      <c r="B41" s="23">
        <f t="shared" si="7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Y41" s="5">
        <f t="shared" si="3"/>
        <v>0</v>
      </c>
      <c r="Z41" s="5">
        <f t="shared" si="4"/>
        <v>0</v>
      </c>
      <c r="AA41" s="5">
        <f t="shared" si="6"/>
        <v>0</v>
      </c>
    </row>
    <row r="42" spans="1:27" hidden="1" x14ac:dyDescent="0.3">
      <c r="A42" s="7"/>
      <c r="B42" s="23">
        <f t="shared" si="7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6"/>
        <v>0</v>
      </c>
    </row>
    <row r="43" spans="1:27" hidden="1" x14ac:dyDescent="0.3">
      <c r="A43" s="7"/>
      <c r="B43" s="23">
        <f t="shared" si="7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6"/>
        <v>0</v>
      </c>
    </row>
    <row r="44" spans="1:27" hidden="1" x14ac:dyDescent="0.3">
      <c r="A44" s="7"/>
      <c r="B44" s="23">
        <f t="shared" si="7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6"/>
        <v>0</v>
      </c>
    </row>
    <row r="45" spans="1:27" hidden="1" x14ac:dyDescent="0.3">
      <c r="A45" s="7"/>
      <c r="B45" s="23">
        <f t="shared" si="7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6"/>
        <v>0</v>
      </c>
    </row>
    <row r="46" spans="1:27" hidden="1" x14ac:dyDescent="0.3">
      <c r="A46" s="7"/>
      <c r="B46" s="23">
        <f t="shared" si="7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6"/>
        <v>0</v>
      </c>
    </row>
    <row r="47" spans="1:27" hidden="1" x14ac:dyDescent="0.3">
      <c r="A47" s="7"/>
      <c r="B47" s="23">
        <f t="shared" si="7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6"/>
        <v>0</v>
      </c>
    </row>
    <row r="48" spans="1:27" hidden="1" x14ac:dyDescent="0.3">
      <c r="A48" s="7"/>
      <c r="B48" s="23">
        <f t="shared" si="7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6"/>
        <v>0</v>
      </c>
    </row>
    <row r="49" spans="1:27" hidden="1" x14ac:dyDescent="0.3">
      <c r="A49" s="7"/>
      <c r="B49" s="23">
        <f t="shared" si="7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6"/>
        <v>0</v>
      </c>
    </row>
    <row r="50" spans="1:27" hidden="1" x14ac:dyDescent="0.3">
      <c r="A50" s="7"/>
      <c r="B50" s="23">
        <f t="shared" si="7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6"/>
        <v>0</v>
      </c>
    </row>
    <row r="51" spans="1:27" hidden="1" x14ac:dyDescent="0.3">
      <c r="A51" s="7"/>
      <c r="B51" s="23">
        <f t="shared" si="7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6"/>
        <v>0</v>
      </c>
    </row>
    <row r="52" spans="1:27" hidden="1" x14ac:dyDescent="0.3">
      <c r="A52" s="7"/>
      <c r="B52" s="23">
        <f t="shared" si="7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6"/>
        <v>0</v>
      </c>
    </row>
    <row r="53" spans="1:27" hidden="1" x14ac:dyDescent="0.3">
      <c r="A53" s="7"/>
      <c r="B53" s="23">
        <f t="shared" si="7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6"/>
        <v>0</v>
      </c>
    </row>
    <row r="54" spans="1:27" hidden="1" x14ac:dyDescent="0.3">
      <c r="A54" s="7"/>
      <c r="B54" s="23">
        <f t="shared" si="7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6"/>
        <v>0</v>
      </c>
    </row>
    <row r="55" spans="1:27" hidden="1" x14ac:dyDescent="0.3">
      <c r="A55" s="7"/>
      <c r="B55" s="23">
        <f t="shared" si="7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6"/>
        <v>0</v>
      </c>
    </row>
    <row r="56" spans="1:27" hidden="1" x14ac:dyDescent="0.3">
      <c r="A56" s="7"/>
      <c r="B56" s="23">
        <f t="shared" si="7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6"/>
        <v>0</v>
      </c>
    </row>
    <row r="57" spans="1:27" hidden="1" x14ac:dyDescent="0.3">
      <c r="A57" s="7"/>
      <c r="B57" s="23">
        <f t="shared" si="7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6"/>
        <v>0</v>
      </c>
    </row>
    <row r="58" spans="1:27" hidden="1" x14ac:dyDescent="0.3">
      <c r="A58" s="7"/>
      <c r="B58" s="23">
        <f t="shared" si="7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6"/>
        <v>0</v>
      </c>
    </row>
    <row r="59" spans="1:27" hidden="1" x14ac:dyDescent="0.3">
      <c r="A59" s="7"/>
      <c r="B59" s="23">
        <f t="shared" si="7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6"/>
        <v>0</v>
      </c>
    </row>
    <row r="60" spans="1:27" hidden="1" x14ac:dyDescent="0.3">
      <c r="A60" s="7"/>
      <c r="B60" s="23">
        <f t="shared" si="7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6"/>
        <v>0</v>
      </c>
    </row>
    <row r="61" spans="1:27" hidden="1" x14ac:dyDescent="0.3">
      <c r="A61" s="7"/>
      <c r="B61" s="23">
        <f t="shared" si="7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6"/>
        <v>0</v>
      </c>
    </row>
    <row r="62" spans="1:27" hidden="1" x14ac:dyDescent="0.3">
      <c r="A62" s="7"/>
      <c r="B62" s="23">
        <f t="shared" si="7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6"/>
        <v>0</v>
      </c>
    </row>
    <row r="63" spans="1:27" hidden="1" x14ac:dyDescent="0.3">
      <c r="A63" s="7"/>
      <c r="B63" s="23">
        <f t="shared" si="7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6"/>
        <v>0</v>
      </c>
    </row>
    <row r="64" spans="1:27" hidden="1" x14ac:dyDescent="0.3">
      <c r="A64" s="7"/>
      <c r="B64" s="23">
        <f t="shared" si="7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6"/>
        <v>0</v>
      </c>
    </row>
    <row r="65" spans="1:27" hidden="1" x14ac:dyDescent="0.3">
      <c r="A65" s="7"/>
      <c r="B65" s="23">
        <f t="shared" si="7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6"/>
        <v>0</v>
      </c>
    </row>
    <row r="66" spans="1:27" hidden="1" x14ac:dyDescent="0.3">
      <c r="A66" s="7"/>
      <c r="B66" s="23">
        <f t="shared" si="7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6"/>
        <v>0</v>
      </c>
    </row>
    <row r="67" spans="1:27" hidden="1" x14ac:dyDescent="0.3">
      <c r="A67" s="7"/>
      <c r="B67" s="23">
        <f t="shared" si="7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6"/>
        <v>0</v>
      </c>
    </row>
    <row r="68" spans="1:27" hidden="1" x14ac:dyDescent="0.3">
      <c r="A68" s="7"/>
      <c r="B68" s="23">
        <f t="shared" si="7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Y68" s="5">
        <f t="shared" si="3"/>
        <v>0</v>
      </c>
      <c r="Z68" s="5">
        <f t="shared" si="4"/>
        <v>0</v>
      </c>
      <c r="AA68" s="5">
        <f t="shared" si="6"/>
        <v>0</v>
      </c>
    </row>
    <row r="69" spans="1:27" hidden="1" x14ac:dyDescent="0.3">
      <c r="A69" s="7"/>
      <c r="B69" s="23">
        <f t="shared" si="7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6"/>
        <v>0</v>
      </c>
    </row>
    <row r="70" spans="1:27" hidden="1" x14ac:dyDescent="0.3">
      <c r="A70" s="7"/>
      <c r="B70" s="23">
        <f t="shared" si="7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6"/>
        <v>0</v>
      </c>
    </row>
    <row r="71" spans="1:27" hidden="1" x14ac:dyDescent="0.3">
      <c r="A71" s="7"/>
      <c r="B71" s="23">
        <f t="shared" si="7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8"/>
        <v>0</v>
      </c>
      <c r="N71" s="8"/>
      <c r="P71" s="64"/>
      <c r="Y71" s="5">
        <f t="shared" ref="Y71:Y134" si="19">IF($M71&gt;0,1,0)</f>
        <v>0</v>
      </c>
      <c r="Z71" s="5">
        <f t="shared" ref="Z71:Z134" si="20">IF($M71&lt;0,1,0)</f>
        <v>0</v>
      </c>
      <c r="AA71" s="5">
        <f t="shared" si="6"/>
        <v>0</v>
      </c>
    </row>
    <row r="72" spans="1:27" hidden="1" x14ac:dyDescent="0.3">
      <c r="A72" s="7"/>
      <c r="B72" s="23">
        <f t="shared" ref="B72:B135" si="21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2">(I72*1/F72)-100%</f>
        <v>#VALUE!</v>
      </c>
      <c r="M72" s="28">
        <f t="shared" ref="M72:M135" si="23">J72*K72</f>
        <v>0</v>
      </c>
      <c r="N72" s="8"/>
      <c r="Y72" s="5">
        <f t="shared" si="19"/>
        <v>0</v>
      </c>
      <c r="Z72" s="5">
        <f t="shared" si="20"/>
        <v>0</v>
      </c>
      <c r="AA72" s="5">
        <f t="shared" si="6"/>
        <v>0</v>
      </c>
    </row>
    <row r="73" spans="1:27" hidden="1" x14ac:dyDescent="0.3">
      <c r="A73" s="7"/>
      <c r="B73" s="23">
        <f t="shared" si="21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2"/>
        <v>#VALUE!</v>
      </c>
      <c r="M73" s="28">
        <f t="shared" si="23"/>
        <v>0</v>
      </c>
      <c r="N73" s="8"/>
      <c r="Y73" s="5">
        <f t="shared" si="19"/>
        <v>0</v>
      </c>
      <c r="Z73" s="5">
        <f t="shared" si="20"/>
        <v>0</v>
      </c>
      <c r="AA73" s="5">
        <f t="shared" si="6"/>
        <v>0</v>
      </c>
    </row>
    <row r="74" spans="1:27" hidden="1" x14ac:dyDescent="0.3">
      <c r="A74" s="7"/>
      <c r="B74" s="23">
        <f t="shared" si="21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2"/>
        <v>#VALUE!</v>
      </c>
      <c r="M74" s="28">
        <f t="shared" si="23"/>
        <v>0</v>
      </c>
      <c r="N74" s="8"/>
      <c r="Y74" s="5">
        <f t="shared" si="19"/>
        <v>0</v>
      </c>
      <c r="Z74" s="5">
        <f t="shared" si="20"/>
        <v>0</v>
      </c>
      <c r="AA74" s="5">
        <f t="shared" si="6"/>
        <v>0</v>
      </c>
    </row>
    <row r="75" spans="1:27" hidden="1" x14ac:dyDescent="0.3">
      <c r="A75" s="7"/>
      <c r="B75" s="23">
        <f t="shared" si="21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2"/>
        <v>#VALUE!</v>
      </c>
      <c r="M75" s="28">
        <f t="shared" si="23"/>
        <v>0</v>
      </c>
      <c r="N75" s="8"/>
      <c r="Y75" s="5">
        <f t="shared" si="19"/>
        <v>0</v>
      </c>
      <c r="Z75" s="5">
        <f t="shared" si="20"/>
        <v>0</v>
      </c>
      <c r="AA75" s="5">
        <f t="shared" ref="AA75:AA138" si="24">IF($I75=0,1,0)</f>
        <v>0</v>
      </c>
    </row>
    <row r="76" spans="1:27" hidden="1" x14ac:dyDescent="0.3">
      <c r="A76" s="7"/>
      <c r="B76" s="23">
        <f t="shared" si="21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2"/>
        <v>#VALUE!</v>
      </c>
      <c r="M76" s="28">
        <f t="shared" si="23"/>
        <v>0</v>
      </c>
      <c r="N76" s="8"/>
      <c r="Y76" s="5">
        <f t="shared" si="19"/>
        <v>0</v>
      </c>
      <c r="Z76" s="5">
        <f t="shared" si="20"/>
        <v>0</v>
      </c>
      <c r="AA76" s="5">
        <f t="shared" si="24"/>
        <v>0</v>
      </c>
    </row>
    <row r="77" spans="1:27" hidden="1" x14ac:dyDescent="0.3">
      <c r="A77" s="7"/>
      <c r="B77" s="23">
        <f t="shared" si="21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2"/>
        <v>#VALUE!</v>
      </c>
      <c r="M77" s="28">
        <f t="shared" si="23"/>
        <v>0</v>
      </c>
      <c r="N77" s="8"/>
      <c r="Y77" s="5">
        <f t="shared" si="19"/>
        <v>0</v>
      </c>
      <c r="Z77" s="5">
        <f t="shared" si="20"/>
        <v>0</v>
      </c>
      <c r="AA77" s="5">
        <f t="shared" si="24"/>
        <v>0</v>
      </c>
    </row>
    <row r="78" spans="1:27" hidden="1" x14ac:dyDescent="0.3">
      <c r="A78" s="7"/>
      <c r="B78" s="23">
        <f t="shared" si="21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2"/>
        <v>#VALUE!</v>
      </c>
      <c r="M78" s="28">
        <f t="shared" si="23"/>
        <v>0</v>
      </c>
      <c r="N78" s="8"/>
      <c r="Y78" s="5">
        <f t="shared" si="19"/>
        <v>0</v>
      </c>
      <c r="Z78" s="5">
        <f t="shared" si="20"/>
        <v>0</v>
      </c>
      <c r="AA78" s="5">
        <f t="shared" si="24"/>
        <v>0</v>
      </c>
    </row>
    <row r="79" spans="1:27" hidden="1" x14ac:dyDescent="0.3">
      <c r="A79" s="7"/>
      <c r="B79" s="23">
        <f t="shared" si="21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2"/>
        <v>#VALUE!</v>
      </c>
      <c r="M79" s="28">
        <f t="shared" si="23"/>
        <v>0</v>
      </c>
      <c r="N79" s="8"/>
      <c r="Y79" s="5">
        <f t="shared" si="19"/>
        <v>0</v>
      </c>
      <c r="Z79" s="5">
        <f t="shared" si="20"/>
        <v>0</v>
      </c>
      <c r="AA79" s="5">
        <f t="shared" si="24"/>
        <v>0</v>
      </c>
    </row>
    <row r="80" spans="1:27" hidden="1" x14ac:dyDescent="0.3">
      <c r="A80" s="7"/>
      <c r="B80" s="23">
        <f t="shared" si="21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2"/>
        <v>#VALUE!</v>
      </c>
      <c r="M80" s="28">
        <f t="shared" si="23"/>
        <v>0</v>
      </c>
      <c r="N80" s="8"/>
      <c r="Q80" s="5" t="s">
        <v>20</v>
      </c>
      <c r="Y80" s="5">
        <f t="shared" si="19"/>
        <v>0</v>
      </c>
      <c r="Z80" s="5">
        <f t="shared" si="20"/>
        <v>0</v>
      </c>
      <c r="AA80" s="5">
        <f t="shared" si="24"/>
        <v>0</v>
      </c>
    </row>
    <row r="81" spans="1:27" hidden="1" x14ac:dyDescent="0.3">
      <c r="A81" s="7"/>
      <c r="B81" s="23">
        <f t="shared" si="21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2"/>
        <v>#VALUE!</v>
      </c>
      <c r="M81" s="28">
        <f t="shared" si="23"/>
        <v>0</v>
      </c>
      <c r="N81" s="8"/>
      <c r="P81" s="5" t="s">
        <v>20</v>
      </c>
      <c r="Y81" s="5">
        <f t="shared" si="19"/>
        <v>0</v>
      </c>
      <c r="Z81" s="5">
        <f t="shared" si="20"/>
        <v>0</v>
      </c>
      <c r="AA81" s="5">
        <f t="shared" si="24"/>
        <v>0</v>
      </c>
    </row>
    <row r="82" spans="1:27" hidden="1" x14ac:dyDescent="0.3">
      <c r="A82" s="7"/>
      <c r="B82" s="23">
        <f t="shared" si="21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2"/>
        <v>#VALUE!</v>
      </c>
      <c r="M82" s="28">
        <f t="shared" si="23"/>
        <v>0</v>
      </c>
      <c r="N82" s="8"/>
      <c r="Y82" s="5">
        <f t="shared" si="19"/>
        <v>0</v>
      </c>
      <c r="Z82" s="5">
        <f t="shared" si="20"/>
        <v>0</v>
      </c>
      <c r="AA82" s="5">
        <f t="shared" si="24"/>
        <v>0</v>
      </c>
    </row>
    <row r="83" spans="1:27" hidden="1" x14ac:dyDescent="0.3">
      <c r="A83" s="7"/>
      <c r="B83" s="23">
        <f t="shared" si="21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2"/>
        <v>#VALUE!</v>
      </c>
      <c r="M83" s="28">
        <f t="shared" si="23"/>
        <v>0</v>
      </c>
      <c r="N83" s="8"/>
      <c r="R83" s="5" t="s">
        <v>20</v>
      </c>
      <c r="Y83" s="5">
        <f t="shared" si="19"/>
        <v>0</v>
      </c>
      <c r="Z83" s="5">
        <f t="shared" si="20"/>
        <v>0</v>
      </c>
      <c r="AA83" s="5">
        <f t="shared" si="24"/>
        <v>0</v>
      </c>
    </row>
    <row r="84" spans="1:27" hidden="1" x14ac:dyDescent="0.3">
      <c r="A84" s="7"/>
      <c r="B84" s="23">
        <f t="shared" si="21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2"/>
        <v>#VALUE!</v>
      </c>
      <c r="M84" s="28">
        <f t="shared" si="23"/>
        <v>0</v>
      </c>
      <c r="N84" s="8"/>
      <c r="Y84" s="5">
        <f t="shared" si="19"/>
        <v>0</v>
      </c>
      <c r="Z84" s="5">
        <f t="shared" si="20"/>
        <v>0</v>
      </c>
      <c r="AA84" s="5">
        <f t="shared" si="24"/>
        <v>0</v>
      </c>
    </row>
    <row r="85" spans="1:27" hidden="1" x14ac:dyDescent="0.3">
      <c r="A85" s="7"/>
      <c r="B85" s="23">
        <f t="shared" si="21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2"/>
        <v>#VALUE!</v>
      </c>
      <c r="M85" s="28">
        <f t="shared" si="23"/>
        <v>0</v>
      </c>
      <c r="N85" s="8"/>
      <c r="Y85" s="5">
        <f t="shared" si="19"/>
        <v>0</v>
      </c>
      <c r="Z85" s="5">
        <f t="shared" si="20"/>
        <v>0</v>
      </c>
      <c r="AA85" s="5">
        <f t="shared" si="24"/>
        <v>0</v>
      </c>
    </row>
    <row r="86" spans="1:27" hidden="1" x14ac:dyDescent="0.3">
      <c r="A86" s="7"/>
      <c r="B86" s="23">
        <f t="shared" si="2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2"/>
        <v>#VALUE!</v>
      </c>
      <c r="M86" s="28">
        <f t="shared" si="23"/>
        <v>0</v>
      </c>
      <c r="N86" s="8"/>
      <c r="Y86" s="5">
        <f t="shared" si="19"/>
        <v>0</v>
      </c>
      <c r="Z86" s="5">
        <f t="shared" si="20"/>
        <v>0</v>
      </c>
      <c r="AA86" s="5">
        <f t="shared" si="24"/>
        <v>0</v>
      </c>
    </row>
    <row r="87" spans="1:27" hidden="1" x14ac:dyDescent="0.3">
      <c r="A87" s="7"/>
      <c r="B87" s="23">
        <f t="shared" si="2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2"/>
        <v>#VALUE!</v>
      </c>
      <c r="M87" s="28">
        <f t="shared" si="23"/>
        <v>0</v>
      </c>
      <c r="N87" s="8"/>
      <c r="Y87" s="5">
        <f t="shared" si="19"/>
        <v>0</v>
      </c>
      <c r="Z87" s="5">
        <f t="shared" si="20"/>
        <v>0</v>
      </c>
      <c r="AA87" s="5">
        <f t="shared" si="24"/>
        <v>0</v>
      </c>
    </row>
    <row r="88" spans="1:27" hidden="1" x14ac:dyDescent="0.3">
      <c r="A88" s="7"/>
      <c r="B88" s="23">
        <f t="shared" si="2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2"/>
        <v>#VALUE!</v>
      </c>
      <c r="M88" s="28">
        <f t="shared" si="23"/>
        <v>0</v>
      </c>
      <c r="N88" s="8"/>
      <c r="Y88" s="5">
        <f t="shared" si="19"/>
        <v>0</v>
      </c>
      <c r="Z88" s="5">
        <f t="shared" si="20"/>
        <v>0</v>
      </c>
      <c r="AA88" s="5">
        <f t="shared" si="24"/>
        <v>0</v>
      </c>
    </row>
    <row r="89" spans="1:27" hidden="1" x14ac:dyDescent="0.3">
      <c r="A89" s="7"/>
      <c r="B89" s="23">
        <f t="shared" si="2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2"/>
        <v>#VALUE!</v>
      </c>
      <c r="M89" s="28">
        <f t="shared" si="23"/>
        <v>0</v>
      </c>
      <c r="N89" s="8"/>
      <c r="Y89" s="5">
        <f t="shared" si="19"/>
        <v>0</v>
      </c>
      <c r="Z89" s="5">
        <f t="shared" si="20"/>
        <v>0</v>
      </c>
      <c r="AA89" s="5">
        <f t="shared" si="24"/>
        <v>0</v>
      </c>
    </row>
    <row r="90" spans="1:27" hidden="1" x14ac:dyDescent="0.3">
      <c r="A90" s="7"/>
      <c r="B90" s="23">
        <f t="shared" si="2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2"/>
        <v>#VALUE!</v>
      </c>
      <c r="M90" s="28">
        <f t="shared" si="23"/>
        <v>0</v>
      </c>
      <c r="N90" s="8"/>
      <c r="Y90" s="5">
        <f t="shared" si="19"/>
        <v>0</v>
      </c>
      <c r="Z90" s="5">
        <f t="shared" si="20"/>
        <v>0</v>
      </c>
      <c r="AA90" s="5">
        <f t="shared" si="24"/>
        <v>0</v>
      </c>
    </row>
    <row r="91" spans="1:27" hidden="1" x14ac:dyDescent="0.3">
      <c r="A91" s="7"/>
      <c r="B91" s="23">
        <f t="shared" si="2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2"/>
        <v>#VALUE!</v>
      </c>
      <c r="M91" s="28">
        <f t="shared" si="23"/>
        <v>0</v>
      </c>
      <c r="N91" s="8"/>
      <c r="Y91" s="5">
        <f t="shared" si="19"/>
        <v>0</v>
      </c>
      <c r="Z91" s="5">
        <f t="shared" si="20"/>
        <v>0</v>
      </c>
      <c r="AA91" s="5">
        <f t="shared" si="24"/>
        <v>0</v>
      </c>
    </row>
    <row r="92" spans="1:27" hidden="1" x14ac:dyDescent="0.3">
      <c r="A92" s="7"/>
      <c r="B92" s="23">
        <f t="shared" si="2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2"/>
        <v>#VALUE!</v>
      </c>
      <c r="M92" s="28">
        <f t="shared" si="23"/>
        <v>0</v>
      </c>
      <c r="N92" s="8"/>
      <c r="Y92" s="5">
        <f t="shared" si="19"/>
        <v>0</v>
      </c>
      <c r="Z92" s="5">
        <f t="shared" si="20"/>
        <v>0</v>
      </c>
      <c r="AA92" s="5">
        <f t="shared" si="24"/>
        <v>0</v>
      </c>
    </row>
    <row r="93" spans="1:27" hidden="1" x14ac:dyDescent="0.3">
      <c r="A93" s="7"/>
      <c r="B93" s="23">
        <f t="shared" si="21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2"/>
        <v>#VALUE!</v>
      </c>
      <c r="M93" s="28">
        <f t="shared" si="23"/>
        <v>0</v>
      </c>
      <c r="N93" s="8"/>
      <c r="Y93" s="5">
        <f t="shared" si="19"/>
        <v>0</v>
      </c>
      <c r="Z93" s="5">
        <f t="shared" si="20"/>
        <v>0</v>
      </c>
      <c r="AA93" s="5">
        <f t="shared" si="24"/>
        <v>0</v>
      </c>
    </row>
    <row r="94" spans="1:27" hidden="1" x14ac:dyDescent="0.3">
      <c r="A94" s="7"/>
      <c r="B94" s="23">
        <f t="shared" si="21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2"/>
        <v>#VALUE!</v>
      </c>
      <c r="M94" s="28">
        <f t="shared" si="23"/>
        <v>0</v>
      </c>
      <c r="N94" s="8"/>
      <c r="Y94" s="5">
        <f t="shared" si="19"/>
        <v>0</v>
      </c>
      <c r="Z94" s="5">
        <f t="shared" si="20"/>
        <v>0</v>
      </c>
      <c r="AA94" s="5">
        <f t="shared" si="24"/>
        <v>0</v>
      </c>
    </row>
    <row r="95" spans="1:27" hidden="1" x14ac:dyDescent="0.3">
      <c r="A95" s="7"/>
      <c r="B95" s="23">
        <f t="shared" si="21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2"/>
        <v>#VALUE!</v>
      </c>
      <c r="M95" s="28">
        <f t="shared" si="23"/>
        <v>0</v>
      </c>
      <c r="N95" s="8"/>
      <c r="Y95" s="5">
        <f t="shared" si="19"/>
        <v>0</v>
      </c>
      <c r="Z95" s="5">
        <f t="shared" si="20"/>
        <v>0</v>
      </c>
      <c r="AA95" s="5">
        <f t="shared" si="24"/>
        <v>0</v>
      </c>
    </row>
    <row r="96" spans="1:27" hidden="1" x14ac:dyDescent="0.3">
      <c r="A96" s="7"/>
      <c r="B96" s="23">
        <f t="shared" si="21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2"/>
        <v>#VALUE!</v>
      </c>
      <c r="M96" s="28">
        <f t="shared" si="23"/>
        <v>0</v>
      </c>
      <c r="N96" s="8"/>
      <c r="Y96" s="5">
        <f t="shared" si="19"/>
        <v>0</v>
      </c>
      <c r="Z96" s="5">
        <f t="shared" si="20"/>
        <v>0</v>
      </c>
      <c r="AA96" s="5">
        <f t="shared" si="24"/>
        <v>0</v>
      </c>
    </row>
    <row r="97" spans="1:27" hidden="1" x14ac:dyDescent="0.3">
      <c r="A97" s="7"/>
      <c r="B97" s="23">
        <f t="shared" si="21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2"/>
        <v>#VALUE!</v>
      </c>
      <c r="M97" s="28">
        <f t="shared" si="23"/>
        <v>0</v>
      </c>
      <c r="N97" s="8"/>
      <c r="Y97" s="5">
        <f t="shared" si="19"/>
        <v>0</v>
      </c>
      <c r="Z97" s="5">
        <f t="shared" si="20"/>
        <v>0</v>
      </c>
      <c r="AA97" s="5">
        <f t="shared" si="24"/>
        <v>0</v>
      </c>
    </row>
    <row r="98" spans="1:27" hidden="1" x14ac:dyDescent="0.3">
      <c r="A98" s="7"/>
      <c r="B98" s="23">
        <f t="shared" si="21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2"/>
        <v>#VALUE!</v>
      </c>
      <c r="M98" s="28">
        <f t="shared" si="23"/>
        <v>0</v>
      </c>
      <c r="N98" s="8"/>
      <c r="Y98" s="5">
        <f t="shared" si="19"/>
        <v>0</v>
      </c>
      <c r="Z98" s="5">
        <f t="shared" si="20"/>
        <v>0</v>
      </c>
      <c r="AA98" s="5">
        <f t="shared" si="24"/>
        <v>0</v>
      </c>
    </row>
    <row r="99" spans="1:27" hidden="1" x14ac:dyDescent="0.3">
      <c r="A99" s="7"/>
      <c r="B99" s="23">
        <f t="shared" si="21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2"/>
        <v>#VALUE!</v>
      </c>
      <c r="M99" s="28">
        <f t="shared" si="23"/>
        <v>0</v>
      </c>
      <c r="N99" s="8"/>
      <c r="P99" s="5" t="s">
        <v>20</v>
      </c>
      <c r="Y99" s="5">
        <f t="shared" si="19"/>
        <v>0</v>
      </c>
      <c r="Z99" s="5">
        <f t="shared" si="20"/>
        <v>0</v>
      </c>
      <c r="AA99" s="5">
        <f t="shared" si="24"/>
        <v>0</v>
      </c>
    </row>
    <row r="100" spans="1:27" hidden="1" x14ac:dyDescent="0.3">
      <c r="A100" s="7"/>
      <c r="B100" s="23">
        <f t="shared" si="21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2"/>
        <v>#VALUE!</v>
      </c>
      <c r="M100" s="28">
        <f t="shared" si="23"/>
        <v>0</v>
      </c>
      <c r="N100" s="8"/>
      <c r="Q100" s="5" t="s">
        <v>20</v>
      </c>
      <c r="Y100" s="5">
        <f t="shared" si="19"/>
        <v>0</v>
      </c>
      <c r="Z100" s="5">
        <f t="shared" si="20"/>
        <v>0</v>
      </c>
      <c r="AA100" s="5">
        <f t="shared" si="24"/>
        <v>0</v>
      </c>
    </row>
    <row r="101" spans="1:27" hidden="1" x14ac:dyDescent="0.3">
      <c r="A101" s="7"/>
      <c r="B101" s="23">
        <f t="shared" si="21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2"/>
        <v>#VALUE!</v>
      </c>
      <c r="M101" s="28">
        <f t="shared" si="23"/>
        <v>0</v>
      </c>
      <c r="N101" s="8"/>
      <c r="Q101" s="5" t="s">
        <v>20</v>
      </c>
      <c r="Y101" s="5">
        <f t="shared" si="19"/>
        <v>0</v>
      </c>
      <c r="Z101" s="5">
        <f t="shared" si="20"/>
        <v>0</v>
      </c>
      <c r="AA101" s="5">
        <f t="shared" si="24"/>
        <v>0</v>
      </c>
    </row>
    <row r="102" spans="1:27" hidden="1" x14ac:dyDescent="0.3">
      <c r="A102" s="7"/>
      <c r="B102" s="23">
        <f t="shared" si="21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2"/>
        <v>#VALUE!</v>
      </c>
      <c r="M102" s="28">
        <f t="shared" si="23"/>
        <v>0</v>
      </c>
      <c r="N102" s="8"/>
      <c r="Y102" s="5">
        <f t="shared" si="19"/>
        <v>0</v>
      </c>
      <c r="Z102" s="5">
        <f t="shared" si="20"/>
        <v>0</v>
      </c>
      <c r="AA102" s="5">
        <f t="shared" si="24"/>
        <v>0</v>
      </c>
    </row>
    <row r="103" spans="1:27" hidden="1" x14ac:dyDescent="0.3">
      <c r="A103" s="7"/>
      <c r="B103" s="23">
        <f t="shared" si="21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2"/>
        <v>#VALUE!</v>
      </c>
      <c r="M103" s="28">
        <f t="shared" si="23"/>
        <v>0</v>
      </c>
      <c r="N103" s="8"/>
      <c r="Y103" s="5">
        <f t="shared" si="19"/>
        <v>0</v>
      </c>
      <c r="Z103" s="5">
        <f t="shared" si="20"/>
        <v>0</v>
      </c>
      <c r="AA103" s="5">
        <f t="shared" si="24"/>
        <v>0</v>
      </c>
    </row>
    <row r="104" spans="1:27" hidden="1" x14ac:dyDescent="0.3">
      <c r="A104" s="7"/>
      <c r="B104" s="23">
        <f t="shared" si="21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2"/>
        <v>#VALUE!</v>
      </c>
      <c r="M104" s="25">
        <f t="shared" si="23"/>
        <v>0</v>
      </c>
      <c r="N104" s="8"/>
      <c r="Y104" s="5">
        <f t="shared" si="19"/>
        <v>0</v>
      </c>
      <c r="Z104" s="5">
        <f t="shared" si="20"/>
        <v>0</v>
      </c>
      <c r="AA104" s="5">
        <f t="shared" si="24"/>
        <v>0</v>
      </c>
    </row>
    <row r="105" spans="1:27" hidden="1" x14ac:dyDescent="0.3">
      <c r="A105" s="7"/>
      <c r="B105" s="23">
        <f t="shared" si="21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2"/>
        <v>#VALUE!</v>
      </c>
      <c r="M105" s="25">
        <f t="shared" si="23"/>
        <v>0</v>
      </c>
      <c r="N105" s="8"/>
      <c r="Y105" s="5">
        <f t="shared" si="19"/>
        <v>0</v>
      </c>
      <c r="Z105" s="5">
        <f t="shared" si="20"/>
        <v>0</v>
      </c>
      <c r="AA105" s="5">
        <f t="shared" si="24"/>
        <v>0</v>
      </c>
    </row>
    <row r="106" spans="1:27" hidden="1" x14ac:dyDescent="0.3">
      <c r="A106" s="7"/>
      <c r="B106" s="23">
        <f t="shared" si="21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2"/>
        <v>#VALUE!</v>
      </c>
      <c r="M106" s="25">
        <f t="shared" si="23"/>
        <v>0</v>
      </c>
      <c r="N106" s="8"/>
      <c r="Y106" s="5">
        <f t="shared" si="19"/>
        <v>0</v>
      </c>
      <c r="Z106" s="5">
        <f t="shared" si="20"/>
        <v>0</v>
      </c>
      <c r="AA106" s="5">
        <f t="shared" si="24"/>
        <v>0</v>
      </c>
    </row>
    <row r="107" spans="1:27" hidden="1" x14ac:dyDescent="0.3">
      <c r="A107" s="7"/>
      <c r="B107" s="23">
        <f t="shared" si="21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2"/>
        <v>#VALUE!</v>
      </c>
      <c r="M107" s="25">
        <f t="shared" si="23"/>
        <v>0</v>
      </c>
      <c r="N107" s="8"/>
      <c r="Y107" s="5">
        <f t="shared" si="19"/>
        <v>0</v>
      </c>
      <c r="Z107" s="5">
        <f t="shared" si="20"/>
        <v>0</v>
      </c>
      <c r="AA107" s="5">
        <f t="shared" si="24"/>
        <v>0</v>
      </c>
    </row>
    <row r="108" spans="1:27" hidden="1" x14ac:dyDescent="0.3">
      <c r="A108" s="7"/>
      <c r="B108" s="23">
        <f t="shared" si="21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2"/>
        <v>#VALUE!</v>
      </c>
      <c r="M108" s="25">
        <f t="shared" si="23"/>
        <v>0</v>
      </c>
      <c r="N108" s="8"/>
      <c r="Y108" s="5">
        <f t="shared" si="19"/>
        <v>0</v>
      </c>
      <c r="Z108" s="5">
        <f t="shared" si="20"/>
        <v>0</v>
      </c>
      <c r="AA108" s="5">
        <f t="shared" si="24"/>
        <v>0</v>
      </c>
    </row>
    <row r="109" spans="1:27" hidden="1" x14ac:dyDescent="0.3">
      <c r="A109" s="7"/>
      <c r="B109" s="23">
        <f t="shared" si="21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2"/>
        <v>#VALUE!</v>
      </c>
      <c r="M109" s="25">
        <f t="shared" si="23"/>
        <v>0</v>
      </c>
      <c r="N109" s="8"/>
      <c r="Y109" s="5">
        <f t="shared" si="19"/>
        <v>0</v>
      </c>
      <c r="Z109" s="5">
        <f t="shared" si="20"/>
        <v>0</v>
      </c>
      <c r="AA109" s="5">
        <f t="shared" si="24"/>
        <v>0</v>
      </c>
    </row>
    <row r="110" spans="1:27" hidden="1" x14ac:dyDescent="0.3">
      <c r="A110" s="7"/>
      <c r="B110" s="23">
        <f t="shared" si="21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2"/>
        <v>#VALUE!</v>
      </c>
      <c r="M110" s="25">
        <f t="shared" si="23"/>
        <v>0</v>
      </c>
      <c r="N110" s="8"/>
      <c r="Y110" s="5">
        <f t="shared" si="19"/>
        <v>0</v>
      </c>
      <c r="Z110" s="5">
        <f t="shared" si="20"/>
        <v>0</v>
      </c>
      <c r="AA110" s="5">
        <f t="shared" si="24"/>
        <v>0</v>
      </c>
    </row>
    <row r="111" spans="1:27" hidden="1" x14ac:dyDescent="0.3">
      <c r="A111" s="7"/>
      <c r="B111" s="23">
        <f t="shared" si="21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2"/>
        <v>#VALUE!</v>
      </c>
      <c r="M111" s="25">
        <f t="shared" si="23"/>
        <v>0</v>
      </c>
      <c r="N111" s="8"/>
      <c r="Y111" s="5">
        <f t="shared" si="19"/>
        <v>0</v>
      </c>
      <c r="Z111" s="5">
        <f t="shared" si="20"/>
        <v>0</v>
      </c>
      <c r="AA111" s="5">
        <f t="shared" si="24"/>
        <v>0</v>
      </c>
    </row>
    <row r="112" spans="1:27" hidden="1" x14ac:dyDescent="0.3">
      <c r="A112" s="7"/>
      <c r="B112" s="23">
        <f t="shared" si="21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2"/>
        <v>#VALUE!</v>
      </c>
      <c r="M112" s="25">
        <f t="shared" si="23"/>
        <v>0</v>
      </c>
      <c r="N112" s="8"/>
      <c r="Y112" s="5">
        <f t="shared" si="19"/>
        <v>0</v>
      </c>
      <c r="Z112" s="5">
        <f t="shared" si="20"/>
        <v>0</v>
      </c>
      <c r="AA112" s="5">
        <f t="shared" si="24"/>
        <v>0</v>
      </c>
    </row>
    <row r="113" spans="1:27" hidden="1" x14ac:dyDescent="0.3">
      <c r="A113" s="7"/>
      <c r="B113" s="23">
        <f t="shared" si="21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2"/>
        <v>#VALUE!</v>
      </c>
      <c r="M113" s="25">
        <f t="shared" si="23"/>
        <v>0</v>
      </c>
      <c r="N113" s="8"/>
      <c r="Y113" s="5">
        <f t="shared" si="19"/>
        <v>0</v>
      </c>
      <c r="Z113" s="5">
        <f t="shared" si="20"/>
        <v>0</v>
      </c>
      <c r="AA113" s="5">
        <f t="shared" si="24"/>
        <v>0</v>
      </c>
    </row>
    <row r="114" spans="1:27" hidden="1" x14ac:dyDescent="0.3">
      <c r="A114" s="7"/>
      <c r="B114" s="23">
        <f t="shared" si="21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2"/>
        <v>#VALUE!</v>
      </c>
      <c r="M114" s="25">
        <f t="shared" si="23"/>
        <v>0</v>
      </c>
      <c r="N114" s="8"/>
      <c r="Y114" s="5">
        <f t="shared" si="19"/>
        <v>0</v>
      </c>
      <c r="Z114" s="5">
        <f t="shared" si="20"/>
        <v>0</v>
      </c>
      <c r="AA114" s="5">
        <f t="shared" si="24"/>
        <v>0</v>
      </c>
    </row>
    <row r="115" spans="1:27" hidden="1" x14ac:dyDescent="0.3">
      <c r="A115" s="7"/>
      <c r="B115" s="23">
        <f t="shared" si="21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2"/>
        <v>#VALUE!</v>
      </c>
      <c r="M115" s="25">
        <f t="shared" si="23"/>
        <v>0</v>
      </c>
      <c r="N115" s="8"/>
      <c r="Y115" s="5">
        <f t="shared" si="19"/>
        <v>0</v>
      </c>
      <c r="Z115" s="5">
        <f t="shared" si="20"/>
        <v>0</v>
      </c>
      <c r="AA115" s="5">
        <f t="shared" si="24"/>
        <v>0</v>
      </c>
    </row>
    <row r="116" spans="1:27" hidden="1" x14ac:dyDescent="0.3">
      <c r="A116" s="7"/>
      <c r="B116" s="23">
        <f t="shared" si="21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2"/>
        <v>#VALUE!</v>
      </c>
      <c r="M116" s="25">
        <f t="shared" si="23"/>
        <v>0</v>
      </c>
      <c r="N116" s="8"/>
      <c r="Y116" s="5">
        <f t="shared" si="19"/>
        <v>0</v>
      </c>
      <c r="Z116" s="5">
        <f t="shared" si="20"/>
        <v>0</v>
      </c>
      <c r="AA116" s="5">
        <f t="shared" si="24"/>
        <v>0</v>
      </c>
    </row>
    <row r="117" spans="1:27" hidden="1" x14ac:dyDescent="0.3">
      <c r="A117" s="7"/>
      <c r="B117" s="23">
        <f t="shared" si="21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2"/>
        <v>#VALUE!</v>
      </c>
      <c r="M117" s="25">
        <f t="shared" si="23"/>
        <v>0</v>
      </c>
      <c r="N117" s="8"/>
      <c r="Y117" s="5">
        <f t="shared" si="19"/>
        <v>0</v>
      </c>
      <c r="Z117" s="5">
        <f t="shared" si="20"/>
        <v>0</v>
      </c>
      <c r="AA117" s="5">
        <f t="shared" si="24"/>
        <v>0</v>
      </c>
    </row>
    <row r="118" spans="1:27" hidden="1" x14ac:dyDescent="0.3">
      <c r="A118" s="7"/>
      <c r="B118" s="23">
        <f t="shared" si="21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2"/>
        <v>#VALUE!</v>
      </c>
      <c r="M118" s="25">
        <f t="shared" si="23"/>
        <v>0</v>
      </c>
      <c r="N118" s="8"/>
      <c r="Y118" s="5">
        <f t="shared" si="19"/>
        <v>0</v>
      </c>
      <c r="Z118" s="5">
        <f t="shared" si="20"/>
        <v>0</v>
      </c>
      <c r="AA118" s="5">
        <f t="shared" si="24"/>
        <v>0</v>
      </c>
    </row>
    <row r="119" spans="1:27" hidden="1" x14ac:dyDescent="0.3">
      <c r="A119" s="7"/>
      <c r="B119" s="23">
        <f t="shared" si="21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2"/>
        <v>#VALUE!</v>
      </c>
      <c r="M119" s="25">
        <f t="shared" si="23"/>
        <v>0</v>
      </c>
      <c r="N119" s="8"/>
      <c r="Y119" s="5">
        <f t="shared" si="19"/>
        <v>0</v>
      </c>
      <c r="Z119" s="5">
        <f t="shared" si="20"/>
        <v>0</v>
      </c>
      <c r="AA119" s="5">
        <f t="shared" si="24"/>
        <v>0</v>
      </c>
    </row>
    <row r="120" spans="1:27" hidden="1" x14ac:dyDescent="0.3">
      <c r="A120" s="7"/>
      <c r="B120" s="23">
        <f t="shared" si="21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2"/>
        <v>#VALUE!</v>
      </c>
      <c r="M120" s="25">
        <f t="shared" si="23"/>
        <v>0</v>
      </c>
      <c r="N120" s="8"/>
      <c r="Y120" s="5">
        <f t="shared" si="19"/>
        <v>0</v>
      </c>
      <c r="Z120" s="5">
        <f t="shared" si="20"/>
        <v>0</v>
      </c>
      <c r="AA120" s="5">
        <f t="shared" si="24"/>
        <v>0</v>
      </c>
    </row>
    <row r="121" spans="1:27" hidden="1" x14ac:dyDescent="0.3">
      <c r="A121" s="7"/>
      <c r="B121" s="23">
        <f t="shared" si="21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2"/>
        <v>#VALUE!</v>
      </c>
      <c r="M121" s="25">
        <f t="shared" si="23"/>
        <v>0</v>
      </c>
      <c r="N121" s="8"/>
      <c r="Y121" s="5">
        <f t="shared" si="19"/>
        <v>0</v>
      </c>
      <c r="Z121" s="5">
        <f t="shared" si="20"/>
        <v>0</v>
      </c>
      <c r="AA121" s="5">
        <f t="shared" si="24"/>
        <v>0</v>
      </c>
    </row>
    <row r="122" spans="1:27" hidden="1" x14ac:dyDescent="0.3">
      <c r="A122" s="7"/>
      <c r="B122" s="23">
        <f t="shared" si="21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2"/>
        <v>#VALUE!</v>
      </c>
      <c r="M122" s="25">
        <f t="shared" si="23"/>
        <v>0</v>
      </c>
      <c r="N122" s="8"/>
      <c r="Y122" s="5">
        <f t="shared" si="19"/>
        <v>0</v>
      </c>
      <c r="Z122" s="5">
        <f t="shared" si="20"/>
        <v>0</v>
      </c>
      <c r="AA122" s="5">
        <f t="shared" si="24"/>
        <v>0</v>
      </c>
    </row>
    <row r="123" spans="1:27" hidden="1" x14ac:dyDescent="0.3">
      <c r="A123" s="7"/>
      <c r="B123" s="23">
        <f t="shared" si="21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2"/>
        <v>#VALUE!</v>
      </c>
      <c r="M123" s="25">
        <f t="shared" si="23"/>
        <v>0</v>
      </c>
      <c r="N123" s="8"/>
      <c r="Y123" s="5">
        <f t="shared" si="19"/>
        <v>0</v>
      </c>
      <c r="Z123" s="5">
        <f t="shared" si="20"/>
        <v>0</v>
      </c>
      <c r="AA123" s="5">
        <f t="shared" si="24"/>
        <v>0</v>
      </c>
    </row>
    <row r="124" spans="1:27" hidden="1" x14ac:dyDescent="0.3">
      <c r="A124" s="7"/>
      <c r="B124" s="23">
        <f t="shared" si="21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2"/>
        <v>#VALUE!</v>
      </c>
      <c r="M124" s="25">
        <f t="shared" si="23"/>
        <v>0</v>
      </c>
      <c r="N124" s="8"/>
      <c r="Y124" s="5">
        <f t="shared" si="19"/>
        <v>0</v>
      </c>
      <c r="Z124" s="5">
        <f t="shared" si="20"/>
        <v>0</v>
      </c>
      <c r="AA124" s="5">
        <f t="shared" si="24"/>
        <v>0</v>
      </c>
    </row>
    <row r="125" spans="1:27" hidden="1" x14ac:dyDescent="0.3">
      <c r="A125" s="7"/>
      <c r="B125" s="23">
        <f t="shared" si="21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2"/>
        <v>#VALUE!</v>
      </c>
      <c r="M125" s="25">
        <f t="shared" si="23"/>
        <v>0</v>
      </c>
      <c r="N125" s="8"/>
      <c r="Y125" s="5">
        <f t="shared" si="19"/>
        <v>0</v>
      </c>
      <c r="Z125" s="5">
        <f t="shared" si="20"/>
        <v>0</v>
      </c>
      <c r="AA125" s="5">
        <f t="shared" si="24"/>
        <v>0</v>
      </c>
    </row>
    <row r="126" spans="1:27" hidden="1" x14ac:dyDescent="0.3">
      <c r="A126" s="7"/>
      <c r="B126" s="23">
        <f t="shared" si="21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2"/>
        <v>#VALUE!</v>
      </c>
      <c r="M126" s="25">
        <f t="shared" si="23"/>
        <v>0</v>
      </c>
      <c r="N126" s="8"/>
      <c r="Y126" s="5">
        <f t="shared" si="19"/>
        <v>0</v>
      </c>
      <c r="Z126" s="5">
        <f t="shared" si="20"/>
        <v>0</v>
      </c>
      <c r="AA126" s="5">
        <f t="shared" si="24"/>
        <v>0</v>
      </c>
    </row>
    <row r="127" spans="1:27" hidden="1" x14ac:dyDescent="0.3">
      <c r="A127" s="7"/>
      <c r="B127" s="23">
        <f t="shared" si="21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2"/>
        <v>#VALUE!</v>
      </c>
      <c r="M127" s="25">
        <f t="shared" si="23"/>
        <v>0</v>
      </c>
      <c r="N127" s="8"/>
      <c r="Y127" s="5">
        <f t="shared" si="19"/>
        <v>0</v>
      </c>
      <c r="Z127" s="5">
        <f t="shared" si="20"/>
        <v>0</v>
      </c>
      <c r="AA127" s="5">
        <f t="shared" si="24"/>
        <v>0</v>
      </c>
    </row>
    <row r="128" spans="1:27" hidden="1" x14ac:dyDescent="0.3">
      <c r="A128" s="7"/>
      <c r="B128" s="23">
        <f t="shared" si="21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2"/>
        <v>#VALUE!</v>
      </c>
      <c r="M128" s="25">
        <f t="shared" si="23"/>
        <v>0</v>
      </c>
      <c r="N128" s="8"/>
      <c r="Y128" s="5">
        <f t="shared" si="19"/>
        <v>0</v>
      </c>
      <c r="Z128" s="5">
        <f t="shared" si="20"/>
        <v>0</v>
      </c>
      <c r="AA128" s="5">
        <f t="shared" si="24"/>
        <v>0</v>
      </c>
    </row>
    <row r="129" spans="1:27" hidden="1" x14ac:dyDescent="0.3">
      <c r="A129" s="7"/>
      <c r="B129" s="23">
        <f t="shared" si="21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2"/>
        <v>#VALUE!</v>
      </c>
      <c r="M129" s="25">
        <f t="shared" si="23"/>
        <v>0</v>
      </c>
      <c r="N129" s="8"/>
      <c r="Y129" s="5">
        <f t="shared" si="19"/>
        <v>0</v>
      </c>
      <c r="Z129" s="5">
        <f t="shared" si="20"/>
        <v>0</v>
      </c>
      <c r="AA129" s="5">
        <f t="shared" si="24"/>
        <v>0</v>
      </c>
    </row>
    <row r="130" spans="1:27" hidden="1" x14ac:dyDescent="0.3">
      <c r="A130" s="7"/>
      <c r="B130" s="23">
        <f t="shared" si="21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2"/>
        <v>#VALUE!</v>
      </c>
      <c r="M130" s="25">
        <f t="shared" si="23"/>
        <v>0</v>
      </c>
      <c r="N130" s="8"/>
      <c r="Y130" s="5">
        <f t="shared" si="19"/>
        <v>0</v>
      </c>
      <c r="Z130" s="5">
        <f t="shared" si="20"/>
        <v>0</v>
      </c>
      <c r="AA130" s="5">
        <f t="shared" si="24"/>
        <v>0</v>
      </c>
    </row>
    <row r="131" spans="1:27" hidden="1" x14ac:dyDescent="0.3">
      <c r="A131" s="7"/>
      <c r="B131" s="23">
        <f t="shared" si="21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2"/>
        <v>#VALUE!</v>
      </c>
      <c r="M131" s="25">
        <f t="shared" si="23"/>
        <v>0</v>
      </c>
      <c r="N131" s="8"/>
      <c r="Y131" s="5">
        <f t="shared" si="19"/>
        <v>0</v>
      </c>
      <c r="Z131" s="5">
        <f t="shared" si="20"/>
        <v>0</v>
      </c>
      <c r="AA131" s="5">
        <f t="shared" si="24"/>
        <v>0</v>
      </c>
    </row>
    <row r="132" spans="1:27" hidden="1" x14ac:dyDescent="0.3">
      <c r="A132" s="7"/>
      <c r="B132" s="23">
        <f t="shared" si="21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2"/>
        <v>#VALUE!</v>
      </c>
      <c r="M132" s="25">
        <f t="shared" si="23"/>
        <v>0</v>
      </c>
      <c r="N132" s="8"/>
      <c r="Y132" s="5">
        <f t="shared" si="19"/>
        <v>0</v>
      </c>
      <c r="Z132" s="5">
        <f t="shared" si="20"/>
        <v>0</v>
      </c>
      <c r="AA132" s="5">
        <f t="shared" si="24"/>
        <v>0</v>
      </c>
    </row>
    <row r="133" spans="1:27" hidden="1" x14ac:dyDescent="0.3">
      <c r="A133" s="7"/>
      <c r="B133" s="23">
        <f t="shared" si="21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2"/>
        <v>#VALUE!</v>
      </c>
      <c r="M133" s="25">
        <f t="shared" si="23"/>
        <v>0</v>
      </c>
      <c r="N133" s="8"/>
      <c r="Y133" s="5">
        <f t="shared" si="19"/>
        <v>0</v>
      </c>
      <c r="Z133" s="5">
        <f t="shared" si="20"/>
        <v>0</v>
      </c>
      <c r="AA133" s="5">
        <f t="shared" si="24"/>
        <v>0</v>
      </c>
    </row>
    <row r="134" spans="1:27" hidden="1" x14ac:dyDescent="0.3">
      <c r="A134" s="7"/>
      <c r="B134" s="23">
        <f t="shared" si="21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2"/>
        <v>#VALUE!</v>
      </c>
      <c r="M134" s="25">
        <f t="shared" si="23"/>
        <v>0</v>
      </c>
      <c r="N134" s="8"/>
      <c r="Y134" s="5">
        <f t="shared" si="19"/>
        <v>0</v>
      </c>
      <c r="Z134" s="5">
        <f t="shared" si="20"/>
        <v>0</v>
      </c>
      <c r="AA134" s="5">
        <f t="shared" si="24"/>
        <v>0</v>
      </c>
    </row>
    <row r="135" spans="1:27" hidden="1" x14ac:dyDescent="0.3">
      <c r="A135" s="7"/>
      <c r="B135" s="23">
        <f t="shared" si="21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2"/>
        <v>#VALUE!</v>
      </c>
      <c r="M135" s="25">
        <f t="shared" si="23"/>
        <v>0</v>
      </c>
      <c r="N135" s="8"/>
      <c r="Y135" s="5">
        <f t="shared" ref="Y135:Y191" si="25">IF($M135&gt;0,1,0)</f>
        <v>0</v>
      </c>
      <c r="Z135" s="5">
        <f t="shared" ref="Z135:Z191" si="26">IF($M135&lt;0,1,0)</f>
        <v>0</v>
      </c>
      <c r="AA135" s="5">
        <f t="shared" si="24"/>
        <v>0</v>
      </c>
    </row>
    <row r="136" spans="1:27" hidden="1" x14ac:dyDescent="0.3">
      <c r="A136" s="7"/>
      <c r="B136" s="23">
        <f t="shared" ref="B136:B191" si="27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8">(I136*1/F136)-100%</f>
        <v>#VALUE!</v>
      </c>
      <c r="M136" s="25">
        <f t="shared" ref="M136:M191" si="29">J136*K136</f>
        <v>0</v>
      </c>
      <c r="N136" s="8"/>
      <c r="Y136" s="5">
        <f t="shared" si="25"/>
        <v>0</v>
      </c>
      <c r="Z136" s="5">
        <f t="shared" si="26"/>
        <v>0</v>
      </c>
      <c r="AA136" s="5">
        <f t="shared" si="24"/>
        <v>0</v>
      </c>
    </row>
    <row r="137" spans="1:27" hidden="1" x14ac:dyDescent="0.3">
      <c r="A137" s="7"/>
      <c r="B137" s="23">
        <f t="shared" si="27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8"/>
        <v>#VALUE!</v>
      </c>
      <c r="M137" s="25">
        <f t="shared" si="29"/>
        <v>0</v>
      </c>
      <c r="N137" s="8"/>
      <c r="Y137" s="5">
        <f t="shared" si="25"/>
        <v>0</v>
      </c>
      <c r="Z137" s="5">
        <f t="shared" si="26"/>
        <v>0</v>
      </c>
      <c r="AA137" s="5">
        <f t="shared" si="24"/>
        <v>0</v>
      </c>
    </row>
    <row r="138" spans="1:27" hidden="1" x14ac:dyDescent="0.3">
      <c r="A138" s="7"/>
      <c r="B138" s="23">
        <f t="shared" si="27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8"/>
        <v>#VALUE!</v>
      </c>
      <c r="M138" s="25">
        <f t="shared" si="29"/>
        <v>0</v>
      </c>
      <c r="N138" s="8"/>
      <c r="Y138" s="5">
        <f t="shared" si="25"/>
        <v>0</v>
      </c>
      <c r="Z138" s="5">
        <f t="shared" si="26"/>
        <v>0</v>
      </c>
      <c r="AA138" s="5">
        <f t="shared" si="24"/>
        <v>0</v>
      </c>
    </row>
    <row r="139" spans="1:27" hidden="1" x14ac:dyDescent="0.3">
      <c r="A139" s="7"/>
      <c r="B139" s="23">
        <f t="shared" si="27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8"/>
        <v>#VALUE!</v>
      </c>
      <c r="M139" s="25">
        <f t="shared" si="29"/>
        <v>0</v>
      </c>
      <c r="N139" s="8"/>
      <c r="Y139" s="5">
        <f t="shared" si="25"/>
        <v>0</v>
      </c>
      <c r="Z139" s="5">
        <f t="shared" si="26"/>
        <v>0</v>
      </c>
      <c r="AA139" s="5">
        <f t="shared" ref="AA139:AA191" si="30">IF($I139=0,1,0)</f>
        <v>0</v>
      </c>
    </row>
    <row r="140" spans="1:27" hidden="1" x14ac:dyDescent="0.3">
      <c r="A140" s="7"/>
      <c r="B140" s="23">
        <f t="shared" si="27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8"/>
        <v>#VALUE!</v>
      </c>
      <c r="M140" s="25">
        <f t="shared" si="29"/>
        <v>0</v>
      </c>
      <c r="N140" s="8"/>
      <c r="Y140" s="5">
        <f t="shared" si="25"/>
        <v>0</v>
      </c>
      <c r="Z140" s="5">
        <f t="shared" si="26"/>
        <v>0</v>
      </c>
      <c r="AA140" s="5">
        <f t="shared" si="30"/>
        <v>0</v>
      </c>
    </row>
    <row r="141" spans="1:27" hidden="1" x14ac:dyDescent="0.3">
      <c r="A141" s="7"/>
      <c r="B141" s="23">
        <f t="shared" si="27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8"/>
        <v>#VALUE!</v>
      </c>
      <c r="M141" s="25">
        <f t="shared" si="29"/>
        <v>0</v>
      </c>
      <c r="N141" s="8"/>
      <c r="Y141" s="5">
        <f t="shared" si="25"/>
        <v>0</v>
      </c>
      <c r="Z141" s="5">
        <f t="shared" si="26"/>
        <v>0</v>
      </c>
      <c r="AA141" s="5">
        <f t="shared" si="30"/>
        <v>0</v>
      </c>
    </row>
    <row r="142" spans="1:27" hidden="1" x14ac:dyDescent="0.3">
      <c r="A142" s="7"/>
      <c r="B142" s="23">
        <f t="shared" si="27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8"/>
        <v>#VALUE!</v>
      </c>
      <c r="M142" s="25">
        <f t="shared" si="29"/>
        <v>0</v>
      </c>
      <c r="N142" s="8"/>
      <c r="Y142" s="5">
        <f t="shared" si="25"/>
        <v>0</v>
      </c>
      <c r="Z142" s="5">
        <f t="shared" si="26"/>
        <v>0</v>
      </c>
      <c r="AA142" s="5">
        <f t="shared" si="30"/>
        <v>0</v>
      </c>
    </row>
    <row r="143" spans="1:27" hidden="1" x14ac:dyDescent="0.3">
      <c r="A143" s="7"/>
      <c r="B143" s="23">
        <f t="shared" si="27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8"/>
        <v>#VALUE!</v>
      </c>
      <c r="M143" s="25">
        <f t="shared" si="29"/>
        <v>0</v>
      </c>
      <c r="N143" s="8"/>
      <c r="Y143" s="5">
        <f t="shared" si="25"/>
        <v>0</v>
      </c>
      <c r="Z143" s="5">
        <f t="shared" si="26"/>
        <v>0</v>
      </c>
      <c r="AA143" s="5">
        <f t="shared" si="30"/>
        <v>0</v>
      </c>
    </row>
    <row r="144" spans="1:27" hidden="1" x14ac:dyDescent="0.3">
      <c r="A144" s="7"/>
      <c r="B144" s="23">
        <f t="shared" si="27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8"/>
        <v>#VALUE!</v>
      </c>
      <c r="M144" s="25">
        <f t="shared" si="29"/>
        <v>0</v>
      </c>
      <c r="N144" s="8"/>
      <c r="Y144" s="5">
        <f t="shared" si="25"/>
        <v>0</v>
      </c>
      <c r="Z144" s="5">
        <f t="shared" si="26"/>
        <v>0</v>
      </c>
      <c r="AA144" s="5">
        <f t="shared" si="30"/>
        <v>0</v>
      </c>
    </row>
    <row r="145" spans="1:27" hidden="1" x14ac:dyDescent="0.3">
      <c r="A145" s="7"/>
      <c r="B145" s="23">
        <f t="shared" si="27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8"/>
        <v>#VALUE!</v>
      </c>
      <c r="M145" s="25">
        <f t="shared" si="29"/>
        <v>0</v>
      </c>
      <c r="N145" s="8"/>
      <c r="Y145" s="5">
        <f t="shared" si="25"/>
        <v>0</v>
      </c>
      <c r="Z145" s="5">
        <f t="shared" si="26"/>
        <v>0</v>
      </c>
      <c r="AA145" s="5">
        <f t="shared" si="30"/>
        <v>0</v>
      </c>
    </row>
    <row r="146" spans="1:27" hidden="1" x14ac:dyDescent="0.3">
      <c r="A146" s="7"/>
      <c r="B146" s="23">
        <f t="shared" si="27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8"/>
        <v>#VALUE!</v>
      </c>
      <c r="M146" s="25">
        <f t="shared" si="29"/>
        <v>0</v>
      </c>
      <c r="N146" s="8"/>
      <c r="Y146" s="5">
        <f t="shared" si="25"/>
        <v>0</v>
      </c>
      <c r="Z146" s="5">
        <f t="shared" si="26"/>
        <v>0</v>
      </c>
      <c r="AA146" s="5">
        <f t="shared" si="30"/>
        <v>0</v>
      </c>
    </row>
    <row r="147" spans="1:27" hidden="1" x14ac:dyDescent="0.3">
      <c r="A147" s="7"/>
      <c r="B147" s="23">
        <f t="shared" si="27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8"/>
        <v>#VALUE!</v>
      </c>
      <c r="M147" s="25">
        <f t="shared" si="29"/>
        <v>0</v>
      </c>
      <c r="N147" s="8"/>
      <c r="Y147" s="5">
        <f t="shared" si="25"/>
        <v>0</v>
      </c>
      <c r="Z147" s="5">
        <f t="shared" si="26"/>
        <v>0</v>
      </c>
      <c r="AA147" s="5">
        <f t="shared" si="30"/>
        <v>0</v>
      </c>
    </row>
    <row r="148" spans="1:27" hidden="1" x14ac:dyDescent="0.3">
      <c r="A148" s="7"/>
      <c r="B148" s="23">
        <f t="shared" si="27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8"/>
        <v>#VALUE!</v>
      </c>
      <c r="M148" s="25">
        <f t="shared" si="29"/>
        <v>0</v>
      </c>
      <c r="N148" s="8"/>
      <c r="Y148" s="5">
        <f t="shared" si="25"/>
        <v>0</v>
      </c>
      <c r="Z148" s="5">
        <f t="shared" si="26"/>
        <v>0</v>
      </c>
      <c r="AA148" s="5">
        <f t="shared" si="30"/>
        <v>0</v>
      </c>
    </row>
    <row r="149" spans="1:27" hidden="1" x14ac:dyDescent="0.3">
      <c r="A149" s="7"/>
      <c r="B149" s="23">
        <f t="shared" si="27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8"/>
        <v>#VALUE!</v>
      </c>
      <c r="M149" s="25">
        <f t="shared" si="29"/>
        <v>0</v>
      </c>
      <c r="N149" s="8"/>
      <c r="Y149" s="5">
        <f t="shared" si="25"/>
        <v>0</v>
      </c>
      <c r="Z149" s="5">
        <f t="shared" si="26"/>
        <v>0</v>
      </c>
      <c r="AA149" s="5">
        <f t="shared" si="30"/>
        <v>0</v>
      </c>
    </row>
    <row r="150" spans="1:27" hidden="1" x14ac:dyDescent="0.3">
      <c r="A150" s="7"/>
      <c r="B150" s="23">
        <f t="shared" si="27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8"/>
        <v>#VALUE!</v>
      </c>
      <c r="M150" s="25">
        <f t="shared" si="29"/>
        <v>0</v>
      </c>
      <c r="N150" s="8"/>
      <c r="Y150" s="5">
        <f t="shared" si="25"/>
        <v>0</v>
      </c>
      <c r="Z150" s="5">
        <f t="shared" si="26"/>
        <v>0</v>
      </c>
      <c r="AA150" s="5">
        <f t="shared" si="30"/>
        <v>0</v>
      </c>
    </row>
    <row r="151" spans="1:27" hidden="1" x14ac:dyDescent="0.3">
      <c r="A151" s="7"/>
      <c r="B151" s="23">
        <f t="shared" si="27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8"/>
        <v>#VALUE!</v>
      </c>
      <c r="M151" s="25">
        <f t="shared" si="29"/>
        <v>0</v>
      </c>
      <c r="N151" s="8"/>
      <c r="Y151" s="5">
        <f t="shared" si="25"/>
        <v>0</v>
      </c>
      <c r="Z151" s="5">
        <f t="shared" si="26"/>
        <v>0</v>
      </c>
      <c r="AA151" s="5">
        <f t="shared" si="30"/>
        <v>0</v>
      </c>
    </row>
    <row r="152" spans="1:27" hidden="1" x14ac:dyDescent="0.3">
      <c r="A152" s="7"/>
      <c r="B152" s="23">
        <f t="shared" si="27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8"/>
        <v>#VALUE!</v>
      </c>
      <c r="M152" s="25">
        <f t="shared" si="29"/>
        <v>0</v>
      </c>
      <c r="N152" s="8"/>
      <c r="Y152" s="5">
        <f t="shared" si="25"/>
        <v>0</v>
      </c>
      <c r="Z152" s="5">
        <f t="shared" si="26"/>
        <v>0</v>
      </c>
      <c r="AA152" s="5">
        <f t="shared" si="30"/>
        <v>0</v>
      </c>
    </row>
    <row r="153" spans="1:27" hidden="1" x14ac:dyDescent="0.3">
      <c r="A153" s="7"/>
      <c r="B153" s="23">
        <f t="shared" si="27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8"/>
        <v>#VALUE!</v>
      </c>
      <c r="M153" s="25">
        <f t="shared" si="29"/>
        <v>0</v>
      </c>
      <c r="N153" s="8"/>
      <c r="Y153" s="5">
        <f t="shared" si="25"/>
        <v>0</v>
      </c>
      <c r="Z153" s="5">
        <f t="shared" si="26"/>
        <v>0</v>
      </c>
      <c r="AA153" s="5">
        <f t="shared" si="30"/>
        <v>0</v>
      </c>
    </row>
    <row r="154" spans="1:27" hidden="1" x14ac:dyDescent="0.3">
      <c r="A154" s="7"/>
      <c r="B154" s="23">
        <f t="shared" si="27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8"/>
        <v>#VALUE!</v>
      </c>
      <c r="M154" s="25">
        <f t="shared" si="29"/>
        <v>0</v>
      </c>
      <c r="N154" s="8"/>
      <c r="Y154" s="5">
        <f t="shared" si="25"/>
        <v>0</v>
      </c>
      <c r="Z154" s="5">
        <f t="shared" si="26"/>
        <v>0</v>
      </c>
      <c r="AA154" s="5">
        <f t="shared" si="30"/>
        <v>0</v>
      </c>
    </row>
    <row r="155" spans="1:27" hidden="1" x14ac:dyDescent="0.3">
      <c r="A155" s="7"/>
      <c r="B155" s="23">
        <f t="shared" si="27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8"/>
        <v>#VALUE!</v>
      </c>
      <c r="M155" s="25">
        <f t="shared" si="29"/>
        <v>0</v>
      </c>
      <c r="N155" s="8"/>
      <c r="Y155" s="5">
        <f t="shared" si="25"/>
        <v>0</v>
      </c>
      <c r="Z155" s="5">
        <f t="shared" si="26"/>
        <v>0</v>
      </c>
      <c r="AA155" s="5">
        <f t="shared" si="30"/>
        <v>0</v>
      </c>
    </row>
    <row r="156" spans="1:27" hidden="1" x14ac:dyDescent="0.3">
      <c r="A156" s="7"/>
      <c r="B156" s="23">
        <f t="shared" si="27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8"/>
        <v>#VALUE!</v>
      </c>
      <c r="M156" s="25">
        <f t="shared" si="29"/>
        <v>0</v>
      </c>
      <c r="N156" s="8"/>
      <c r="Y156" s="5">
        <f t="shared" si="25"/>
        <v>0</v>
      </c>
      <c r="Z156" s="5">
        <f t="shared" si="26"/>
        <v>0</v>
      </c>
      <c r="AA156" s="5">
        <f t="shared" si="30"/>
        <v>0</v>
      </c>
    </row>
    <row r="157" spans="1:27" hidden="1" x14ac:dyDescent="0.3">
      <c r="A157" s="7"/>
      <c r="B157" s="23">
        <f t="shared" si="27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8"/>
        <v>#VALUE!</v>
      </c>
      <c r="M157" s="25">
        <f t="shared" si="29"/>
        <v>0</v>
      </c>
      <c r="N157" s="8"/>
      <c r="Y157" s="5">
        <f t="shared" si="25"/>
        <v>0</v>
      </c>
      <c r="Z157" s="5">
        <f t="shared" si="26"/>
        <v>0</v>
      </c>
      <c r="AA157" s="5">
        <f t="shared" si="30"/>
        <v>0</v>
      </c>
    </row>
    <row r="158" spans="1:27" hidden="1" x14ac:dyDescent="0.3">
      <c r="A158" s="7"/>
      <c r="B158" s="23">
        <f t="shared" si="27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8"/>
        <v>#VALUE!</v>
      </c>
      <c r="M158" s="25">
        <f t="shared" si="29"/>
        <v>0</v>
      </c>
      <c r="N158" s="8"/>
      <c r="Y158" s="5">
        <f t="shared" si="25"/>
        <v>0</v>
      </c>
      <c r="Z158" s="5">
        <f t="shared" si="26"/>
        <v>0</v>
      </c>
      <c r="AA158" s="5">
        <f t="shared" si="30"/>
        <v>0</v>
      </c>
    </row>
    <row r="159" spans="1:27" hidden="1" x14ac:dyDescent="0.3">
      <c r="A159" s="7"/>
      <c r="B159" s="23">
        <f t="shared" si="27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8"/>
        <v>#VALUE!</v>
      </c>
      <c r="M159" s="25">
        <f t="shared" si="29"/>
        <v>0</v>
      </c>
      <c r="N159" s="8"/>
      <c r="Y159" s="5">
        <f t="shared" si="25"/>
        <v>0</v>
      </c>
      <c r="Z159" s="5">
        <f t="shared" si="26"/>
        <v>0</v>
      </c>
      <c r="AA159" s="5">
        <f t="shared" si="30"/>
        <v>0</v>
      </c>
    </row>
    <row r="160" spans="1:27" hidden="1" x14ac:dyDescent="0.3">
      <c r="A160" s="7"/>
      <c r="B160" s="23">
        <f t="shared" si="27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8"/>
        <v>#VALUE!</v>
      </c>
      <c r="M160" s="25">
        <f t="shared" si="29"/>
        <v>0</v>
      </c>
      <c r="N160" s="8"/>
      <c r="Y160" s="5">
        <f t="shared" si="25"/>
        <v>0</v>
      </c>
      <c r="Z160" s="5">
        <f t="shared" si="26"/>
        <v>0</v>
      </c>
      <c r="AA160" s="5">
        <f t="shared" si="30"/>
        <v>0</v>
      </c>
    </row>
    <row r="161" spans="1:27" hidden="1" x14ac:dyDescent="0.3">
      <c r="A161" s="7"/>
      <c r="B161" s="23">
        <f t="shared" si="27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8"/>
        <v>#VALUE!</v>
      </c>
      <c r="M161" s="25">
        <f t="shared" si="29"/>
        <v>0</v>
      </c>
      <c r="N161" s="8"/>
      <c r="Y161" s="5">
        <f t="shared" si="25"/>
        <v>0</v>
      </c>
      <c r="Z161" s="5">
        <f t="shared" si="26"/>
        <v>0</v>
      </c>
      <c r="AA161" s="5">
        <f t="shared" si="30"/>
        <v>0</v>
      </c>
    </row>
    <row r="162" spans="1:27" hidden="1" x14ac:dyDescent="0.3">
      <c r="A162" s="7"/>
      <c r="B162" s="23">
        <f t="shared" si="27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8"/>
        <v>#VALUE!</v>
      </c>
      <c r="M162" s="25">
        <f t="shared" si="29"/>
        <v>0</v>
      </c>
      <c r="N162" s="8"/>
      <c r="Y162" s="5">
        <f t="shared" si="25"/>
        <v>0</v>
      </c>
      <c r="Z162" s="5">
        <f t="shared" si="26"/>
        <v>0</v>
      </c>
      <c r="AA162" s="5">
        <f t="shared" si="30"/>
        <v>0</v>
      </c>
    </row>
    <row r="163" spans="1:27" hidden="1" x14ac:dyDescent="0.3">
      <c r="A163" s="7"/>
      <c r="B163" s="23">
        <f t="shared" si="27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8"/>
        <v>#VALUE!</v>
      </c>
      <c r="M163" s="25">
        <f t="shared" si="29"/>
        <v>0</v>
      </c>
      <c r="N163" s="8"/>
      <c r="Y163" s="5">
        <f t="shared" si="25"/>
        <v>0</v>
      </c>
      <c r="Z163" s="5">
        <f t="shared" si="26"/>
        <v>0</v>
      </c>
      <c r="AA163" s="5">
        <f t="shared" si="30"/>
        <v>0</v>
      </c>
    </row>
    <row r="164" spans="1:27" hidden="1" x14ac:dyDescent="0.3">
      <c r="A164" s="7"/>
      <c r="B164" s="23">
        <f t="shared" si="27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8"/>
        <v>#VALUE!</v>
      </c>
      <c r="M164" s="25">
        <f t="shared" si="29"/>
        <v>0</v>
      </c>
      <c r="N164" s="8"/>
      <c r="Y164" s="5">
        <f t="shared" si="25"/>
        <v>0</v>
      </c>
      <c r="Z164" s="5">
        <f t="shared" si="26"/>
        <v>0</v>
      </c>
      <c r="AA164" s="5">
        <f t="shared" si="30"/>
        <v>0</v>
      </c>
    </row>
    <row r="165" spans="1:27" hidden="1" x14ac:dyDescent="0.3">
      <c r="A165" s="7"/>
      <c r="B165" s="23">
        <f t="shared" si="27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8"/>
        <v>#VALUE!</v>
      </c>
      <c r="M165" s="25">
        <f t="shared" si="29"/>
        <v>0</v>
      </c>
      <c r="N165" s="8"/>
      <c r="Y165" s="5">
        <f t="shared" si="25"/>
        <v>0</v>
      </c>
      <c r="Z165" s="5">
        <f t="shared" si="26"/>
        <v>0</v>
      </c>
      <c r="AA165" s="5">
        <f t="shared" si="30"/>
        <v>0</v>
      </c>
    </row>
    <row r="166" spans="1:27" hidden="1" x14ac:dyDescent="0.3">
      <c r="A166" s="7"/>
      <c r="B166" s="23">
        <f t="shared" si="27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8"/>
        <v>#VALUE!</v>
      </c>
      <c r="M166" s="25">
        <f t="shared" si="29"/>
        <v>0</v>
      </c>
      <c r="N166" s="8"/>
      <c r="Y166" s="5">
        <f t="shared" si="25"/>
        <v>0</v>
      </c>
      <c r="Z166" s="5">
        <f t="shared" si="26"/>
        <v>0</v>
      </c>
      <c r="AA166" s="5">
        <f t="shared" si="30"/>
        <v>0</v>
      </c>
    </row>
    <row r="167" spans="1:27" hidden="1" x14ac:dyDescent="0.3">
      <c r="A167" s="7"/>
      <c r="B167" s="23">
        <f t="shared" si="27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8"/>
        <v>#VALUE!</v>
      </c>
      <c r="M167" s="25">
        <f t="shared" si="29"/>
        <v>0</v>
      </c>
      <c r="N167" s="8"/>
      <c r="Y167" s="5">
        <f t="shared" si="25"/>
        <v>0</v>
      </c>
      <c r="Z167" s="5">
        <f t="shared" si="26"/>
        <v>0</v>
      </c>
      <c r="AA167" s="5">
        <f t="shared" si="30"/>
        <v>0</v>
      </c>
    </row>
    <row r="168" spans="1:27" hidden="1" x14ac:dyDescent="0.3">
      <c r="A168" s="7"/>
      <c r="B168" s="23">
        <f t="shared" si="27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8"/>
        <v>#VALUE!</v>
      </c>
      <c r="M168" s="25">
        <f t="shared" si="29"/>
        <v>0</v>
      </c>
      <c r="N168" s="8"/>
      <c r="Y168" s="5">
        <f t="shared" si="25"/>
        <v>0</v>
      </c>
      <c r="Z168" s="5">
        <f t="shared" si="26"/>
        <v>0</v>
      </c>
      <c r="AA168" s="5">
        <f t="shared" si="30"/>
        <v>0</v>
      </c>
    </row>
    <row r="169" spans="1:27" hidden="1" x14ac:dyDescent="0.3">
      <c r="A169" s="7"/>
      <c r="B169" s="23">
        <f t="shared" si="27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8"/>
        <v>#VALUE!</v>
      </c>
      <c r="M169" s="25">
        <f t="shared" si="29"/>
        <v>0</v>
      </c>
      <c r="N169" s="8"/>
      <c r="Y169" s="5">
        <f t="shared" si="25"/>
        <v>0</v>
      </c>
      <c r="Z169" s="5">
        <f t="shared" si="26"/>
        <v>0</v>
      </c>
      <c r="AA169" s="5">
        <f t="shared" si="30"/>
        <v>0</v>
      </c>
    </row>
    <row r="170" spans="1:27" hidden="1" x14ac:dyDescent="0.3">
      <c r="A170" s="7"/>
      <c r="B170" s="23">
        <f t="shared" si="27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8"/>
        <v>#VALUE!</v>
      </c>
      <c r="M170" s="25">
        <f t="shared" si="29"/>
        <v>0</v>
      </c>
      <c r="N170" s="8"/>
      <c r="Y170" s="5">
        <f t="shared" si="25"/>
        <v>0</v>
      </c>
      <c r="Z170" s="5">
        <f t="shared" si="26"/>
        <v>0</v>
      </c>
      <c r="AA170" s="5">
        <f t="shared" si="30"/>
        <v>0</v>
      </c>
    </row>
    <row r="171" spans="1:27" hidden="1" x14ac:dyDescent="0.3">
      <c r="A171" s="7"/>
      <c r="B171" s="23">
        <f t="shared" si="27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8"/>
        <v>#VALUE!</v>
      </c>
      <c r="M171" s="25">
        <f t="shared" si="29"/>
        <v>0</v>
      </c>
      <c r="N171" s="8"/>
      <c r="Y171" s="5">
        <f t="shared" si="25"/>
        <v>0</v>
      </c>
      <c r="Z171" s="5">
        <f t="shared" si="26"/>
        <v>0</v>
      </c>
      <c r="AA171" s="5">
        <f t="shared" si="30"/>
        <v>0</v>
      </c>
    </row>
    <row r="172" spans="1:27" hidden="1" x14ac:dyDescent="0.3">
      <c r="A172" s="7"/>
      <c r="B172" s="23">
        <f t="shared" si="27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8"/>
        <v>#VALUE!</v>
      </c>
      <c r="M172" s="25">
        <f t="shared" si="29"/>
        <v>0</v>
      </c>
      <c r="N172" s="8"/>
      <c r="Y172" s="5">
        <f t="shared" si="25"/>
        <v>0</v>
      </c>
      <c r="Z172" s="5">
        <f t="shared" si="26"/>
        <v>0</v>
      </c>
      <c r="AA172" s="5">
        <f t="shared" si="30"/>
        <v>0</v>
      </c>
    </row>
    <row r="173" spans="1:27" hidden="1" x14ac:dyDescent="0.3">
      <c r="A173" s="7"/>
      <c r="B173" s="23">
        <f t="shared" si="27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8"/>
        <v>#VALUE!</v>
      </c>
      <c r="M173" s="25">
        <f t="shared" si="29"/>
        <v>0</v>
      </c>
      <c r="N173" s="8"/>
      <c r="Y173" s="5">
        <f t="shared" si="25"/>
        <v>0</v>
      </c>
      <c r="Z173" s="5">
        <f t="shared" si="26"/>
        <v>0</v>
      </c>
      <c r="AA173" s="5">
        <f t="shared" si="30"/>
        <v>0</v>
      </c>
    </row>
    <row r="174" spans="1:27" hidden="1" x14ac:dyDescent="0.3">
      <c r="A174" s="7"/>
      <c r="B174" s="23">
        <f t="shared" si="27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8"/>
        <v>#VALUE!</v>
      </c>
      <c r="M174" s="25">
        <f t="shared" si="29"/>
        <v>0</v>
      </c>
      <c r="N174" s="8"/>
      <c r="Y174" s="5">
        <f t="shared" si="25"/>
        <v>0</v>
      </c>
      <c r="Z174" s="5">
        <f t="shared" si="26"/>
        <v>0</v>
      </c>
      <c r="AA174" s="5">
        <f t="shared" si="30"/>
        <v>0</v>
      </c>
    </row>
    <row r="175" spans="1:27" hidden="1" x14ac:dyDescent="0.3">
      <c r="A175" s="7"/>
      <c r="B175" s="23">
        <f t="shared" si="27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8"/>
        <v>#VALUE!</v>
      </c>
      <c r="M175" s="25">
        <f t="shared" si="29"/>
        <v>0</v>
      </c>
      <c r="N175" s="8"/>
      <c r="Y175" s="5">
        <f t="shared" si="25"/>
        <v>0</v>
      </c>
      <c r="Z175" s="5">
        <f t="shared" si="26"/>
        <v>0</v>
      </c>
      <c r="AA175" s="5">
        <f t="shared" si="30"/>
        <v>0</v>
      </c>
    </row>
    <row r="176" spans="1:27" hidden="1" x14ac:dyDescent="0.3">
      <c r="A176" s="7"/>
      <c r="B176" s="23">
        <f t="shared" si="27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8"/>
        <v>#VALUE!</v>
      </c>
      <c r="M176" s="25">
        <f t="shared" si="29"/>
        <v>0</v>
      </c>
      <c r="N176" s="8"/>
      <c r="Y176" s="5">
        <f t="shared" si="25"/>
        <v>0</v>
      </c>
      <c r="Z176" s="5">
        <f t="shared" si="26"/>
        <v>0</v>
      </c>
      <c r="AA176" s="5">
        <f t="shared" si="30"/>
        <v>0</v>
      </c>
    </row>
    <row r="177" spans="1:27" hidden="1" x14ac:dyDescent="0.3">
      <c r="A177" s="7"/>
      <c r="B177" s="23">
        <f t="shared" si="27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8"/>
        <v>#VALUE!</v>
      </c>
      <c r="M177" s="25">
        <f t="shared" si="29"/>
        <v>0</v>
      </c>
      <c r="N177" s="8"/>
      <c r="Y177" s="5">
        <f t="shared" si="25"/>
        <v>0</v>
      </c>
      <c r="Z177" s="5">
        <f t="shared" si="26"/>
        <v>0</v>
      </c>
      <c r="AA177" s="5">
        <f t="shared" si="30"/>
        <v>0</v>
      </c>
    </row>
    <row r="178" spans="1:27" hidden="1" x14ac:dyDescent="0.3">
      <c r="A178" s="7"/>
      <c r="B178" s="23">
        <f t="shared" si="27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8"/>
        <v>#VALUE!</v>
      </c>
      <c r="M178" s="25">
        <f t="shared" si="29"/>
        <v>0</v>
      </c>
      <c r="N178" s="8"/>
      <c r="Y178" s="5">
        <f t="shared" si="25"/>
        <v>0</v>
      </c>
      <c r="Z178" s="5">
        <f t="shared" si="26"/>
        <v>0</v>
      </c>
      <c r="AA178" s="5">
        <f t="shared" si="30"/>
        <v>0</v>
      </c>
    </row>
    <row r="179" spans="1:27" hidden="1" x14ac:dyDescent="0.3">
      <c r="A179" s="7"/>
      <c r="B179" s="23">
        <f t="shared" si="27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8"/>
        <v>#VALUE!</v>
      </c>
      <c r="M179" s="25">
        <f t="shared" si="29"/>
        <v>0</v>
      </c>
      <c r="N179" s="8"/>
      <c r="Y179" s="5">
        <f t="shared" si="25"/>
        <v>0</v>
      </c>
      <c r="Z179" s="5">
        <f t="shared" si="26"/>
        <v>0</v>
      </c>
      <c r="AA179" s="5">
        <f t="shared" si="30"/>
        <v>0</v>
      </c>
    </row>
    <row r="180" spans="1:27" hidden="1" x14ac:dyDescent="0.3">
      <c r="A180" s="7"/>
      <c r="B180" s="23">
        <f t="shared" si="27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8"/>
        <v>#VALUE!</v>
      </c>
      <c r="M180" s="25">
        <f t="shared" si="29"/>
        <v>0</v>
      </c>
      <c r="N180" s="8"/>
      <c r="Y180" s="5">
        <f t="shared" si="25"/>
        <v>0</v>
      </c>
      <c r="Z180" s="5">
        <f t="shared" si="26"/>
        <v>0</v>
      </c>
      <c r="AA180" s="5">
        <f t="shared" si="30"/>
        <v>0</v>
      </c>
    </row>
    <row r="181" spans="1:27" hidden="1" x14ac:dyDescent="0.3">
      <c r="A181" s="7"/>
      <c r="B181" s="23">
        <f t="shared" si="27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8"/>
        <v>#VALUE!</v>
      </c>
      <c r="M181" s="25">
        <f t="shared" si="29"/>
        <v>0</v>
      </c>
      <c r="N181" s="8"/>
      <c r="Y181" s="5">
        <f t="shared" si="25"/>
        <v>0</v>
      </c>
      <c r="Z181" s="5">
        <f t="shared" si="26"/>
        <v>0</v>
      </c>
      <c r="AA181" s="5">
        <f t="shared" si="30"/>
        <v>0</v>
      </c>
    </row>
    <row r="182" spans="1:27" hidden="1" x14ac:dyDescent="0.3">
      <c r="A182" s="7"/>
      <c r="B182" s="23">
        <f t="shared" si="27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8"/>
        <v>#VALUE!</v>
      </c>
      <c r="M182" s="25">
        <f t="shared" si="29"/>
        <v>0</v>
      </c>
      <c r="N182" s="8"/>
      <c r="Y182" s="5">
        <f t="shared" si="25"/>
        <v>0</v>
      </c>
      <c r="Z182" s="5">
        <f t="shared" si="26"/>
        <v>0</v>
      </c>
      <c r="AA182" s="5">
        <f t="shared" si="30"/>
        <v>0</v>
      </c>
    </row>
    <row r="183" spans="1:27" hidden="1" x14ac:dyDescent="0.3">
      <c r="A183" s="7"/>
      <c r="B183" s="23">
        <f t="shared" si="27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8"/>
        <v>#VALUE!</v>
      </c>
      <c r="M183" s="25">
        <f t="shared" si="29"/>
        <v>0</v>
      </c>
      <c r="N183" s="8"/>
      <c r="Y183" s="5">
        <f t="shared" si="25"/>
        <v>0</v>
      </c>
      <c r="Z183" s="5">
        <f t="shared" si="26"/>
        <v>0</v>
      </c>
      <c r="AA183" s="5">
        <f t="shared" si="30"/>
        <v>0</v>
      </c>
    </row>
    <row r="184" spans="1:27" hidden="1" x14ac:dyDescent="0.3">
      <c r="A184" s="7"/>
      <c r="B184" s="23">
        <f t="shared" si="27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8"/>
        <v>#VALUE!</v>
      </c>
      <c r="M184" s="25">
        <f t="shared" si="29"/>
        <v>0</v>
      </c>
      <c r="N184" s="8"/>
      <c r="Y184" s="5">
        <f t="shared" si="25"/>
        <v>0</v>
      </c>
      <c r="Z184" s="5">
        <f t="shared" si="26"/>
        <v>0</v>
      </c>
      <c r="AA184" s="5">
        <f t="shared" si="30"/>
        <v>0</v>
      </c>
    </row>
    <row r="185" spans="1:27" hidden="1" x14ac:dyDescent="0.3">
      <c r="A185" s="7"/>
      <c r="B185" s="23">
        <f t="shared" si="27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8"/>
        <v>#VALUE!</v>
      </c>
      <c r="M185" s="25">
        <f t="shared" si="29"/>
        <v>0</v>
      </c>
      <c r="N185" s="8"/>
      <c r="Y185" s="5">
        <f t="shared" si="25"/>
        <v>0</v>
      </c>
      <c r="Z185" s="5">
        <f t="shared" si="26"/>
        <v>0</v>
      </c>
      <c r="AA185" s="5">
        <f t="shared" si="30"/>
        <v>0</v>
      </c>
    </row>
    <row r="186" spans="1:27" hidden="1" x14ac:dyDescent="0.3">
      <c r="A186" s="7"/>
      <c r="B186" s="23">
        <f t="shared" si="27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8"/>
        <v>#VALUE!</v>
      </c>
      <c r="M186" s="25">
        <f t="shared" si="29"/>
        <v>0</v>
      </c>
      <c r="N186" s="8"/>
      <c r="Y186" s="5">
        <f t="shared" si="25"/>
        <v>0</v>
      </c>
      <c r="Z186" s="5">
        <f t="shared" si="26"/>
        <v>0</v>
      </c>
      <c r="AA186" s="5">
        <f t="shared" si="30"/>
        <v>0</v>
      </c>
    </row>
    <row r="187" spans="1:27" hidden="1" x14ac:dyDescent="0.3">
      <c r="A187" s="7"/>
      <c r="B187" s="23">
        <f t="shared" si="27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8"/>
        <v>#VALUE!</v>
      </c>
      <c r="M187" s="25">
        <f t="shared" si="29"/>
        <v>0</v>
      </c>
      <c r="N187" s="8"/>
      <c r="Y187" s="5">
        <f t="shared" si="25"/>
        <v>0</v>
      </c>
      <c r="Z187" s="5">
        <f t="shared" si="26"/>
        <v>0</v>
      </c>
      <c r="AA187" s="5">
        <f t="shared" si="30"/>
        <v>0</v>
      </c>
    </row>
    <row r="188" spans="1:27" hidden="1" x14ac:dyDescent="0.3">
      <c r="A188" s="7"/>
      <c r="B188" s="23">
        <f t="shared" si="27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8"/>
        <v>#VALUE!</v>
      </c>
      <c r="M188" s="25">
        <f t="shared" si="29"/>
        <v>0</v>
      </c>
      <c r="N188" s="8"/>
      <c r="Y188" s="5">
        <f t="shared" si="25"/>
        <v>0</v>
      </c>
      <c r="Z188" s="5">
        <f t="shared" si="26"/>
        <v>0</v>
      </c>
      <c r="AA188" s="5">
        <f t="shared" si="30"/>
        <v>0</v>
      </c>
    </row>
    <row r="189" spans="1:27" hidden="1" x14ac:dyDescent="0.3">
      <c r="A189" s="7"/>
      <c r="B189" s="23">
        <f t="shared" si="27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8"/>
        <v>#VALUE!</v>
      </c>
      <c r="M189" s="25">
        <f t="shared" si="29"/>
        <v>0</v>
      </c>
      <c r="N189" s="8"/>
      <c r="Y189" s="5">
        <f t="shared" si="25"/>
        <v>0</v>
      </c>
      <c r="Z189" s="5">
        <f t="shared" si="26"/>
        <v>0</v>
      </c>
      <c r="AA189" s="5">
        <f t="shared" si="30"/>
        <v>0</v>
      </c>
    </row>
    <row r="190" spans="1:27" hidden="1" x14ac:dyDescent="0.3">
      <c r="A190" s="7"/>
      <c r="B190" s="23">
        <f t="shared" si="27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8"/>
        <v>#VALUE!</v>
      </c>
      <c r="M190" s="25">
        <f t="shared" si="29"/>
        <v>0</v>
      </c>
      <c r="N190" s="8"/>
      <c r="Y190" s="5">
        <f t="shared" si="25"/>
        <v>0</v>
      </c>
      <c r="Z190" s="5">
        <f t="shared" si="26"/>
        <v>0</v>
      </c>
      <c r="AA190" s="5">
        <f t="shared" si="30"/>
        <v>0</v>
      </c>
    </row>
    <row r="191" spans="1:27" ht="15" thickBot="1" x14ac:dyDescent="0.35">
      <c r="A191" s="7"/>
      <c r="B191" s="23">
        <f t="shared" si="27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8"/>
        <v>#VALUE!</v>
      </c>
      <c r="M191" s="25">
        <f t="shared" si="29"/>
        <v>0</v>
      </c>
      <c r="N191" s="8"/>
      <c r="Y191" s="5">
        <f t="shared" si="25"/>
        <v>0</v>
      </c>
      <c r="Z191" s="5">
        <f t="shared" si="26"/>
        <v>0</v>
      </c>
      <c r="AA191" s="5">
        <f t="shared" si="30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226078.13332220243</v>
      </c>
      <c r="N192" s="8"/>
      <c r="Y192" s="5">
        <f>SUM(Y6:Y191)</f>
        <v>14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18" priority="1">
      <formula>LEN(TRIM(I6))=0</formula>
    </cfRule>
  </conditionalFormatting>
  <hyperlinks>
    <hyperlink ref="B192" r:id="rId1" display="www.winnerscapitalline.com" xr:uid="{00000000-0004-0000-3500-000000000000}"/>
    <hyperlink ref="P1" location="'MASTER '!A1" display="Back" xr:uid="{00000000-0004-0000-3500-000001000000}"/>
  </hyperlinks>
  <pageMargins left="0.7" right="0.7" top="0.75" bottom="0.75" header="0.3" footer="0.3"/>
  <pageSetup orientation="portrait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A195"/>
  <sheetViews>
    <sheetView zoomScaleNormal="100" workbookViewId="0">
      <selection activeCell="S15" sqref="S15:U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6.88671875" style="16" customWidth="1"/>
    <col min="6" max="6" width="11.441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1667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44844</v>
      </c>
      <c r="D6" s="19" t="s">
        <v>19</v>
      </c>
      <c r="E6" s="19" t="s">
        <v>1650</v>
      </c>
      <c r="F6" s="21">
        <v>372</v>
      </c>
      <c r="G6" s="79">
        <v>400</v>
      </c>
      <c r="H6" s="79">
        <v>355</v>
      </c>
      <c r="I6" s="26">
        <v>400</v>
      </c>
      <c r="J6" s="25">
        <f t="shared" ref="J6:J7" si="0">I6-F6</f>
        <v>28</v>
      </c>
      <c r="K6" s="27">
        <f t="shared" ref="K6:K7" si="1">150000/F6</f>
        <v>403.22580645161293</v>
      </c>
      <c r="L6" s="63">
        <f t="shared" ref="L6:L71" si="2">(I6*1/F6)-100%</f>
        <v>7.5268817204301008E-2</v>
      </c>
      <c r="M6" s="25">
        <f>J6*K6</f>
        <v>11290.322580645163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44845</v>
      </c>
      <c r="D7" s="25" t="s">
        <v>19</v>
      </c>
      <c r="E7" s="25" t="s">
        <v>1651</v>
      </c>
      <c r="F7" s="26">
        <v>36</v>
      </c>
      <c r="G7" s="26">
        <v>50</v>
      </c>
      <c r="H7" s="26">
        <v>32</v>
      </c>
      <c r="I7" s="26">
        <v>37</v>
      </c>
      <c r="J7" s="25">
        <f t="shared" si="0"/>
        <v>1</v>
      </c>
      <c r="K7" s="27">
        <f t="shared" si="1"/>
        <v>4166.666666666667</v>
      </c>
      <c r="L7" s="63">
        <f t="shared" si="2"/>
        <v>2.7777777777777679E-2</v>
      </c>
      <c r="M7" s="83">
        <f>J7*K7</f>
        <v>4166.666666666667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44848</v>
      </c>
      <c r="D8" s="25" t="s">
        <v>19</v>
      </c>
      <c r="E8" s="25" t="s">
        <v>1679</v>
      </c>
      <c r="F8" s="26">
        <v>77</v>
      </c>
      <c r="G8" s="26">
        <v>120</v>
      </c>
      <c r="H8" s="26">
        <v>60</v>
      </c>
      <c r="I8" s="26">
        <v>86</v>
      </c>
      <c r="J8" s="25">
        <f t="shared" ref="J8" si="7">I8-F8</f>
        <v>9</v>
      </c>
      <c r="K8" s="27">
        <f t="shared" ref="K8" si="8">150000/F8</f>
        <v>1948.0519480519481</v>
      </c>
      <c r="L8" s="63">
        <f t="shared" si="2"/>
        <v>0.11688311688311681</v>
      </c>
      <c r="M8" s="83">
        <f t="shared" ref="M8:M71" si="9">J8*K8</f>
        <v>17532.467532467534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44858</v>
      </c>
      <c r="D9" s="25" t="s">
        <v>19</v>
      </c>
      <c r="E9" s="25" t="s">
        <v>1652</v>
      </c>
      <c r="F9" s="26">
        <v>220</v>
      </c>
      <c r="G9" s="26">
        <v>500</v>
      </c>
      <c r="H9" s="26">
        <v>100</v>
      </c>
      <c r="I9" s="26">
        <v>240</v>
      </c>
      <c r="J9" s="25">
        <f t="shared" ref="J9" si="10">I9-F9</f>
        <v>20</v>
      </c>
      <c r="K9" s="27">
        <f t="shared" ref="K9" si="11">150000/F9</f>
        <v>681.81818181818187</v>
      </c>
      <c r="L9" s="63">
        <f t="shared" si="2"/>
        <v>9.0909090909090828E-2</v>
      </c>
      <c r="M9" s="83">
        <f t="shared" si="9"/>
        <v>13636.363636363638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44858</v>
      </c>
      <c r="D10" s="25" t="s">
        <v>19</v>
      </c>
      <c r="E10" s="25" t="s">
        <v>1654</v>
      </c>
      <c r="F10" s="26">
        <v>1400</v>
      </c>
      <c r="G10" s="26">
        <v>2000</v>
      </c>
      <c r="H10" s="26">
        <v>1000</v>
      </c>
      <c r="I10" s="26">
        <v>1600</v>
      </c>
      <c r="J10" s="25">
        <f t="shared" ref="J10:J12" si="12">I10-F10</f>
        <v>200</v>
      </c>
      <c r="K10" s="27">
        <f t="shared" ref="K10:K12" si="13">150000/F10</f>
        <v>107.14285714285714</v>
      </c>
      <c r="L10" s="63">
        <f t="shared" si="2"/>
        <v>0.14285714285714279</v>
      </c>
      <c r="M10" s="83">
        <f t="shared" si="9"/>
        <v>21428.571428571428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44858</v>
      </c>
      <c r="D11" s="25" t="s">
        <v>19</v>
      </c>
      <c r="E11" s="25" t="s">
        <v>1653</v>
      </c>
      <c r="F11" s="26">
        <v>710</v>
      </c>
      <c r="G11" s="26">
        <v>1500</v>
      </c>
      <c r="H11" s="26">
        <v>500</v>
      </c>
      <c r="I11" s="26">
        <v>500</v>
      </c>
      <c r="J11" s="25">
        <f t="shared" si="12"/>
        <v>-210</v>
      </c>
      <c r="K11" s="27">
        <f t="shared" si="13"/>
        <v>211.26760563380282</v>
      </c>
      <c r="L11" s="63">
        <f t="shared" si="2"/>
        <v>-0.29577464788732399</v>
      </c>
      <c r="M11" s="83">
        <f t="shared" si="9"/>
        <v>-44366.197183098593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0</v>
      </c>
      <c r="Z11" s="5">
        <f t="shared" si="4"/>
        <v>1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44858</v>
      </c>
      <c r="D12" s="25" t="s">
        <v>19</v>
      </c>
      <c r="E12" s="25" t="s">
        <v>1655</v>
      </c>
      <c r="F12" s="26">
        <v>700</v>
      </c>
      <c r="G12" s="26">
        <v>1800</v>
      </c>
      <c r="H12" s="26">
        <v>400</v>
      </c>
      <c r="I12" s="26">
        <v>1200</v>
      </c>
      <c r="J12" s="25">
        <f t="shared" si="12"/>
        <v>500</v>
      </c>
      <c r="K12" s="27">
        <f t="shared" si="13"/>
        <v>214.28571428571428</v>
      </c>
      <c r="L12" s="63">
        <f t="shared" si="2"/>
        <v>0.71428571428571419</v>
      </c>
      <c r="M12" s="83">
        <f t="shared" si="9"/>
        <v>107142.85714285714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44858</v>
      </c>
      <c r="D13" s="25" t="s">
        <v>19</v>
      </c>
      <c r="E13" s="25" t="s">
        <v>1456</v>
      </c>
      <c r="F13" s="26">
        <v>48</v>
      </c>
      <c r="G13" s="26">
        <v>100</v>
      </c>
      <c r="H13" s="26">
        <v>30</v>
      </c>
      <c r="I13" s="26">
        <v>64</v>
      </c>
      <c r="J13" s="25">
        <f t="shared" ref="J13" si="14">I13-F13</f>
        <v>16</v>
      </c>
      <c r="K13" s="27">
        <f t="shared" ref="K13" si="15">150000/F13</f>
        <v>3125</v>
      </c>
      <c r="L13" s="63">
        <f t="shared" si="2"/>
        <v>0.33333333333333326</v>
      </c>
      <c r="M13" s="28">
        <f t="shared" si="9"/>
        <v>50000</v>
      </c>
      <c r="N13" s="8"/>
      <c r="P13" s="148" t="s">
        <v>10</v>
      </c>
      <c r="Q13" s="150">
        <v>11</v>
      </c>
      <c r="R13" s="152">
        <v>11</v>
      </c>
      <c r="S13" s="152"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44858</v>
      </c>
      <c r="D14" s="25" t="s">
        <v>19</v>
      </c>
      <c r="E14" s="25" t="s">
        <v>1656</v>
      </c>
      <c r="F14" s="26">
        <v>495</v>
      </c>
      <c r="G14" s="26">
        <v>900</v>
      </c>
      <c r="H14" s="26">
        <v>380</v>
      </c>
      <c r="I14" s="26">
        <v>669</v>
      </c>
      <c r="J14" s="25">
        <f t="shared" ref="J14" si="16">I14-F14</f>
        <v>174</v>
      </c>
      <c r="K14" s="27">
        <f t="shared" ref="K14" si="17">150000/F14</f>
        <v>303.030303030303</v>
      </c>
      <c r="L14" s="63">
        <f t="shared" si="2"/>
        <v>0.35151515151515156</v>
      </c>
      <c r="M14" s="28">
        <f t="shared" si="9"/>
        <v>52727.272727272721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44858</v>
      </c>
      <c r="D15" s="25" t="s">
        <v>19</v>
      </c>
      <c r="E15" s="25" t="s">
        <v>1657</v>
      </c>
      <c r="F15" s="26">
        <v>1200</v>
      </c>
      <c r="G15" s="26">
        <v>2000</v>
      </c>
      <c r="H15" s="26">
        <v>800</v>
      </c>
      <c r="I15" s="26">
        <v>1400</v>
      </c>
      <c r="J15" s="25">
        <f t="shared" ref="J15:J16" si="18">I15-F15</f>
        <v>200</v>
      </c>
      <c r="K15" s="27">
        <f t="shared" ref="K15:K16" si="19">150000/F15</f>
        <v>125</v>
      </c>
      <c r="L15" s="63">
        <f t="shared" si="2"/>
        <v>0.16666666666666674</v>
      </c>
      <c r="M15" s="28">
        <f t="shared" si="9"/>
        <v>25000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6"/>
        <v>11</v>
      </c>
      <c r="C16" s="24">
        <v>44858</v>
      </c>
      <c r="D16" s="25" t="s">
        <v>19</v>
      </c>
      <c r="E16" s="25" t="s">
        <v>1658</v>
      </c>
      <c r="F16" s="26">
        <v>700</v>
      </c>
      <c r="G16" s="26">
        <v>1500</v>
      </c>
      <c r="H16" s="26">
        <v>500</v>
      </c>
      <c r="I16" s="26">
        <v>740</v>
      </c>
      <c r="J16" s="25">
        <f t="shared" si="18"/>
        <v>40</v>
      </c>
      <c r="K16" s="27">
        <f t="shared" si="19"/>
        <v>214.28571428571428</v>
      </c>
      <c r="L16" s="63">
        <f t="shared" si="2"/>
        <v>5.7142857142857162E-2</v>
      </c>
      <c r="M16" s="28">
        <f t="shared" si="9"/>
        <v>8571.4285714285706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9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/>
      <c r="D19" s="25"/>
      <c r="E19" s="25"/>
      <c r="F19" s="26"/>
      <c r="G19" s="26"/>
      <c r="H19" s="26"/>
      <c r="I19" s="26"/>
      <c r="J19" s="25"/>
      <c r="K19" s="27"/>
      <c r="L19" s="63" t="e">
        <f t="shared" si="2"/>
        <v>#DIV/0!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5"/>
        <v>1</v>
      </c>
    </row>
    <row r="20" spans="1:27" hidden="1" x14ac:dyDescent="0.3">
      <c r="A20" s="7"/>
      <c r="B20" s="23">
        <f t="shared" si="6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5"/>
        <v>0</v>
      </c>
    </row>
    <row r="21" spans="1:27" hidden="1" x14ac:dyDescent="0.3">
      <c r="A21" s="7"/>
      <c r="B21" s="23">
        <f t="shared" si="6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5"/>
        <v>0</v>
      </c>
    </row>
    <row r="22" spans="1:27" hidden="1" x14ac:dyDescent="0.3">
      <c r="A22" s="7"/>
      <c r="B22" s="23">
        <f t="shared" si="6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5"/>
        <v>0</v>
      </c>
    </row>
    <row r="23" spans="1:27" hidden="1" x14ac:dyDescent="0.3">
      <c r="A23" s="7"/>
      <c r="B23" s="23">
        <f t="shared" si="6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5"/>
        <v>0</v>
      </c>
    </row>
    <row r="24" spans="1:27" hidden="1" x14ac:dyDescent="0.3">
      <c r="A24" s="7"/>
      <c r="B24" s="23">
        <f t="shared" si="6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0</v>
      </c>
    </row>
    <row r="25" spans="1:27" hidden="1" x14ac:dyDescent="0.3">
      <c r="A25" s="7"/>
      <c r="B25" s="23">
        <f t="shared" si="6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267129.75310317427</v>
      </c>
      <c r="N192" s="8"/>
      <c r="Y192" s="5">
        <f>SUM(Y6:Y191)</f>
        <v>10</v>
      </c>
      <c r="Z192" s="5">
        <f>SUM(Z6:Z191)</f>
        <v>1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17" priority="1">
      <formula>LEN(TRIM(I6))=0</formula>
    </cfRule>
  </conditionalFormatting>
  <hyperlinks>
    <hyperlink ref="B192" r:id="rId1" display="www.winnerscapitalline.com" xr:uid="{00000000-0004-0000-3600-000000000000}"/>
    <hyperlink ref="P1" location="'MASTER '!A1" display="Back" xr:uid="{00000000-0004-0000-3600-000001000000}"/>
  </hyperlinks>
  <pageMargins left="0.7" right="0.7" top="0.75" bottom="0.75" header="0.3" footer="0.3"/>
  <pageSetup orientation="portrait"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A195"/>
  <sheetViews>
    <sheetView zoomScaleNormal="100" workbookViewId="0">
      <selection activeCell="R24" sqref="R2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11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1666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44867</v>
      </c>
      <c r="D6" s="19" t="s">
        <v>19</v>
      </c>
      <c r="E6" s="19" t="s">
        <v>1659</v>
      </c>
      <c r="F6" s="21">
        <v>106</v>
      </c>
      <c r="G6" s="79">
        <v>120</v>
      </c>
      <c r="H6" s="79">
        <v>100</v>
      </c>
      <c r="I6" s="26">
        <v>111</v>
      </c>
      <c r="J6" s="25">
        <f t="shared" ref="J6" si="0">I6-F6</f>
        <v>5</v>
      </c>
      <c r="K6" s="27">
        <f t="shared" ref="K6" si="1">150000/F6</f>
        <v>1415.0943396226414</v>
      </c>
      <c r="L6" s="63">
        <f t="shared" ref="L6:L71" si="2">(I6*1/F6)-100%</f>
        <v>4.7169811320754818E-2</v>
      </c>
      <c r="M6" s="25">
        <f>J6*K6</f>
        <v>7075.4716981132069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44867</v>
      </c>
      <c r="D7" s="25" t="s">
        <v>19</v>
      </c>
      <c r="E7" s="25" t="s">
        <v>1396</v>
      </c>
      <c r="F7" s="26">
        <v>181</v>
      </c>
      <c r="G7" s="26">
        <v>195</v>
      </c>
      <c r="H7" s="26">
        <v>175</v>
      </c>
      <c r="I7" s="26">
        <v>195</v>
      </c>
      <c r="J7" s="25">
        <f t="shared" ref="J7" si="5">I7-F7</f>
        <v>14</v>
      </c>
      <c r="K7" s="27">
        <f t="shared" ref="K7" si="6">150000/F7</f>
        <v>828.72928176795585</v>
      </c>
      <c r="L7" s="63">
        <f t="shared" si="2"/>
        <v>7.7348066298342566E-2</v>
      </c>
      <c r="M7" s="83">
        <f>J7*K7</f>
        <v>11602.209944751383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44867</v>
      </c>
      <c r="D8" s="25" t="s">
        <v>19</v>
      </c>
      <c r="E8" s="25" t="s">
        <v>1338</v>
      </c>
      <c r="F8" s="26">
        <v>148</v>
      </c>
      <c r="G8" s="26">
        <v>300</v>
      </c>
      <c r="H8" s="26"/>
      <c r="I8" s="26">
        <v>173.1</v>
      </c>
      <c r="J8" s="25">
        <f t="shared" ref="J8" si="9">I8-F8</f>
        <v>25.099999999999994</v>
      </c>
      <c r="K8" s="27">
        <f t="shared" ref="K8" si="10">150000/F8</f>
        <v>1013.5135135135135</v>
      </c>
      <c r="L8" s="63">
        <f t="shared" si="2"/>
        <v>0.16959459459459447</v>
      </c>
      <c r="M8" s="83">
        <f t="shared" ref="M8:M71" si="11">J8*K8</f>
        <v>25439.189189189183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44868</v>
      </c>
      <c r="D9" s="25" t="s">
        <v>19</v>
      </c>
      <c r="E9" s="25" t="s">
        <v>1077</v>
      </c>
      <c r="F9" s="26">
        <v>40</v>
      </c>
      <c r="G9" s="26">
        <v>45</v>
      </c>
      <c r="H9" s="26">
        <v>38</v>
      </c>
      <c r="I9" s="26">
        <v>45</v>
      </c>
      <c r="J9" s="25">
        <f t="shared" ref="J9:J10" si="12">I9-F9</f>
        <v>5</v>
      </c>
      <c r="K9" s="27">
        <f t="shared" ref="K9:K10" si="13">150000/F9</f>
        <v>3750</v>
      </c>
      <c r="L9" s="63">
        <f t="shared" si="2"/>
        <v>0.125</v>
      </c>
      <c r="M9" s="83">
        <f t="shared" si="11"/>
        <v>18750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44869</v>
      </c>
      <c r="D10" s="25" t="s">
        <v>19</v>
      </c>
      <c r="E10" s="25" t="s">
        <v>1660</v>
      </c>
      <c r="F10" s="26">
        <v>322</v>
      </c>
      <c r="G10" s="26">
        <v>340</v>
      </c>
      <c r="H10" s="26">
        <v>315</v>
      </c>
      <c r="I10" s="26">
        <v>315</v>
      </c>
      <c r="J10" s="25">
        <f t="shared" si="12"/>
        <v>-7</v>
      </c>
      <c r="K10" s="27">
        <f t="shared" si="13"/>
        <v>465.83850931677017</v>
      </c>
      <c r="L10" s="63">
        <f t="shared" si="2"/>
        <v>-2.1739130434782594E-2</v>
      </c>
      <c r="M10" s="83">
        <f t="shared" si="11"/>
        <v>-3260.869565217391</v>
      </c>
      <c r="N10" s="8"/>
      <c r="Y10" s="5">
        <f t="shared" si="3"/>
        <v>0</v>
      </c>
      <c r="Z10" s="5">
        <f t="shared" si="4"/>
        <v>1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44872</v>
      </c>
      <c r="D11" s="25" t="s">
        <v>19</v>
      </c>
      <c r="E11" s="25" t="s">
        <v>1661</v>
      </c>
      <c r="F11" s="26">
        <v>41</v>
      </c>
      <c r="G11" s="26">
        <v>48</v>
      </c>
      <c r="H11" s="26">
        <v>38</v>
      </c>
      <c r="I11" s="26">
        <v>48</v>
      </c>
      <c r="J11" s="25">
        <f t="shared" ref="J11" si="14">I11-F11</f>
        <v>7</v>
      </c>
      <c r="K11" s="27">
        <f t="shared" ref="K11" si="15">150000/F11</f>
        <v>3658.5365853658536</v>
      </c>
      <c r="L11" s="63">
        <f t="shared" si="2"/>
        <v>0.1707317073170731</v>
      </c>
      <c r="M11" s="83">
        <f t="shared" si="11"/>
        <v>25609.756097560974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44874</v>
      </c>
      <c r="D12" s="25" t="s">
        <v>19</v>
      </c>
      <c r="E12" s="25" t="s">
        <v>1662</v>
      </c>
      <c r="F12" s="26">
        <v>235</v>
      </c>
      <c r="G12" s="26">
        <v>250</v>
      </c>
      <c r="H12" s="26">
        <v>230</v>
      </c>
      <c r="I12" s="26">
        <v>250</v>
      </c>
      <c r="J12" s="25">
        <f t="shared" ref="J12:J17" si="16">I12-F12</f>
        <v>15</v>
      </c>
      <c r="K12" s="27">
        <f t="shared" ref="K12:K17" si="17">150000/F12</f>
        <v>638.29787234042556</v>
      </c>
      <c r="L12" s="63">
        <f t="shared" si="2"/>
        <v>6.3829787234042534E-2</v>
      </c>
      <c r="M12" s="83">
        <f t="shared" si="11"/>
        <v>9574.468085106384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44874</v>
      </c>
      <c r="D13" s="25" t="s">
        <v>19</v>
      </c>
      <c r="E13" s="25" t="s">
        <v>1663</v>
      </c>
      <c r="F13" s="26">
        <v>400</v>
      </c>
      <c r="G13" s="26">
        <v>420</v>
      </c>
      <c r="H13" s="26">
        <v>394</v>
      </c>
      <c r="I13" s="26">
        <v>409</v>
      </c>
      <c r="J13" s="25">
        <f t="shared" si="16"/>
        <v>9</v>
      </c>
      <c r="K13" s="27">
        <f t="shared" si="17"/>
        <v>375</v>
      </c>
      <c r="L13" s="63">
        <f t="shared" si="2"/>
        <v>2.2499999999999964E-2</v>
      </c>
      <c r="M13" s="28">
        <f t="shared" si="11"/>
        <v>3375</v>
      </c>
      <c r="N13" s="8"/>
      <c r="P13" s="148" t="s">
        <v>10</v>
      </c>
      <c r="Q13" s="150">
        <v>20</v>
      </c>
      <c r="R13" s="152">
        <v>19</v>
      </c>
      <c r="S13" s="152">
        <v>1</v>
      </c>
      <c r="T13" s="152">
        <v>0</v>
      </c>
      <c r="U13" s="154">
        <f>R13/(Q13-T13)</f>
        <v>0.95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44874</v>
      </c>
      <c r="D14" s="25" t="s">
        <v>19</v>
      </c>
      <c r="E14" s="25" t="s">
        <v>1360</v>
      </c>
      <c r="F14" s="26">
        <v>535</v>
      </c>
      <c r="G14" s="26">
        <v>560</v>
      </c>
      <c r="H14" s="26">
        <v>528</v>
      </c>
      <c r="I14" s="26">
        <v>540</v>
      </c>
      <c r="J14" s="25">
        <f t="shared" si="16"/>
        <v>5</v>
      </c>
      <c r="K14" s="27">
        <f t="shared" si="17"/>
        <v>280.37383177570092</v>
      </c>
      <c r="L14" s="63">
        <f t="shared" si="2"/>
        <v>9.3457943925232545E-3</v>
      </c>
      <c r="M14" s="28">
        <f t="shared" si="11"/>
        <v>1401.8691588785045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44876</v>
      </c>
      <c r="D15" s="25" t="s">
        <v>19</v>
      </c>
      <c r="E15" s="25" t="s">
        <v>1664</v>
      </c>
      <c r="F15" s="26">
        <v>900</v>
      </c>
      <c r="G15" s="26">
        <v>950</v>
      </c>
      <c r="H15" s="26">
        <v>880</v>
      </c>
      <c r="I15" s="26">
        <v>915</v>
      </c>
      <c r="J15" s="25">
        <f t="shared" si="16"/>
        <v>15</v>
      </c>
      <c r="K15" s="27">
        <f t="shared" si="17"/>
        <v>166.66666666666666</v>
      </c>
      <c r="L15" s="63">
        <f t="shared" si="2"/>
        <v>1.6666666666666607E-2</v>
      </c>
      <c r="M15" s="28">
        <f t="shared" si="11"/>
        <v>2500</v>
      </c>
      <c r="N15" s="8"/>
      <c r="O15" s="29"/>
      <c r="P15" s="97" t="s">
        <v>21</v>
      </c>
      <c r="Q15" s="98"/>
      <c r="R15" s="99"/>
      <c r="S15" s="106">
        <f>U13</f>
        <v>0.95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44876</v>
      </c>
      <c r="D16" s="25" t="s">
        <v>19</v>
      </c>
      <c r="E16" s="25" t="s">
        <v>1327</v>
      </c>
      <c r="F16" s="26">
        <v>565</v>
      </c>
      <c r="G16" s="26">
        <v>600</v>
      </c>
      <c r="H16" s="26">
        <v>550</v>
      </c>
      <c r="I16" s="26">
        <v>575</v>
      </c>
      <c r="J16" s="25">
        <f t="shared" si="16"/>
        <v>10</v>
      </c>
      <c r="K16" s="27">
        <f t="shared" si="17"/>
        <v>265.48672566371681</v>
      </c>
      <c r="L16" s="63">
        <f t="shared" si="2"/>
        <v>1.7699115044247815E-2</v>
      </c>
      <c r="M16" s="28">
        <f t="shared" si="11"/>
        <v>2654.8672566371679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44882</v>
      </c>
      <c r="D17" s="25" t="s">
        <v>19</v>
      </c>
      <c r="E17" s="25" t="s">
        <v>1269</v>
      </c>
      <c r="F17" s="26">
        <v>28</v>
      </c>
      <c r="G17" s="26">
        <v>60</v>
      </c>
      <c r="H17" s="26">
        <v>20</v>
      </c>
      <c r="I17" s="26">
        <v>56</v>
      </c>
      <c r="J17" s="25">
        <f t="shared" si="16"/>
        <v>28</v>
      </c>
      <c r="K17" s="27">
        <f t="shared" si="17"/>
        <v>5357.1428571428569</v>
      </c>
      <c r="L17" s="63">
        <f t="shared" si="2"/>
        <v>1</v>
      </c>
      <c r="M17" s="28">
        <f t="shared" si="11"/>
        <v>150000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44883</v>
      </c>
      <c r="D18" s="25" t="s">
        <v>19</v>
      </c>
      <c r="E18" s="25" t="s">
        <v>1665</v>
      </c>
      <c r="F18" s="26">
        <v>280</v>
      </c>
      <c r="G18" s="26">
        <v>300</v>
      </c>
      <c r="H18" s="26">
        <v>273</v>
      </c>
      <c r="I18" s="26">
        <v>304</v>
      </c>
      <c r="J18" s="25">
        <f t="shared" ref="J18:J25" si="18">I18-F18</f>
        <v>24</v>
      </c>
      <c r="K18" s="27">
        <f t="shared" ref="K18:K25" si="19">150000/F18</f>
        <v>535.71428571428567</v>
      </c>
      <c r="L18" s="63">
        <f t="shared" si="2"/>
        <v>8.5714285714285632E-2</v>
      </c>
      <c r="M18" s="28">
        <f t="shared" si="11"/>
        <v>12857.142857142855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44886</v>
      </c>
      <c r="D19" s="25" t="s">
        <v>19</v>
      </c>
      <c r="E19" s="25" t="s">
        <v>1674</v>
      </c>
      <c r="F19" s="26">
        <v>2500</v>
      </c>
      <c r="G19" s="26">
        <v>2600</v>
      </c>
      <c r="H19" s="26">
        <v>2450</v>
      </c>
      <c r="I19" s="26">
        <v>2600</v>
      </c>
      <c r="J19" s="25">
        <f t="shared" si="18"/>
        <v>100</v>
      </c>
      <c r="K19" s="27">
        <f t="shared" si="19"/>
        <v>60</v>
      </c>
      <c r="L19" s="63">
        <f t="shared" si="2"/>
        <v>4.0000000000000036E-2</v>
      </c>
      <c r="M19" s="28">
        <f t="shared" si="11"/>
        <v>6000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44888</v>
      </c>
      <c r="D20" s="25" t="s">
        <v>19</v>
      </c>
      <c r="E20" s="25" t="s">
        <v>1235</v>
      </c>
      <c r="F20" s="26">
        <v>39</v>
      </c>
      <c r="G20" s="26">
        <v>45</v>
      </c>
      <c r="H20" s="26">
        <v>36</v>
      </c>
      <c r="I20" s="26">
        <v>44</v>
      </c>
      <c r="J20" s="25">
        <f t="shared" si="18"/>
        <v>5</v>
      </c>
      <c r="K20" s="27">
        <f t="shared" si="19"/>
        <v>3846.1538461538462</v>
      </c>
      <c r="L20" s="63">
        <f t="shared" si="2"/>
        <v>0.12820512820512819</v>
      </c>
      <c r="M20" s="28">
        <f t="shared" si="11"/>
        <v>19230.76923076923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44889</v>
      </c>
      <c r="D21" s="25" t="s">
        <v>19</v>
      </c>
      <c r="E21" s="25" t="s">
        <v>788</v>
      </c>
      <c r="F21" s="26">
        <v>175</v>
      </c>
      <c r="G21" s="26">
        <v>200</v>
      </c>
      <c r="H21" s="26">
        <v>165</v>
      </c>
      <c r="I21" s="26">
        <v>200</v>
      </c>
      <c r="J21" s="25">
        <f t="shared" si="18"/>
        <v>25</v>
      </c>
      <c r="K21" s="27">
        <f t="shared" si="19"/>
        <v>857.14285714285711</v>
      </c>
      <c r="L21" s="63">
        <f t="shared" si="2"/>
        <v>0.14285714285714279</v>
      </c>
      <c r="M21" s="28">
        <f t="shared" si="11"/>
        <v>21428.571428571428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44890</v>
      </c>
      <c r="D22" s="25" t="s">
        <v>19</v>
      </c>
      <c r="E22" s="25" t="s">
        <v>1357</v>
      </c>
      <c r="F22" s="26">
        <v>108</v>
      </c>
      <c r="G22" s="26">
        <v>120</v>
      </c>
      <c r="H22" s="26">
        <v>103</v>
      </c>
      <c r="I22" s="26">
        <v>113</v>
      </c>
      <c r="J22" s="25">
        <f t="shared" si="18"/>
        <v>5</v>
      </c>
      <c r="K22" s="27">
        <f t="shared" si="19"/>
        <v>1388.8888888888889</v>
      </c>
      <c r="L22" s="63">
        <f t="shared" si="2"/>
        <v>4.629629629629628E-2</v>
      </c>
      <c r="M22" s="28">
        <f t="shared" si="11"/>
        <v>6944.4444444444443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44890</v>
      </c>
      <c r="D23" s="25" t="s">
        <v>19</v>
      </c>
      <c r="E23" s="25" t="s">
        <v>539</v>
      </c>
      <c r="F23" s="26">
        <v>79.5</v>
      </c>
      <c r="G23" s="26">
        <v>90</v>
      </c>
      <c r="H23" s="26">
        <v>75</v>
      </c>
      <c r="I23" s="26">
        <v>90</v>
      </c>
      <c r="J23" s="25">
        <f t="shared" si="18"/>
        <v>10.5</v>
      </c>
      <c r="K23" s="27">
        <f t="shared" si="19"/>
        <v>1886.7924528301887</v>
      </c>
      <c r="L23" s="63">
        <f t="shared" si="2"/>
        <v>0.13207547169811318</v>
      </c>
      <c r="M23" s="28">
        <f t="shared" si="11"/>
        <v>19811.32075471698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44895</v>
      </c>
      <c r="D24" s="25" t="s">
        <v>19</v>
      </c>
      <c r="E24" s="25" t="s">
        <v>1474</v>
      </c>
      <c r="F24" s="26">
        <v>43</v>
      </c>
      <c r="G24" s="26">
        <v>50</v>
      </c>
      <c r="H24" s="26">
        <v>40</v>
      </c>
      <c r="I24" s="26">
        <v>50</v>
      </c>
      <c r="J24" s="25">
        <f t="shared" si="18"/>
        <v>7</v>
      </c>
      <c r="K24" s="27">
        <f t="shared" si="19"/>
        <v>3488.3720930232557</v>
      </c>
      <c r="L24" s="63">
        <f t="shared" si="2"/>
        <v>0.16279069767441867</v>
      </c>
      <c r="M24" s="28">
        <f t="shared" si="11"/>
        <v>24418.60465116279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44895</v>
      </c>
      <c r="D25" s="25" t="s">
        <v>19</v>
      </c>
      <c r="E25" s="25" t="s">
        <v>1217</v>
      </c>
      <c r="F25" s="26">
        <v>1305</v>
      </c>
      <c r="G25" s="26">
        <v>1370</v>
      </c>
      <c r="H25" s="26">
        <v>1270</v>
      </c>
      <c r="I25" s="26">
        <v>1361</v>
      </c>
      <c r="J25" s="25">
        <f t="shared" si="18"/>
        <v>56</v>
      </c>
      <c r="K25" s="27">
        <f t="shared" si="19"/>
        <v>114.94252873563218</v>
      </c>
      <c r="L25" s="63">
        <f t="shared" si="2"/>
        <v>4.2911877394635978E-2</v>
      </c>
      <c r="M25" s="28">
        <f t="shared" si="11"/>
        <v>6436.7816091954019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ht="15" thickBot="1" x14ac:dyDescent="0.35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371849.59684102255</v>
      </c>
      <c r="N192" s="8"/>
      <c r="Y192" s="5">
        <f>SUM(Y6:Y191)</f>
        <v>19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16" priority="1">
      <formula>LEN(TRIM(I6))=0</formula>
    </cfRule>
  </conditionalFormatting>
  <hyperlinks>
    <hyperlink ref="B192" r:id="rId1" display="www.winnerscapitalline.com" xr:uid="{00000000-0004-0000-3700-000000000000}"/>
    <hyperlink ref="P1" location="'MASTER '!A1" display="Back" xr:uid="{00000000-0004-0000-3700-000001000000}"/>
  </hyperlinks>
  <pageMargins left="0.7" right="0.7" top="0.75" bottom="0.75" header="0.3" footer="0.3"/>
  <pageSetup orientation="portrait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A195"/>
  <sheetViews>
    <sheetView zoomScaleNormal="100" workbookViewId="0">
      <selection activeCell="S15" sqref="S15:U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1675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44896</v>
      </c>
      <c r="D6" s="19" t="s">
        <v>19</v>
      </c>
      <c r="E6" s="19" t="s">
        <v>1488</v>
      </c>
      <c r="F6" s="21">
        <v>1000</v>
      </c>
      <c r="G6" s="79">
        <v>1100</v>
      </c>
      <c r="H6" s="79">
        <v>950</v>
      </c>
      <c r="I6" s="26">
        <v>1030</v>
      </c>
      <c r="J6" s="25">
        <f t="shared" ref="J6" si="0">I6-F6</f>
        <v>30</v>
      </c>
      <c r="K6" s="27">
        <f t="shared" ref="K6" si="1">150000/F6</f>
        <v>150</v>
      </c>
      <c r="L6" s="63">
        <f t="shared" ref="L6:L71" si="2">(I6*1/F6)-100%</f>
        <v>3.0000000000000027E-2</v>
      </c>
      <c r="M6" s="25">
        <f>J6*K6</f>
        <v>4500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44900</v>
      </c>
      <c r="D7" s="25" t="s">
        <v>19</v>
      </c>
      <c r="E7" s="25" t="s">
        <v>1517</v>
      </c>
      <c r="F7" s="26">
        <v>186</v>
      </c>
      <c r="G7" s="26">
        <v>200</v>
      </c>
      <c r="H7" s="26">
        <v>181</v>
      </c>
      <c r="I7" s="26">
        <v>181</v>
      </c>
      <c r="J7" s="25">
        <f t="shared" ref="J7" si="5">I7-F7</f>
        <v>-5</v>
      </c>
      <c r="K7" s="27">
        <f t="shared" ref="K7" si="6">150000/F7</f>
        <v>806.45161290322585</v>
      </c>
      <c r="L7" s="63">
        <f t="shared" si="2"/>
        <v>-2.6881720430107503E-2</v>
      </c>
      <c r="M7" s="83">
        <f>J7*K7</f>
        <v>-4032.2580645161293</v>
      </c>
      <c r="N7" s="8"/>
      <c r="Y7" s="5">
        <f t="shared" si="3"/>
        <v>0</v>
      </c>
      <c r="Z7" s="5">
        <f t="shared" si="4"/>
        <v>1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44901</v>
      </c>
      <c r="D8" s="25" t="s">
        <v>19</v>
      </c>
      <c r="E8" s="25" t="s">
        <v>1676</v>
      </c>
      <c r="F8" s="26">
        <v>62</v>
      </c>
      <c r="G8" s="26">
        <v>120</v>
      </c>
      <c r="H8" s="26">
        <v>65</v>
      </c>
      <c r="I8" s="26">
        <v>69.7</v>
      </c>
      <c r="J8" s="25">
        <f t="shared" ref="J8" si="9">I8-F8</f>
        <v>7.7000000000000028</v>
      </c>
      <c r="K8" s="27">
        <f t="shared" ref="K8" si="10">150000/F8</f>
        <v>2419.3548387096776</v>
      </c>
      <c r="L8" s="63">
        <f t="shared" si="2"/>
        <v>0.12419354838709684</v>
      </c>
      <c r="M8" s="83">
        <f t="shared" ref="M8:M71" si="11">J8*K8</f>
        <v>18629.032258064522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44902</v>
      </c>
      <c r="D9" s="25" t="s">
        <v>19</v>
      </c>
      <c r="E9" s="25" t="s">
        <v>1677</v>
      </c>
      <c r="F9" s="26">
        <v>57</v>
      </c>
      <c r="G9" s="26">
        <v>100</v>
      </c>
      <c r="H9" s="26">
        <v>40</v>
      </c>
      <c r="I9" s="26">
        <v>94.6</v>
      </c>
      <c r="J9" s="25">
        <f t="shared" ref="J9:J11" si="12">I9-F9</f>
        <v>37.599999999999994</v>
      </c>
      <c r="K9" s="27">
        <f t="shared" ref="K9:K11" si="13">150000/F9</f>
        <v>2631.5789473684213</v>
      </c>
      <c r="L9" s="63">
        <f t="shared" si="2"/>
        <v>0.65964912280701737</v>
      </c>
      <c r="M9" s="83">
        <f t="shared" si="11"/>
        <v>98947.368421052626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44902</v>
      </c>
      <c r="D10" s="25" t="s">
        <v>19</v>
      </c>
      <c r="E10" s="25" t="s">
        <v>1678</v>
      </c>
      <c r="F10" s="26">
        <v>75</v>
      </c>
      <c r="G10" s="26">
        <v>150</v>
      </c>
      <c r="H10" s="26">
        <v>60</v>
      </c>
      <c r="I10" s="26">
        <v>79.349999999999994</v>
      </c>
      <c r="J10" s="25">
        <f t="shared" si="12"/>
        <v>4.3499999999999943</v>
      </c>
      <c r="K10" s="27">
        <f t="shared" si="13"/>
        <v>2000</v>
      </c>
      <c r="L10" s="63">
        <f t="shared" si="2"/>
        <v>5.7999999999999829E-2</v>
      </c>
      <c r="M10" s="83">
        <f t="shared" si="11"/>
        <v>8699.9999999999891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44903</v>
      </c>
      <c r="D11" s="25" t="s">
        <v>19</v>
      </c>
      <c r="E11" s="25" t="s">
        <v>786</v>
      </c>
      <c r="F11" s="26">
        <v>605</v>
      </c>
      <c r="G11" s="26">
        <v>640</v>
      </c>
      <c r="H11" s="26">
        <v>590</v>
      </c>
      <c r="I11" s="26">
        <v>590</v>
      </c>
      <c r="J11" s="25">
        <f t="shared" si="12"/>
        <v>-15</v>
      </c>
      <c r="K11" s="27">
        <f t="shared" si="13"/>
        <v>247.93388429752065</v>
      </c>
      <c r="L11" s="63">
        <f t="shared" si="2"/>
        <v>-2.4793388429752095E-2</v>
      </c>
      <c r="M11" s="83">
        <f t="shared" si="11"/>
        <v>-3719.0082644628096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0</v>
      </c>
      <c r="Z11" s="5">
        <f t="shared" si="4"/>
        <v>1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44907</v>
      </c>
      <c r="D12" s="25" t="s">
        <v>19</v>
      </c>
      <c r="E12" s="25" t="s">
        <v>724</v>
      </c>
      <c r="F12" s="26">
        <v>435</v>
      </c>
      <c r="G12" s="26">
        <v>465</v>
      </c>
      <c r="H12" s="26">
        <v>415</v>
      </c>
      <c r="I12" s="26">
        <v>447</v>
      </c>
      <c r="J12" s="25">
        <f t="shared" ref="J12" si="14">I12-F12</f>
        <v>12</v>
      </c>
      <c r="K12" s="27">
        <f t="shared" ref="K12" si="15">150000/F12</f>
        <v>344.82758620689657</v>
      </c>
      <c r="L12" s="63">
        <f t="shared" si="2"/>
        <v>2.7586206896551779E-2</v>
      </c>
      <c r="M12" s="83">
        <f t="shared" si="11"/>
        <v>4137.9310344827591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44907</v>
      </c>
      <c r="D13" s="25" t="s">
        <v>19</v>
      </c>
      <c r="E13" s="25" t="s">
        <v>371</v>
      </c>
      <c r="F13" s="26">
        <v>400</v>
      </c>
      <c r="G13" s="26">
        <v>420</v>
      </c>
      <c r="H13" s="26">
        <v>390</v>
      </c>
      <c r="I13" s="26">
        <v>408</v>
      </c>
      <c r="J13" s="25">
        <f t="shared" ref="J13:J14" si="16">I13-F13</f>
        <v>8</v>
      </c>
      <c r="K13" s="27">
        <f t="shared" ref="K13:K14" si="17">150000/F13</f>
        <v>375</v>
      </c>
      <c r="L13" s="63">
        <f t="shared" si="2"/>
        <v>2.0000000000000018E-2</v>
      </c>
      <c r="M13" s="28">
        <f t="shared" si="11"/>
        <v>3000</v>
      </c>
      <c r="N13" s="8"/>
      <c r="P13" s="148" t="s">
        <v>10</v>
      </c>
      <c r="Q13" s="150">
        <f>COUNT(C6:C185)</f>
        <v>10</v>
      </c>
      <c r="R13" s="152">
        <v>8</v>
      </c>
      <c r="S13" s="152">
        <v>2</v>
      </c>
      <c r="T13" s="152">
        <v>0</v>
      </c>
      <c r="U13" s="154">
        <f>R13/(Q13-T13)</f>
        <v>0.8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44914</v>
      </c>
      <c r="D14" s="25" t="s">
        <v>19</v>
      </c>
      <c r="E14" s="25" t="s">
        <v>1680</v>
      </c>
      <c r="F14" s="26">
        <v>19</v>
      </c>
      <c r="G14" s="26">
        <v>50</v>
      </c>
      <c r="H14" s="26">
        <v>12</v>
      </c>
      <c r="I14" s="26">
        <v>21</v>
      </c>
      <c r="J14" s="25">
        <f t="shared" si="16"/>
        <v>2</v>
      </c>
      <c r="K14" s="27">
        <f t="shared" si="17"/>
        <v>7894.7368421052633</v>
      </c>
      <c r="L14" s="63">
        <f t="shared" si="2"/>
        <v>0.10526315789473695</v>
      </c>
      <c r="M14" s="28">
        <f t="shared" si="11"/>
        <v>15789.473684210527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44910</v>
      </c>
      <c r="D15" s="25" t="s">
        <v>19</v>
      </c>
      <c r="E15" s="25" t="s">
        <v>1681</v>
      </c>
      <c r="F15" s="26">
        <v>39</v>
      </c>
      <c r="G15" s="26">
        <v>120</v>
      </c>
      <c r="H15" s="26">
        <v>20</v>
      </c>
      <c r="I15" s="26">
        <v>43.85</v>
      </c>
      <c r="J15" s="25">
        <f t="shared" ref="J15" si="18">I15-F15</f>
        <v>4.8500000000000014</v>
      </c>
      <c r="K15" s="27">
        <f t="shared" ref="K15" si="19">150000/F15</f>
        <v>3846.1538461538462</v>
      </c>
      <c r="L15" s="63">
        <f t="shared" si="2"/>
        <v>0.12435897435897436</v>
      </c>
      <c r="M15" s="28">
        <f t="shared" si="11"/>
        <v>18653.84615384616</v>
      </c>
      <c r="N15" s="8"/>
      <c r="O15" s="29"/>
      <c r="P15" s="97" t="s">
        <v>21</v>
      </c>
      <c r="Q15" s="98"/>
      <c r="R15" s="99"/>
      <c r="S15" s="106">
        <f>U13</f>
        <v>0.8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11"/>
        <v>0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43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4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43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43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43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43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4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43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43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43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43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43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43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43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43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43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43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43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43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43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43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43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43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43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43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43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43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43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43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43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43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43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43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43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43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43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43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43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43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43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43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43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43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43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43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43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43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43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43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43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43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43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43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43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43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43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43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43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43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43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43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43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43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43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43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43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43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43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43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43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43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43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43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43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43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43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43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43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43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43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43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43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43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43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43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43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43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43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43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43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43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43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43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43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43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43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43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43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43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43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43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43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43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43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43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43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43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43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43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43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43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43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43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43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43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43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43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43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43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43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43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43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43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43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43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43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43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43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43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43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43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43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43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43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43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43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43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43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43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43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43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43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43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164606.38522267764</v>
      </c>
      <c r="N192" s="8"/>
      <c r="Y192" s="5">
        <f>SUM(Y6:Y191)</f>
        <v>8</v>
      </c>
      <c r="Z192" s="5">
        <f>SUM(Z6:Z191)</f>
        <v>2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5">
    <cfRule type="containsBlanks" dxfId="15" priority="1">
      <formula>LEN(TRIM(I6))=0</formula>
    </cfRule>
  </conditionalFormatting>
  <hyperlinks>
    <hyperlink ref="B192" r:id="rId1" display="www.winnerscapitalline.com" xr:uid="{00000000-0004-0000-3800-000000000000}"/>
    <hyperlink ref="P1" location="'MASTER '!A1" display="Back" xr:uid="{00000000-0004-0000-3800-000001000000}"/>
  </hyperlinks>
  <pageMargins left="0.7" right="0.7" top="0.75" bottom="0.75" header="0.3" footer="0.3"/>
  <pageSetup orientation="portrait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A195"/>
  <sheetViews>
    <sheetView zoomScaleNormal="100" workbookViewId="0">
      <selection activeCell="H6" sqref="H6:H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1682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44928</v>
      </c>
      <c r="D6" s="19" t="s">
        <v>19</v>
      </c>
      <c r="E6" s="19" t="s">
        <v>1683</v>
      </c>
      <c r="F6" s="21">
        <v>127</v>
      </c>
      <c r="G6" s="79">
        <v>200</v>
      </c>
      <c r="H6" s="79">
        <v>100</v>
      </c>
      <c r="I6" s="26">
        <v>155</v>
      </c>
      <c r="J6" s="25">
        <f t="shared" ref="J6" si="0">I6-F6</f>
        <v>28</v>
      </c>
      <c r="K6" s="27">
        <f t="shared" ref="K6" si="1">150000/F6</f>
        <v>1181.1023622047244</v>
      </c>
      <c r="L6" s="63">
        <f t="shared" ref="L6:L71" si="2">(I6*1/F6)-100%</f>
        <v>0.22047244094488194</v>
      </c>
      <c r="M6" s="25">
        <f>J6*K6</f>
        <v>33070.86614173228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44929</v>
      </c>
      <c r="D7" s="25" t="s">
        <v>19</v>
      </c>
      <c r="E7" s="25" t="s">
        <v>1684</v>
      </c>
      <c r="F7" s="26">
        <v>710</v>
      </c>
      <c r="G7" s="26">
        <v>750</v>
      </c>
      <c r="H7" s="26">
        <v>680</v>
      </c>
      <c r="I7" s="26">
        <v>720</v>
      </c>
      <c r="J7" s="25">
        <f t="shared" ref="J7" si="5">I7-F7</f>
        <v>10</v>
      </c>
      <c r="K7" s="27">
        <f t="shared" ref="K7" si="6">150000/F7</f>
        <v>211.26760563380282</v>
      </c>
      <c r="L7" s="63">
        <f t="shared" si="2"/>
        <v>1.4084507042253502E-2</v>
      </c>
      <c r="M7" s="83">
        <f>J7*K7</f>
        <v>2112.676056338028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44932</v>
      </c>
      <c r="D8" s="25" t="s">
        <v>19</v>
      </c>
      <c r="E8" s="25" t="s">
        <v>382</v>
      </c>
      <c r="F8" s="26">
        <v>955</v>
      </c>
      <c r="G8" s="26">
        <v>1000</v>
      </c>
      <c r="H8" s="26">
        <v>930</v>
      </c>
      <c r="I8" s="26">
        <v>1000</v>
      </c>
      <c r="J8" s="25">
        <f t="shared" ref="J8" si="9">I8-F8</f>
        <v>45</v>
      </c>
      <c r="K8" s="27">
        <f t="shared" ref="K8" si="10">150000/F8</f>
        <v>157.06806282722513</v>
      </c>
      <c r="L8" s="63">
        <f t="shared" si="2"/>
        <v>4.7120418848167533E-2</v>
      </c>
      <c r="M8" s="83">
        <f t="shared" ref="M8:M71" si="11">J8*K8</f>
        <v>7068.0628272251306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44937</v>
      </c>
      <c r="D9" s="25" t="s">
        <v>19</v>
      </c>
      <c r="E9" s="25" t="s">
        <v>1685</v>
      </c>
      <c r="F9" s="26">
        <v>11.35</v>
      </c>
      <c r="G9" s="26">
        <v>50</v>
      </c>
      <c r="H9" s="26">
        <v>8</v>
      </c>
      <c r="I9" s="26">
        <v>13</v>
      </c>
      <c r="J9" s="25">
        <f t="shared" ref="J9" si="12">I9-F9</f>
        <v>1.6500000000000004</v>
      </c>
      <c r="K9" s="27">
        <f t="shared" ref="K9" si="13">150000/F9</f>
        <v>13215.859030837004</v>
      </c>
      <c r="L9" s="63">
        <f t="shared" si="2"/>
        <v>0.14537444933920707</v>
      </c>
      <c r="M9" s="83">
        <f t="shared" si="11"/>
        <v>21806.167400881062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44937</v>
      </c>
      <c r="D10" s="25" t="s">
        <v>19</v>
      </c>
      <c r="E10" s="25" t="s">
        <v>1686</v>
      </c>
      <c r="F10" s="26">
        <v>139</v>
      </c>
      <c r="G10" s="26">
        <v>175</v>
      </c>
      <c r="H10" s="26">
        <v>125</v>
      </c>
      <c r="I10" s="26">
        <v>142</v>
      </c>
      <c r="J10" s="25">
        <f t="shared" ref="J10" si="14">I10-F10</f>
        <v>3</v>
      </c>
      <c r="K10" s="27">
        <f t="shared" ref="K10" si="15">150000/F10</f>
        <v>1079.1366906474821</v>
      </c>
      <c r="L10" s="63">
        <f t="shared" si="2"/>
        <v>2.1582733812949728E-2</v>
      </c>
      <c r="M10" s="83">
        <f t="shared" si="11"/>
        <v>3237.4100719424459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44938</v>
      </c>
      <c r="D11" s="25" t="s">
        <v>19</v>
      </c>
      <c r="E11" s="25" t="s">
        <v>1687</v>
      </c>
      <c r="F11" s="26">
        <v>600</v>
      </c>
      <c r="G11" s="26">
        <v>650</v>
      </c>
      <c r="H11" s="26">
        <v>575</v>
      </c>
      <c r="I11" s="26">
        <v>618</v>
      </c>
      <c r="J11" s="25">
        <f t="shared" ref="J11:J13" si="16">I11-F11</f>
        <v>18</v>
      </c>
      <c r="K11" s="27">
        <f t="shared" ref="K11:K13" si="17">150000/F11</f>
        <v>250</v>
      </c>
      <c r="L11" s="63">
        <f t="shared" si="2"/>
        <v>3.0000000000000027E-2</v>
      </c>
      <c r="M11" s="83">
        <f t="shared" si="11"/>
        <v>4500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44949</v>
      </c>
      <c r="D12" s="25" t="s">
        <v>19</v>
      </c>
      <c r="E12" s="25" t="s">
        <v>1688</v>
      </c>
      <c r="F12" s="26">
        <v>90</v>
      </c>
      <c r="G12" s="26">
        <v>100</v>
      </c>
      <c r="H12" s="26">
        <v>86</v>
      </c>
      <c r="I12" s="26">
        <v>100</v>
      </c>
      <c r="J12" s="25">
        <f t="shared" si="16"/>
        <v>10</v>
      </c>
      <c r="K12" s="27">
        <f t="shared" si="17"/>
        <v>1666.6666666666667</v>
      </c>
      <c r="L12" s="63">
        <f t="shared" si="2"/>
        <v>0.11111111111111116</v>
      </c>
      <c r="M12" s="83">
        <f t="shared" si="11"/>
        <v>16666.666666666668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44949</v>
      </c>
      <c r="D13" s="25" t="s">
        <v>19</v>
      </c>
      <c r="E13" s="25" t="s">
        <v>724</v>
      </c>
      <c r="F13" s="26">
        <v>433</v>
      </c>
      <c r="G13" s="26">
        <v>460</v>
      </c>
      <c r="H13" s="26">
        <v>420</v>
      </c>
      <c r="I13" s="26">
        <v>460</v>
      </c>
      <c r="J13" s="25">
        <f t="shared" si="16"/>
        <v>27</v>
      </c>
      <c r="K13" s="27">
        <f t="shared" si="17"/>
        <v>346.42032332563508</v>
      </c>
      <c r="L13" s="63">
        <f t="shared" si="2"/>
        <v>6.2355658198614217E-2</v>
      </c>
      <c r="M13" s="28">
        <f t="shared" si="11"/>
        <v>9353.3487297921474</v>
      </c>
      <c r="N13" s="8"/>
      <c r="P13" s="148" t="s">
        <v>10</v>
      </c>
      <c r="Q13" s="150">
        <v>9</v>
      </c>
      <c r="R13" s="152">
        <f>Y192</f>
        <v>9</v>
      </c>
      <c r="S13" s="152">
        <f>W186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44950</v>
      </c>
      <c r="D14" s="25" t="s">
        <v>19</v>
      </c>
      <c r="E14" s="25" t="s">
        <v>1689</v>
      </c>
      <c r="F14" s="26">
        <v>100</v>
      </c>
      <c r="G14" s="26">
        <v>115</v>
      </c>
      <c r="H14" s="26">
        <v>93</v>
      </c>
      <c r="I14" s="26">
        <v>103</v>
      </c>
      <c r="J14" s="25">
        <f t="shared" ref="J14" si="18">I14-F14</f>
        <v>3</v>
      </c>
      <c r="K14" s="27">
        <f t="shared" ref="K14" si="19">150000/F14</f>
        <v>1500</v>
      </c>
      <c r="L14" s="63">
        <f t="shared" si="2"/>
        <v>3.0000000000000027E-2</v>
      </c>
      <c r="M14" s="28">
        <f t="shared" si="11"/>
        <v>4500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/>
      <c r="D15" s="25"/>
      <c r="E15" s="25"/>
      <c r="F15" s="26"/>
      <c r="G15" s="26"/>
      <c r="H15" s="26"/>
      <c r="I15" s="26" t="s">
        <v>20</v>
      </c>
      <c r="J15" s="25"/>
      <c r="K15" s="27"/>
      <c r="L15" s="63" t="e">
        <f t="shared" si="2"/>
        <v>#VALUE!</v>
      </c>
      <c r="M15" s="28">
        <f t="shared" si="11"/>
        <v>0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0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11"/>
        <v>0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43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4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43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43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43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43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4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43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43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43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43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43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43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43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43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43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43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43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43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43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43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43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43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43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43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43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43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43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43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43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43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43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43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43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43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43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43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43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43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43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43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43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43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43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43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43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43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43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43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43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43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43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43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43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43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43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43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43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43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43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43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43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43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43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43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43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43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43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43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43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43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43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43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43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43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43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43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43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43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43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43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43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43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43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43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43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43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43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43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43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43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43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43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43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43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43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43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43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43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43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43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43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43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43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43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43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43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43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43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43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43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43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43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43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43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43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43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43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43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43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43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43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43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43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43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43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43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43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43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43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43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43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43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43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43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43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43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43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43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43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43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43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43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102315.19789457778</v>
      </c>
      <c r="N192" s="8"/>
      <c r="Y192" s="5">
        <f>SUM(Y6:Y191)</f>
        <v>9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4">
    <cfRule type="containsBlanks" dxfId="14" priority="1">
      <formula>LEN(TRIM(I6))=0</formula>
    </cfRule>
  </conditionalFormatting>
  <hyperlinks>
    <hyperlink ref="B192" r:id="rId1" display="www.winnerscapitalline.com" xr:uid="{00000000-0004-0000-3900-000000000000}"/>
    <hyperlink ref="P1" location="'MASTER '!A1" display="Back" xr:uid="{00000000-0004-0000-3900-000001000000}"/>
  </hyperlinks>
  <pageMargins left="0.7" right="0.7" top="0.75" bottom="0.75" header="0.3" footer="0.3"/>
  <pageSetup orientation="portrait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A195"/>
  <sheetViews>
    <sheetView zoomScaleNormal="100" workbookViewId="0">
      <selection activeCell="G6" sqref="G6:G16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1702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44964</v>
      </c>
      <c r="D6" s="19" t="s">
        <v>19</v>
      </c>
      <c r="E6" s="19" t="s">
        <v>1704</v>
      </c>
      <c r="F6" s="21">
        <v>1010</v>
      </c>
      <c r="G6" s="79">
        <v>1075</v>
      </c>
      <c r="H6" s="79">
        <v>960</v>
      </c>
      <c r="I6" s="26">
        <v>1040</v>
      </c>
      <c r="J6" s="25">
        <f t="shared" ref="J6" si="0">I6-F6</f>
        <v>30</v>
      </c>
      <c r="K6" s="27">
        <f t="shared" ref="K6" si="1">150000/F6</f>
        <v>148.51485148514851</v>
      </c>
      <c r="L6" s="63">
        <f t="shared" ref="L6:L71" si="2">(I6*1/F6)-100%</f>
        <v>2.9702970297029729E-2</v>
      </c>
      <c r="M6" s="25">
        <f>J6*K6</f>
        <v>4455.4455445544554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44965</v>
      </c>
      <c r="D7" s="25" t="s">
        <v>19</v>
      </c>
      <c r="E7" s="25" t="s">
        <v>152</v>
      </c>
      <c r="F7" s="26">
        <v>179</v>
      </c>
      <c r="G7" s="26">
        <v>500</v>
      </c>
      <c r="H7" s="26">
        <v>90</v>
      </c>
      <c r="I7" s="26">
        <v>321</v>
      </c>
      <c r="J7" s="25">
        <f t="shared" ref="J7" si="5">I7-F7</f>
        <v>142</v>
      </c>
      <c r="K7" s="27">
        <f t="shared" ref="K7" si="6">150000/F7</f>
        <v>837.98882681564248</v>
      </c>
      <c r="L7" s="63">
        <f t="shared" si="2"/>
        <v>0.7932960893854748</v>
      </c>
      <c r="M7" s="83">
        <f>J7*K7</f>
        <v>118994.41340782124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44965</v>
      </c>
      <c r="D8" s="25" t="s">
        <v>19</v>
      </c>
      <c r="E8" s="25" t="s">
        <v>1100</v>
      </c>
      <c r="F8" s="26">
        <v>828</v>
      </c>
      <c r="G8" s="26">
        <v>1500</v>
      </c>
      <c r="H8" s="26">
        <v>500</v>
      </c>
      <c r="I8" s="26">
        <v>1031</v>
      </c>
      <c r="J8" s="25">
        <f t="shared" ref="J8" si="9">I8-F8</f>
        <v>203</v>
      </c>
      <c r="K8" s="27">
        <f t="shared" ref="K8" si="10">150000/F8</f>
        <v>181.15942028985506</v>
      </c>
      <c r="L8" s="63">
        <f t="shared" si="2"/>
        <v>0.24516908212560384</v>
      </c>
      <c r="M8" s="83">
        <f t="shared" ref="M8:M71" si="11">J8*K8</f>
        <v>36775.362318840576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44967</v>
      </c>
      <c r="D9" s="25" t="s">
        <v>19</v>
      </c>
      <c r="E9" s="25" t="s">
        <v>1477</v>
      </c>
      <c r="F9" s="26">
        <v>161</v>
      </c>
      <c r="G9" s="26">
        <v>175</v>
      </c>
      <c r="H9" s="26">
        <v>155</v>
      </c>
      <c r="I9" s="26">
        <v>175</v>
      </c>
      <c r="J9" s="25">
        <f t="shared" ref="J9" si="12">I9-F9</f>
        <v>14</v>
      </c>
      <c r="K9" s="27">
        <f t="shared" ref="K9" si="13">150000/F9</f>
        <v>931.67701863354034</v>
      </c>
      <c r="L9" s="63">
        <f t="shared" si="2"/>
        <v>8.6956521739130377E-2</v>
      </c>
      <c r="M9" s="83">
        <f t="shared" si="11"/>
        <v>13043.478260869564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44971</v>
      </c>
      <c r="D10" s="25" t="s">
        <v>19</v>
      </c>
      <c r="E10" s="25" t="s">
        <v>1705</v>
      </c>
      <c r="F10" s="26">
        <v>253</v>
      </c>
      <c r="G10" s="26">
        <v>270</v>
      </c>
      <c r="H10" s="26">
        <v>240</v>
      </c>
      <c r="I10" s="26">
        <v>265</v>
      </c>
      <c r="J10" s="25">
        <f t="shared" ref="J10:J11" si="14">I10-F10</f>
        <v>12</v>
      </c>
      <c r="K10" s="27">
        <f t="shared" ref="K10:K11" si="15">150000/F10</f>
        <v>592.88537549407113</v>
      </c>
      <c r="L10" s="63">
        <f t="shared" si="2"/>
        <v>4.743083003952564E-2</v>
      </c>
      <c r="M10" s="83">
        <f t="shared" si="11"/>
        <v>7114.624505928854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44971</v>
      </c>
      <c r="D11" s="25" t="s">
        <v>19</v>
      </c>
      <c r="E11" s="25" t="s">
        <v>1706</v>
      </c>
      <c r="F11" s="26">
        <v>490</v>
      </c>
      <c r="G11" s="26">
        <v>530</v>
      </c>
      <c r="H11" s="26">
        <v>475</v>
      </c>
      <c r="I11" s="26">
        <v>530</v>
      </c>
      <c r="J11" s="25">
        <f t="shared" si="14"/>
        <v>40</v>
      </c>
      <c r="K11" s="27">
        <f t="shared" si="15"/>
        <v>306.12244897959181</v>
      </c>
      <c r="L11" s="63">
        <f t="shared" si="2"/>
        <v>8.163265306122458E-2</v>
      </c>
      <c r="M11" s="83">
        <f t="shared" si="11"/>
        <v>12244.897959183672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44973</v>
      </c>
      <c r="D12" s="25" t="s">
        <v>19</v>
      </c>
      <c r="E12" s="25" t="s">
        <v>1707</v>
      </c>
      <c r="F12" s="26">
        <v>154</v>
      </c>
      <c r="G12" s="26">
        <v>170</v>
      </c>
      <c r="H12" s="26">
        <v>144</v>
      </c>
      <c r="I12" s="26">
        <v>158</v>
      </c>
      <c r="J12" s="25">
        <f t="shared" ref="J12" si="16">I12-F12</f>
        <v>4</v>
      </c>
      <c r="K12" s="27">
        <f t="shared" ref="K12" si="17">150000/F12</f>
        <v>974.02597402597405</v>
      </c>
      <c r="L12" s="63">
        <f t="shared" si="2"/>
        <v>2.5974025974025983E-2</v>
      </c>
      <c r="M12" s="83">
        <f t="shared" si="11"/>
        <v>3896.1038961038962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44980</v>
      </c>
      <c r="D13" s="25" t="s">
        <v>19</v>
      </c>
      <c r="E13" s="25" t="s">
        <v>1708</v>
      </c>
      <c r="F13" s="26">
        <v>101</v>
      </c>
      <c r="G13" s="26">
        <v>250</v>
      </c>
      <c r="H13" s="26">
        <v>60</v>
      </c>
      <c r="I13" s="26">
        <v>130</v>
      </c>
      <c r="J13" s="25">
        <f t="shared" ref="J13:J15" si="18">I13-F13</f>
        <v>29</v>
      </c>
      <c r="K13" s="27">
        <f t="shared" ref="K13:K15" si="19">150000/F13</f>
        <v>1485.1485148514851</v>
      </c>
      <c r="L13" s="63">
        <f t="shared" si="2"/>
        <v>0.28712871287128716</v>
      </c>
      <c r="M13" s="28">
        <f t="shared" si="11"/>
        <v>43069.30693069307</v>
      </c>
      <c r="N13" s="8"/>
      <c r="P13" s="148" t="s">
        <v>10</v>
      </c>
      <c r="Q13" s="150">
        <f>COUNT(C6:C185)</f>
        <v>11</v>
      </c>
      <c r="R13" s="152">
        <v>11</v>
      </c>
      <c r="S13" s="152">
        <f>W186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44980</v>
      </c>
      <c r="D14" s="25" t="s">
        <v>19</v>
      </c>
      <c r="E14" s="25" t="s">
        <v>1709</v>
      </c>
      <c r="F14" s="26">
        <v>285</v>
      </c>
      <c r="G14" s="26">
        <v>500</v>
      </c>
      <c r="H14" s="26">
        <v>200</v>
      </c>
      <c r="I14" s="26">
        <v>330</v>
      </c>
      <c r="J14" s="25">
        <f t="shared" si="18"/>
        <v>45</v>
      </c>
      <c r="K14" s="27">
        <f t="shared" si="19"/>
        <v>526.31578947368416</v>
      </c>
      <c r="L14" s="63">
        <f t="shared" si="2"/>
        <v>0.15789473684210531</v>
      </c>
      <c r="M14" s="28">
        <f t="shared" si="11"/>
        <v>23684.210526315786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45008</v>
      </c>
      <c r="D15" s="25" t="s">
        <v>19</v>
      </c>
      <c r="E15" s="25" t="s">
        <v>1710</v>
      </c>
      <c r="F15" s="26">
        <v>285</v>
      </c>
      <c r="G15" s="26">
        <v>500</v>
      </c>
      <c r="H15" s="26">
        <v>240</v>
      </c>
      <c r="I15" s="26">
        <v>331</v>
      </c>
      <c r="J15" s="25">
        <f t="shared" si="18"/>
        <v>46</v>
      </c>
      <c r="K15" s="27">
        <f t="shared" si="19"/>
        <v>526.31578947368416</v>
      </c>
      <c r="L15" s="63">
        <f t="shared" si="2"/>
        <v>0.16140350877192988</v>
      </c>
      <c r="M15" s="28">
        <f t="shared" si="11"/>
        <v>24210.526315789473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45012</v>
      </c>
      <c r="D16" s="25" t="s">
        <v>19</v>
      </c>
      <c r="E16" s="25" t="s">
        <v>1087</v>
      </c>
      <c r="F16" s="26">
        <v>285</v>
      </c>
      <c r="G16" s="26">
        <v>400</v>
      </c>
      <c r="H16" s="26">
        <v>240</v>
      </c>
      <c r="I16" s="26">
        <v>295</v>
      </c>
      <c r="J16" s="25">
        <f t="shared" ref="J16" si="20">I16-F16</f>
        <v>10</v>
      </c>
      <c r="K16" s="27">
        <f t="shared" ref="K16" si="21">150000/F16</f>
        <v>526.31578947368416</v>
      </c>
      <c r="L16" s="63">
        <f t="shared" si="2"/>
        <v>3.5087719298245723E-2</v>
      </c>
      <c r="M16" s="28">
        <f t="shared" si="11"/>
        <v>5263.1578947368416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7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7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7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292751.52756083751</v>
      </c>
      <c r="N192" s="8"/>
      <c r="Y192" s="5">
        <f>SUM(Y6:Y191)</f>
        <v>11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0">
    <cfRule type="containsBlanks" dxfId="13" priority="1">
      <formula>LEN(TRIM(I6))=0</formula>
    </cfRule>
  </conditionalFormatting>
  <hyperlinks>
    <hyperlink ref="B192" r:id="rId1" display="www.winnerscapitalline.com" xr:uid="{00000000-0004-0000-3A00-000000000000}"/>
    <hyperlink ref="P1" location="'MASTER '!A1" display="Back" xr:uid="{00000000-0004-0000-3A00-000001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94"/>
  <sheetViews>
    <sheetView workbookViewId="0"/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3.5546875" style="16" customWidth="1"/>
    <col min="4" max="4" width="9.33203125" style="16" customWidth="1"/>
    <col min="5" max="5" width="29.5546875" style="16" customWidth="1"/>
    <col min="6" max="7" width="12.109375" style="16" customWidth="1"/>
    <col min="8" max="8" width="13.109375" style="41" customWidth="1"/>
    <col min="9" max="9" width="13.33203125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30"/>
      <c r="L2" s="8"/>
    </row>
    <row r="3" spans="1:25" ht="16.2" thickBot="1" x14ac:dyDescent="0.35">
      <c r="A3" s="7"/>
      <c r="B3" s="133" t="s">
        <v>525</v>
      </c>
      <c r="C3" s="134"/>
      <c r="D3" s="134"/>
      <c r="E3" s="134"/>
      <c r="F3" s="134"/>
      <c r="G3" s="134"/>
      <c r="H3" s="134"/>
      <c r="I3" s="134"/>
      <c r="J3" s="134"/>
      <c r="K3" s="135"/>
      <c r="L3" s="8"/>
    </row>
    <row r="4" spans="1:25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8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43346</v>
      </c>
      <c r="D6" s="19" t="s">
        <v>19</v>
      </c>
      <c r="E6" s="19" t="s">
        <v>491</v>
      </c>
      <c r="F6" s="21">
        <v>635</v>
      </c>
      <c r="G6" s="26">
        <v>641</v>
      </c>
      <c r="H6" s="25">
        <f>G6-F6</f>
        <v>6</v>
      </c>
      <c r="I6" s="27">
        <f>150000/F6</f>
        <v>236.22047244094489</v>
      </c>
      <c r="J6" s="74">
        <f t="shared" ref="J6:J14" si="0">(G6*1/F6)-100%</f>
        <v>9.4488188976378229E-3</v>
      </c>
      <c r="K6" s="22">
        <f>H6*I6</f>
        <v>1417.3228346456694</v>
      </c>
      <c r="L6" s="8"/>
      <c r="W6" s="5">
        <f t="shared" ref="W6:W69" si="1">IF($K6&gt;0,1,0)</f>
        <v>1</v>
      </c>
      <c r="X6" s="5">
        <f t="shared" ref="X6:X69" si="2">IF($K6&lt;0,1,0)</f>
        <v>0</v>
      </c>
      <c r="Y6" s="5">
        <f t="shared" ref="Y6:Y75" si="3">IF($G6=0,1,0)</f>
        <v>0</v>
      </c>
    </row>
    <row r="7" spans="1:25" x14ac:dyDescent="0.3">
      <c r="A7" s="7"/>
      <c r="B7" s="23">
        <f>B6+1</f>
        <v>2</v>
      </c>
      <c r="C7" s="24">
        <v>43347</v>
      </c>
      <c r="D7" s="25" t="s">
        <v>19</v>
      </c>
      <c r="E7" s="25" t="s">
        <v>268</v>
      </c>
      <c r="F7" s="26">
        <v>985</v>
      </c>
      <c r="G7" s="26">
        <v>980</v>
      </c>
      <c r="H7" s="25">
        <f t="shared" ref="H7:H8" si="4">G7-F7</f>
        <v>-5</v>
      </c>
      <c r="I7" s="27">
        <f t="shared" ref="I7:I8" si="5">150000/F7</f>
        <v>152.28426395939087</v>
      </c>
      <c r="J7" s="63">
        <f t="shared" si="0"/>
        <v>-5.0761421319797106E-3</v>
      </c>
      <c r="K7" s="28">
        <f t="shared" ref="K7:K70" si="6">H7*I7</f>
        <v>-761.42131979695432</v>
      </c>
      <c r="L7" s="8"/>
      <c r="W7" s="5">
        <f t="shared" si="1"/>
        <v>0</v>
      </c>
      <c r="X7" s="5">
        <f t="shared" si="2"/>
        <v>1</v>
      </c>
      <c r="Y7" s="5">
        <f t="shared" si="3"/>
        <v>0</v>
      </c>
    </row>
    <row r="8" spans="1:25" ht="15" thickBot="1" x14ac:dyDescent="0.35">
      <c r="A8" s="7"/>
      <c r="B8" s="23">
        <f t="shared" ref="B8:B71" si="7">B7+1</f>
        <v>3</v>
      </c>
      <c r="C8" s="24">
        <v>43347</v>
      </c>
      <c r="D8" s="25" t="s">
        <v>19</v>
      </c>
      <c r="E8" s="25" t="s">
        <v>479</v>
      </c>
      <c r="F8" s="26">
        <v>1765</v>
      </c>
      <c r="G8" s="26">
        <v>1750</v>
      </c>
      <c r="H8" s="25">
        <f t="shared" si="4"/>
        <v>-15</v>
      </c>
      <c r="I8" s="27">
        <f t="shared" si="5"/>
        <v>84.985835694050991</v>
      </c>
      <c r="J8" s="63">
        <f t="shared" si="0"/>
        <v>-8.4985835694051381E-3</v>
      </c>
      <c r="K8" s="28">
        <f t="shared" si="6"/>
        <v>-1274.7875354107648</v>
      </c>
      <c r="L8" s="8"/>
      <c r="W8" s="5">
        <f t="shared" si="1"/>
        <v>0</v>
      </c>
      <c r="X8" s="5">
        <f t="shared" si="2"/>
        <v>1</v>
      </c>
      <c r="Y8" s="5">
        <f t="shared" si="3"/>
        <v>0</v>
      </c>
    </row>
    <row r="9" spans="1:25" x14ac:dyDescent="0.3">
      <c r="A9" s="7"/>
      <c r="B9" s="23">
        <f t="shared" si="7"/>
        <v>4</v>
      </c>
      <c r="C9" s="24">
        <v>43347</v>
      </c>
      <c r="D9" s="25" t="s">
        <v>19</v>
      </c>
      <c r="E9" s="25" t="s">
        <v>499</v>
      </c>
      <c r="F9" s="26">
        <v>2030</v>
      </c>
      <c r="G9" s="26">
        <v>2040</v>
      </c>
      <c r="H9" s="25">
        <f>G9-F9</f>
        <v>10</v>
      </c>
      <c r="I9" s="27">
        <f>150000/F9</f>
        <v>73.891625615763544</v>
      </c>
      <c r="J9" s="63">
        <f t="shared" si="0"/>
        <v>4.9261083743843415E-3</v>
      </c>
      <c r="K9" s="28">
        <f t="shared" si="6"/>
        <v>738.91625615763542</v>
      </c>
      <c r="L9" s="8"/>
      <c r="N9" s="131" t="s">
        <v>3</v>
      </c>
      <c r="O9" s="95" t="s">
        <v>4</v>
      </c>
      <c r="P9" s="95" t="s">
        <v>5</v>
      </c>
      <c r="Q9" s="95" t="s">
        <v>6</v>
      </c>
      <c r="R9" s="95" t="s">
        <v>156</v>
      </c>
      <c r="S9" s="118" t="s">
        <v>7</v>
      </c>
      <c r="W9" s="5">
        <f t="shared" si="1"/>
        <v>1</v>
      </c>
      <c r="X9" s="5">
        <f t="shared" si="2"/>
        <v>0</v>
      </c>
      <c r="Y9" s="5">
        <f t="shared" si="3"/>
        <v>0</v>
      </c>
    </row>
    <row r="10" spans="1:25" ht="15" thickBot="1" x14ac:dyDescent="0.35">
      <c r="A10" s="7"/>
      <c r="B10" s="23">
        <f t="shared" si="7"/>
        <v>5</v>
      </c>
      <c r="C10" s="24">
        <v>43347</v>
      </c>
      <c r="D10" s="25" t="s">
        <v>19</v>
      </c>
      <c r="E10" s="25" t="s">
        <v>494</v>
      </c>
      <c r="F10" s="26">
        <v>101</v>
      </c>
      <c r="G10" s="26">
        <v>103</v>
      </c>
      <c r="H10" s="25">
        <f>G10-F10</f>
        <v>2</v>
      </c>
      <c r="I10" s="27">
        <f>150000/F10</f>
        <v>1485.1485148514851</v>
      </c>
      <c r="J10" s="63">
        <f t="shared" si="0"/>
        <v>1.980198019801982E-2</v>
      </c>
      <c r="K10" s="28">
        <f t="shared" si="6"/>
        <v>2970.2970297029701</v>
      </c>
      <c r="L10" s="8"/>
      <c r="N10" s="132"/>
      <c r="O10" s="96"/>
      <c r="P10" s="96"/>
      <c r="Q10" s="96"/>
      <c r="R10" s="96"/>
      <c r="S10" s="119"/>
      <c r="W10" s="5">
        <f t="shared" si="1"/>
        <v>1</v>
      </c>
      <c r="X10" s="5">
        <f t="shared" si="2"/>
        <v>0</v>
      </c>
      <c r="Y10" s="5">
        <f>IF($G10=0,1,0)</f>
        <v>0</v>
      </c>
    </row>
    <row r="11" spans="1:25" x14ac:dyDescent="0.3">
      <c r="A11" s="7"/>
      <c r="B11" s="23">
        <f t="shared" si="7"/>
        <v>6</v>
      </c>
      <c r="C11" s="24">
        <v>43347</v>
      </c>
      <c r="D11" s="25" t="s">
        <v>19</v>
      </c>
      <c r="E11" s="25" t="s">
        <v>495</v>
      </c>
      <c r="F11" s="26">
        <v>94</v>
      </c>
      <c r="G11" s="26">
        <v>102.4</v>
      </c>
      <c r="H11" s="25">
        <f>G11-F11</f>
        <v>8.4000000000000057</v>
      </c>
      <c r="I11" s="27">
        <f>150000/F11</f>
        <v>1595.7446808510638</v>
      </c>
      <c r="J11" s="63">
        <f t="shared" si="0"/>
        <v>8.9361702127659592E-2</v>
      </c>
      <c r="K11" s="28">
        <f t="shared" si="6"/>
        <v>13404.255319148944</v>
      </c>
      <c r="L11" s="8"/>
      <c r="N11" s="144" t="s">
        <v>10</v>
      </c>
      <c r="O11" s="122">
        <f>COUNT(C6:C192)</f>
        <v>101</v>
      </c>
      <c r="P11" s="124">
        <f>W193</f>
        <v>80</v>
      </c>
      <c r="Q11" s="124">
        <f>X193</f>
        <v>21</v>
      </c>
      <c r="R11" s="126">
        <f>Y193</f>
        <v>0</v>
      </c>
      <c r="S11" s="139">
        <f>P11/(O11-R11)</f>
        <v>0.79207920792079212</v>
      </c>
      <c r="W11" s="5">
        <f t="shared" si="1"/>
        <v>1</v>
      </c>
      <c r="X11" s="5">
        <f t="shared" si="2"/>
        <v>0</v>
      </c>
      <c r="Y11" s="5">
        <f>IF($G11=0,1,0)</f>
        <v>0</v>
      </c>
    </row>
    <row r="12" spans="1:25" ht="15" thickBot="1" x14ac:dyDescent="0.35">
      <c r="A12" s="7"/>
      <c r="B12" s="23">
        <f t="shared" si="7"/>
        <v>7</v>
      </c>
      <c r="C12" s="24">
        <v>43348</v>
      </c>
      <c r="D12" s="25" t="s">
        <v>19</v>
      </c>
      <c r="E12" s="25" t="s">
        <v>496</v>
      </c>
      <c r="F12" s="26">
        <v>455</v>
      </c>
      <c r="G12" s="26">
        <v>474</v>
      </c>
      <c r="H12" s="25">
        <f t="shared" ref="H12:H16" si="8">G12-F12</f>
        <v>19</v>
      </c>
      <c r="I12" s="27">
        <f t="shared" ref="I12:I16" si="9">150000/F12</f>
        <v>329.67032967032969</v>
      </c>
      <c r="J12" s="63">
        <f t="shared" si="0"/>
        <v>4.1758241758241832E-2</v>
      </c>
      <c r="K12" s="28">
        <f t="shared" si="6"/>
        <v>6263.7362637362639</v>
      </c>
      <c r="L12" s="8"/>
      <c r="N12" s="145"/>
      <c r="O12" s="123"/>
      <c r="P12" s="125"/>
      <c r="Q12" s="125"/>
      <c r="R12" s="127"/>
      <c r="S12" s="140"/>
      <c r="W12" s="5">
        <f t="shared" si="1"/>
        <v>1</v>
      </c>
      <c r="X12" s="5">
        <f t="shared" si="2"/>
        <v>0</v>
      </c>
      <c r="Y12" s="5">
        <f t="shared" si="3"/>
        <v>0</v>
      </c>
    </row>
    <row r="13" spans="1:25" x14ac:dyDescent="0.3">
      <c r="A13" s="7"/>
      <c r="B13" s="23">
        <f t="shared" si="7"/>
        <v>8</v>
      </c>
      <c r="C13" s="24">
        <v>43348</v>
      </c>
      <c r="D13" s="25" t="s">
        <v>19</v>
      </c>
      <c r="E13" s="25" t="s">
        <v>497</v>
      </c>
      <c r="F13" s="26">
        <v>251</v>
      </c>
      <c r="G13" s="26">
        <v>260</v>
      </c>
      <c r="H13" s="25">
        <f t="shared" si="8"/>
        <v>9</v>
      </c>
      <c r="I13" s="27">
        <f t="shared" si="9"/>
        <v>597.60956175298804</v>
      </c>
      <c r="J13" s="63">
        <f t="shared" si="0"/>
        <v>3.5856573705179251E-2</v>
      </c>
      <c r="K13" s="28">
        <f t="shared" si="6"/>
        <v>5378.4860557768925</v>
      </c>
      <c r="L13" s="8"/>
      <c r="M13" s="29"/>
      <c r="N13" s="97" t="s">
        <v>21</v>
      </c>
      <c r="O13" s="98"/>
      <c r="P13" s="99"/>
      <c r="Q13" s="106">
        <f>S11</f>
        <v>0.79207920792079212</v>
      </c>
      <c r="R13" s="107"/>
      <c r="S13" s="108"/>
      <c r="W13" s="5">
        <f t="shared" si="1"/>
        <v>1</v>
      </c>
      <c r="X13" s="5">
        <f t="shared" si="2"/>
        <v>0</v>
      </c>
      <c r="Y13" s="5">
        <f t="shared" si="3"/>
        <v>0</v>
      </c>
    </row>
    <row r="14" spans="1:25" x14ac:dyDescent="0.3">
      <c r="A14" s="7"/>
      <c r="B14" s="23">
        <f t="shared" si="7"/>
        <v>9</v>
      </c>
      <c r="C14" s="24">
        <v>43348</v>
      </c>
      <c r="D14" s="25" t="s">
        <v>19</v>
      </c>
      <c r="E14" s="25" t="s">
        <v>498</v>
      </c>
      <c r="F14" s="26">
        <v>35</v>
      </c>
      <c r="G14" s="26">
        <v>37.25</v>
      </c>
      <c r="H14" s="25">
        <f t="shared" si="8"/>
        <v>2.25</v>
      </c>
      <c r="I14" s="27">
        <f t="shared" si="9"/>
        <v>4285.7142857142853</v>
      </c>
      <c r="J14" s="63">
        <f t="shared" si="0"/>
        <v>6.4285714285714279E-2</v>
      </c>
      <c r="K14" s="28">
        <f t="shared" si="6"/>
        <v>9642.8571428571413</v>
      </c>
      <c r="L14" s="8"/>
      <c r="N14" s="100"/>
      <c r="O14" s="101"/>
      <c r="P14" s="102"/>
      <c r="Q14" s="109"/>
      <c r="R14" s="110"/>
      <c r="S14" s="111"/>
      <c r="W14" s="5">
        <f t="shared" si="1"/>
        <v>1</v>
      </c>
      <c r="X14" s="5">
        <f t="shared" si="2"/>
        <v>0</v>
      </c>
      <c r="Y14" s="5">
        <f t="shared" si="3"/>
        <v>0</v>
      </c>
    </row>
    <row r="15" spans="1:25" ht="15" thickBot="1" x14ac:dyDescent="0.35">
      <c r="A15" s="7"/>
      <c r="B15" s="23">
        <f t="shared" si="7"/>
        <v>10</v>
      </c>
      <c r="C15" s="24">
        <v>43348</v>
      </c>
      <c r="D15" s="25" t="s">
        <v>19</v>
      </c>
      <c r="E15" s="25" t="s">
        <v>492</v>
      </c>
      <c r="F15" s="26">
        <v>943</v>
      </c>
      <c r="G15" s="26">
        <v>954</v>
      </c>
      <c r="H15" s="25">
        <f t="shared" si="8"/>
        <v>11</v>
      </c>
      <c r="I15" s="27">
        <f t="shared" si="9"/>
        <v>159.06680805938495</v>
      </c>
      <c r="J15" s="63">
        <f t="shared" ref="J15:J71" si="10">(G15*1/F15)-100%</f>
        <v>1.166489925768821E-2</v>
      </c>
      <c r="K15" s="28">
        <f t="shared" si="6"/>
        <v>1749.7348886532345</v>
      </c>
      <c r="L15" s="8"/>
      <c r="N15" s="103"/>
      <c r="O15" s="104"/>
      <c r="P15" s="105"/>
      <c r="Q15" s="112"/>
      <c r="R15" s="113"/>
      <c r="S15" s="114"/>
      <c r="W15" s="5">
        <f t="shared" si="1"/>
        <v>1</v>
      </c>
      <c r="X15" s="5">
        <f t="shared" si="2"/>
        <v>0</v>
      </c>
      <c r="Y15" s="5">
        <f t="shared" si="3"/>
        <v>0</v>
      </c>
    </row>
    <row r="16" spans="1:25" x14ac:dyDescent="0.3">
      <c r="A16" s="7"/>
      <c r="B16" s="23">
        <f t="shared" si="7"/>
        <v>11</v>
      </c>
      <c r="C16" s="24">
        <v>43348</v>
      </c>
      <c r="D16" s="25" t="s">
        <v>19</v>
      </c>
      <c r="E16" s="25" t="s">
        <v>418</v>
      </c>
      <c r="F16" s="26">
        <v>1325</v>
      </c>
      <c r="G16" s="26">
        <v>1335</v>
      </c>
      <c r="H16" s="25">
        <f t="shared" si="8"/>
        <v>10</v>
      </c>
      <c r="I16" s="27">
        <f t="shared" si="9"/>
        <v>113.20754716981132</v>
      </c>
      <c r="J16" s="63">
        <f t="shared" si="10"/>
        <v>7.547169811320753E-3</v>
      </c>
      <c r="K16" s="28">
        <f t="shared" si="6"/>
        <v>1132.0754716981132</v>
      </c>
      <c r="L16" s="8"/>
      <c r="W16" s="5">
        <f t="shared" si="1"/>
        <v>1</v>
      </c>
      <c r="X16" s="5">
        <f t="shared" si="2"/>
        <v>0</v>
      </c>
      <c r="Y16" s="5">
        <f t="shared" si="3"/>
        <v>0</v>
      </c>
    </row>
    <row r="17" spans="1:25" x14ac:dyDescent="0.3">
      <c r="A17" s="7"/>
      <c r="B17" s="23">
        <f t="shared" si="7"/>
        <v>12</v>
      </c>
      <c r="C17" s="62">
        <v>43348</v>
      </c>
      <c r="D17" s="25" t="s">
        <v>19</v>
      </c>
      <c r="E17" s="25" t="s">
        <v>493</v>
      </c>
      <c r="F17" s="26">
        <v>85</v>
      </c>
      <c r="G17" s="26">
        <v>86.3</v>
      </c>
      <c r="H17" s="25">
        <f t="shared" ref="H17" si="11">G17-F17</f>
        <v>1.2999999999999972</v>
      </c>
      <c r="I17" s="27">
        <f t="shared" ref="I17" si="12">150000/F17</f>
        <v>1764.7058823529412</v>
      </c>
      <c r="J17" s="63">
        <f t="shared" si="10"/>
        <v>1.529411764705868E-2</v>
      </c>
      <c r="K17" s="28">
        <f t="shared" si="6"/>
        <v>2294.1176470588184</v>
      </c>
      <c r="L17" s="8"/>
      <c r="W17" s="5">
        <f t="shared" si="1"/>
        <v>1</v>
      </c>
      <c r="X17" s="5">
        <f t="shared" si="2"/>
        <v>0</v>
      </c>
      <c r="Y17" s="5">
        <f t="shared" si="3"/>
        <v>0</v>
      </c>
    </row>
    <row r="18" spans="1:25" x14ac:dyDescent="0.3">
      <c r="A18" s="7"/>
      <c r="B18" s="23">
        <f t="shared" si="7"/>
        <v>13</v>
      </c>
      <c r="C18" s="62">
        <v>43349</v>
      </c>
      <c r="D18" s="25" t="s">
        <v>19</v>
      </c>
      <c r="E18" s="25" t="s">
        <v>500</v>
      </c>
      <c r="F18" s="26">
        <v>2045</v>
      </c>
      <c r="G18" s="26">
        <v>2059</v>
      </c>
      <c r="H18" s="25">
        <f t="shared" ref="H18" si="13">G18-F18</f>
        <v>14</v>
      </c>
      <c r="I18" s="27">
        <f t="shared" ref="I18" si="14">150000/F18</f>
        <v>73.349633251833737</v>
      </c>
      <c r="J18" s="63">
        <f t="shared" ref="J18:J25" si="15">(G18*1/F18)-100%</f>
        <v>6.8459657701711585E-3</v>
      </c>
      <c r="K18" s="28">
        <f t="shared" si="6"/>
        <v>1026.8948655256722</v>
      </c>
      <c r="L18" s="8"/>
      <c r="W18" s="5">
        <f t="shared" si="1"/>
        <v>1</v>
      </c>
      <c r="X18" s="5">
        <f t="shared" si="2"/>
        <v>0</v>
      </c>
      <c r="Y18" s="5">
        <f t="shared" si="3"/>
        <v>0</v>
      </c>
    </row>
    <row r="19" spans="1:25" x14ac:dyDescent="0.3">
      <c r="A19" s="7"/>
      <c r="B19" s="23">
        <f t="shared" si="7"/>
        <v>14</v>
      </c>
      <c r="C19" s="62">
        <v>43349</v>
      </c>
      <c r="D19" s="25" t="s">
        <v>19</v>
      </c>
      <c r="E19" s="25" t="s">
        <v>501</v>
      </c>
      <c r="F19" s="26">
        <v>177</v>
      </c>
      <c r="G19" s="26">
        <v>181.2</v>
      </c>
      <c r="H19" s="25">
        <f t="shared" ref="H19" si="16">G19-F19</f>
        <v>4.1999999999999886</v>
      </c>
      <c r="I19" s="27">
        <f t="shared" ref="I19" si="17">150000/F19</f>
        <v>847.45762711864404</v>
      </c>
      <c r="J19" s="63">
        <f t="shared" si="15"/>
        <v>2.3728813559321882E-2</v>
      </c>
      <c r="K19" s="28">
        <f t="shared" si="6"/>
        <v>3559.3220338982956</v>
      </c>
      <c r="L19" s="8"/>
      <c r="W19" s="5">
        <f t="shared" si="1"/>
        <v>1</v>
      </c>
      <c r="X19" s="5">
        <f t="shared" si="2"/>
        <v>0</v>
      </c>
      <c r="Y19" s="5">
        <f t="shared" si="3"/>
        <v>0</v>
      </c>
    </row>
    <row r="20" spans="1:25" x14ac:dyDescent="0.3">
      <c r="A20" s="7"/>
      <c r="B20" s="23">
        <f t="shared" si="7"/>
        <v>15</v>
      </c>
      <c r="C20" s="62">
        <v>43349</v>
      </c>
      <c r="D20" s="25" t="s">
        <v>19</v>
      </c>
      <c r="E20" s="25" t="s">
        <v>502</v>
      </c>
      <c r="F20" s="26">
        <v>70654</v>
      </c>
      <c r="G20" s="26">
        <v>72000</v>
      </c>
      <c r="H20" s="25">
        <f t="shared" ref="H20" si="18">G20-F20</f>
        <v>1346</v>
      </c>
      <c r="I20" s="27">
        <f t="shared" ref="I20" si="19">150000/F20</f>
        <v>2.123022051122371</v>
      </c>
      <c r="J20" s="63">
        <f t="shared" si="15"/>
        <v>1.9050584538738091E-2</v>
      </c>
      <c r="K20" s="28">
        <f t="shared" si="6"/>
        <v>2857.5876808107114</v>
      </c>
      <c r="L20" s="8"/>
      <c r="W20" s="5">
        <f t="shared" si="1"/>
        <v>1</v>
      </c>
      <c r="X20" s="5">
        <f t="shared" si="2"/>
        <v>0</v>
      </c>
      <c r="Y20" s="5">
        <f t="shared" si="3"/>
        <v>0</v>
      </c>
    </row>
    <row r="21" spans="1:25" x14ac:dyDescent="0.3">
      <c r="A21" s="7"/>
      <c r="B21" s="23">
        <f t="shared" si="7"/>
        <v>16</v>
      </c>
      <c r="C21" s="62">
        <v>43349</v>
      </c>
      <c r="D21" s="25" t="s">
        <v>19</v>
      </c>
      <c r="E21" s="25" t="s">
        <v>364</v>
      </c>
      <c r="F21" s="26">
        <v>639</v>
      </c>
      <c r="G21" s="26">
        <v>645</v>
      </c>
      <c r="H21" s="25">
        <f t="shared" ref="H21:H22" si="20">G21-F21</f>
        <v>6</v>
      </c>
      <c r="I21" s="27">
        <f t="shared" ref="I21:I22" si="21">150000/F21</f>
        <v>234.74178403755869</v>
      </c>
      <c r="J21" s="63">
        <f t="shared" si="15"/>
        <v>9.3896713615022609E-3</v>
      </c>
      <c r="K21" s="28">
        <f t="shared" si="6"/>
        <v>1408.4507042253522</v>
      </c>
      <c r="L21" s="8"/>
      <c r="W21" s="5">
        <f t="shared" si="1"/>
        <v>1</v>
      </c>
      <c r="X21" s="5">
        <f t="shared" si="2"/>
        <v>0</v>
      </c>
      <c r="Y21" s="5">
        <f t="shared" si="3"/>
        <v>0</v>
      </c>
    </row>
    <row r="22" spans="1:25" x14ac:dyDescent="0.3">
      <c r="A22" s="7"/>
      <c r="B22" s="23">
        <f t="shared" si="7"/>
        <v>17</v>
      </c>
      <c r="C22" s="62">
        <v>43350</v>
      </c>
      <c r="D22" s="25" t="s">
        <v>19</v>
      </c>
      <c r="E22" s="25" t="s">
        <v>140</v>
      </c>
      <c r="F22" s="26">
        <v>134</v>
      </c>
      <c r="G22" s="26">
        <v>131</v>
      </c>
      <c r="H22" s="25">
        <f t="shared" si="20"/>
        <v>-3</v>
      </c>
      <c r="I22" s="27">
        <f t="shared" si="21"/>
        <v>1119.4029850746269</v>
      </c>
      <c r="J22" s="63">
        <f t="shared" si="15"/>
        <v>-2.2388059701492491E-2</v>
      </c>
      <c r="K22" s="28">
        <f t="shared" si="6"/>
        <v>-3358.2089552238808</v>
      </c>
      <c r="L22" s="8"/>
      <c r="W22" s="5">
        <f t="shared" si="1"/>
        <v>0</v>
      </c>
      <c r="X22" s="5">
        <f t="shared" si="2"/>
        <v>1</v>
      </c>
      <c r="Y22" s="5">
        <f t="shared" si="3"/>
        <v>0</v>
      </c>
    </row>
    <row r="23" spans="1:25" x14ac:dyDescent="0.3">
      <c r="A23" s="7"/>
      <c r="B23" s="23">
        <f t="shared" si="7"/>
        <v>18</v>
      </c>
      <c r="C23" s="62">
        <v>43350</v>
      </c>
      <c r="D23" s="25" t="s">
        <v>19</v>
      </c>
      <c r="E23" s="25" t="s">
        <v>503</v>
      </c>
      <c r="F23" s="26">
        <v>815</v>
      </c>
      <c r="G23" s="26">
        <v>831</v>
      </c>
      <c r="H23" s="25">
        <f t="shared" ref="H23" si="22">G23-F23</f>
        <v>16</v>
      </c>
      <c r="I23" s="27">
        <f t="shared" ref="I23" si="23">150000/F23</f>
        <v>184.04907975460122</v>
      </c>
      <c r="J23" s="63">
        <f t="shared" si="15"/>
        <v>1.9631901840490906E-2</v>
      </c>
      <c r="K23" s="28">
        <f t="shared" si="6"/>
        <v>2944.7852760736196</v>
      </c>
      <c r="L23" s="8"/>
      <c r="W23" s="5">
        <f t="shared" si="1"/>
        <v>1</v>
      </c>
      <c r="X23" s="5">
        <f t="shared" si="2"/>
        <v>0</v>
      </c>
      <c r="Y23" s="5">
        <f t="shared" si="3"/>
        <v>0</v>
      </c>
    </row>
    <row r="24" spans="1:25" x14ac:dyDescent="0.3">
      <c r="A24" s="7"/>
      <c r="B24" s="23">
        <f t="shared" si="7"/>
        <v>19</v>
      </c>
      <c r="C24" s="24">
        <v>43350</v>
      </c>
      <c r="D24" s="25" t="s">
        <v>19</v>
      </c>
      <c r="E24" s="25" t="s">
        <v>504</v>
      </c>
      <c r="F24" s="26">
        <v>273</v>
      </c>
      <c r="G24" s="26">
        <v>278.5</v>
      </c>
      <c r="H24" s="25">
        <f t="shared" ref="H24:H36" si="24">G24-F24</f>
        <v>5.5</v>
      </c>
      <c r="I24" s="27">
        <f t="shared" ref="I24:I39" si="25">150000/F24</f>
        <v>549.45054945054949</v>
      </c>
      <c r="J24" s="63">
        <f t="shared" si="15"/>
        <v>2.0146520146520075E-2</v>
      </c>
      <c r="K24" s="28">
        <f t="shared" si="6"/>
        <v>3021.9780219780223</v>
      </c>
      <c r="L24" s="8"/>
      <c r="W24" s="5">
        <f t="shared" si="1"/>
        <v>1</v>
      </c>
      <c r="X24" s="5">
        <f t="shared" si="2"/>
        <v>0</v>
      </c>
      <c r="Y24" s="5">
        <f t="shared" si="3"/>
        <v>0</v>
      </c>
    </row>
    <row r="25" spans="1:25" x14ac:dyDescent="0.3">
      <c r="A25" s="7"/>
      <c r="B25" s="23">
        <f t="shared" si="7"/>
        <v>20</v>
      </c>
      <c r="C25" s="24">
        <v>43350</v>
      </c>
      <c r="D25" s="25" t="s">
        <v>19</v>
      </c>
      <c r="E25" s="25" t="s">
        <v>505</v>
      </c>
      <c r="F25" s="26">
        <v>256</v>
      </c>
      <c r="G25" s="26">
        <v>263</v>
      </c>
      <c r="H25" s="25">
        <f t="shared" si="24"/>
        <v>7</v>
      </c>
      <c r="I25" s="27">
        <f t="shared" si="25"/>
        <v>585.9375</v>
      </c>
      <c r="J25" s="63">
        <f t="shared" si="15"/>
        <v>2.734375E-2</v>
      </c>
      <c r="K25" s="28">
        <f t="shared" si="6"/>
        <v>4101.5625</v>
      </c>
      <c r="L25" s="8"/>
      <c r="W25" s="5">
        <f t="shared" si="1"/>
        <v>1</v>
      </c>
      <c r="X25" s="5">
        <f t="shared" si="2"/>
        <v>0</v>
      </c>
      <c r="Y25" s="5">
        <f t="shared" si="3"/>
        <v>0</v>
      </c>
    </row>
    <row r="26" spans="1:25" x14ac:dyDescent="0.3">
      <c r="A26" s="7"/>
      <c r="B26" s="23">
        <f t="shared" si="7"/>
        <v>21</v>
      </c>
      <c r="C26" s="24">
        <v>43350</v>
      </c>
      <c r="D26" s="25" t="s">
        <v>19</v>
      </c>
      <c r="E26" s="25" t="s">
        <v>187</v>
      </c>
      <c r="F26" s="26">
        <v>1363</v>
      </c>
      <c r="G26" s="26">
        <v>1379</v>
      </c>
      <c r="H26" s="25">
        <f t="shared" si="24"/>
        <v>16</v>
      </c>
      <c r="I26" s="27">
        <f t="shared" si="25"/>
        <v>110.05135730007336</v>
      </c>
      <c r="J26" s="63">
        <f t="shared" si="10"/>
        <v>1.1738811445341168E-2</v>
      </c>
      <c r="K26" s="28">
        <f t="shared" si="6"/>
        <v>1760.8217168011738</v>
      </c>
      <c r="L26" s="8"/>
      <c r="W26" s="5">
        <f t="shared" si="1"/>
        <v>1</v>
      </c>
      <c r="X26" s="5">
        <f t="shared" si="2"/>
        <v>0</v>
      </c>
      <c r="Y26" s="5">
        <f t="shared" si="3"/>
        <v>0</v>
      </c>
    </row>
    <row r="27" spans="1:25" x14ac:dyDescent="0.3">
      <c r="A27" s="7"/>
      <c r="B27" s="23">
        <f t="shared" si="7"/>
        <v>22</v>
      </c>
      <c r="C27" s="24">
        <v>43350</v>
      </c>
      <c r="D27" s="25" t="s">
        <v>19</v>
      </c>
      <c r="E27" s="25" t="s">
        <v>506</v>
      </c>
      <c r="F27" s="26">
        <v>167</v>
      </c>
      <c r="G27" s="26">
        <v>169.3</v>
      </c>
      <c r="H27" s="25">
        <f t="shared" si="24"/>
        <v>2.3000000000000114</v>
      </c>
      <c r="I27" s="27">
        <f t="shared" si="25"/>
        <v>898.20359281437129</v>
      </c>
      <c r="J27" s="63">
        <f t="shared" si="10"/>
        <v>1.377245508982039E-2</v>
      </c>
      <c r="K27" s="28">
        <f t="shared" si="6"/>
        <v>2065.868263473064</v>
      </c>
      <c r="L27" s="8"/>
      <c r="W27" s="5">
        <f t="shared" si="1"/>
        <v>1</v>
      </c>
      <c r="X27" s="5">
        <f t="shared" si="2"/>
        <v>0</v>
      </c>
      <c r="Y27" s="5">
        <f t="shared" si="3"/>
        <v>0</v>
      </c>
    </row>
    <row r="28" spans="1:25" ht="15" customHeight="1" x14ac:dyDescent="0.3">
      <c r="A28" s="7"/>
      <c r="B28" s="23">
        <f t="shared" si="7"/>
        <v>23</v>
      </c>
      <c r="C28" s="24">
        <v>43350</v>
      </c>
      <c r="D28" s="25" t="s">
        <v>19</v>
      </c>
      <c r="E28" s="25" t="s">
        <v>507</v>
      </c>
      <c r="F28" s="26">
        <v>47</v>
      </c>
      <c r="G28" s="26">
        <v>48.55</v>
      </c>
      <c r="H28" s="25">
        <f t="shared" si="24"/>
        <v>1.5499999999999972</v>
      </c>
      <c r="I28" s="27">
        <f t="shared" si="25"/>
        <v>3191.4893617021276</v>
      </c>
      <c r="J28" s="63">
        <f t="shared" si="10"/>
        <v>3.2978723404255339E-2</v>
      </c>
      <c r="K28" s="28">
        <f t="shared" si="6"/>
        <v>4946.8085106382887</v>
      </c>
      <c r="L28" s="8"/>
      <c r="W28" s="5">
        <f t="shared" si="1"/>
        <v>1</v>
      </c>
      <c r="X28" s="5">
        <f t="shared" si="2"/>
        <v>0</v>
      </c>
      <c r="Y28" s="5">
        <f t="shared" si="3"/>
        <v>0</v>
      </c>
    </row>
    <row r="29" spans="1:25" ht="15" customHeight="1" x14ac:dyDescent="0.3">
      <c r="A29" s="7"/>
      <c r="B29" s="23">
        <f t="shared" si="7"/>
        <v>24</v>
      </c>
      <c r="C29" s="24">
        <v>43350</v>
      </c>
      <c r="D29" s="25" t="s">
        <v>19</v>
      </c>
      <c r="E29" s="25" t="s">
        <v>508</v>
      </c>
      <c r="F29" s="26">
        <v>131</v>
      </c>
      <c r="G29" s="26">
        <v>134</v>
      </c>
      <c r="H29" s="25">
        <f t="shared" si="24"/>
        <v>3</v>
      </c>
      <c r="I29" s="27">
        <f t="shared" si="25"/>
        <v>1145.0381679389313</v>
      </c>
      <c r="J29" s="63">
        <f t="shared" si="10"/>
        <v>2.2900763358778553E-2</v>
      </c>
      <c r="K29" s="28">
        <f t="shared" si="6"/>
        <v>3435.1145038167942</v>
      </c>
      <c r="L29" s="8"/>
      <c r="W29" s="5">
        <f t="shared" si="1"/>
        <v>1</v>
      </c>
      <c r="X29" s="5">
        <f t="shared" si="2"/>
        <v>0</v>
      </c>
      <c r="Y29" s="5">
        <f t="shared" si="3"/>
        <v>0</v>
      </c>
    </row>
    <row r="30" spans="1:25" ht="15" customHeight="1" x14ac:dyDescent="0.3">
      <c r="A30" s="7"/>
      <c r="B30" s="23">
        <f t="shared" si="7"/>
        <v>25</v>
      </c>
      <c r="C30" s="24">
        <v>43350</v>
      </c>
      <c r="D30" s="25" t="s">
        <v>19</v>
      </c>
      <c r="E30" s="25" t="s">
        <v>509</v>
      </c>
      <c r="F30" s="26">
        <v>694</v>
      </c>
      <c r="G30" s="26">
        <v>702</v>
      </c>
      <c r="H30" s="25">
        <f t="shared" si="24"/>
        <v>8</v>
      </c>
      <c r="I30" s="27">
        <f t="shared" si="25"/>
        <v>216.13832853025937</v>
      </c>
      <c r="J30" s="63">
        <f t="shared" si="10"/>
        <v>1.1527377521613813E-2</v>
      </c>
      <c r="K30" s="28">
        <f t="shared" si="6"/>
        <v>1729.106628242075</v>
      </c>
      <c r="L30" s="8"/>
      <c r="W30" s="5">
        <f t="shared" si="1"/>
        <v>1</v>
      </c>
      <c r="X30" s="5">
        <f t="shared" si="2"/>
        <v>0</v>
      </c>
      <c r="Y30" s="5">
        <f t="shared" si="3"/>
        <v>0</v>
      </c>
    </row>
    <row r="31" spans="1:25" ht="15" customHeight="1" x14ac:dyDescent="0.3">
      <c r="A31" s="7"/>
      <c r="B31" s="23">
        <f t="shared" si="7"/>
        <v>26</v>
      </c>
      <c r="C31" s="24">
        <v>43353</v>
      </c>
      <c r="D31" s="25" t="s">
        <v>19</v>
      </c>
      <c r="E31" s="25" t="s">
        <v>510</v>
      </c>
      <c r="F31" s="26">
        <v>2850</v>
      </c>
      <c r="G31" s="26">
        <v>2954</v>
      </c>
      <c r="H31" s="25">
        <f t="shared" si="24"/>
        <v>104</v>
      </c>
      <c r="I31" s="27">
        <f t="shared" si="25"/>
        <v>52.631578947368418</v>
      </c>
      <c r="J31" s="63">
        <f t="shared" si="10"/>
        <v>3.6491228070175463E-2</v>
      </c>
      <c r="K31" s="28">
        <f t="shared" si="6"/>
        <v>5473.6842105263158</v>
      </c>
      <c r="L31" s="8"/>
      <c r="W31" s="5">
        <f t="shared" si="1"/>
        <v>1</v>
      </c>
      <c r="X31" s="5">
        <f t="shared" si="2"/>
        <v>0</v>
      </c>
      <c r="Y31" s="5">
        <f t="shared" si="3"/>
        <v>0</v>
      </c>
    </row>
    <row r="32" spans="1:25" ht="15.75" customHeight="1" x14ac:dyDescent="0.3">
      <c r="A32" s="7"/>
      <c r="B32" s="23">
        <f t="shared" si="7"/>
        <v>27</v>
      </c>
      <c r="C32" s="24">
        <v>43353</v>
      </c>
      <c r="D32" s="25" t="s">
        <v>19</v>
      </c>
      <c r="E32" s="25" t="s">
        <v>511</v>
      </c>
      <c r="F32" s="26">
        <v>780</v>
      </c>
      <c r="G32" s="26">
        <v>800</v>
      </c>
      <c r="H32" s="25">
        <f t="shared" si="24"/>
        <v>20</v>
      </c>
      <c r="I32" s="27">
        <f t="shared" si="25"/>
        <v>192.30769230769232</v>
      </c>
      <c r="J32" s="63">
        <f t="shared" si="10"/>
        <v>2.564102564102555E-2</v>
      </c>
      <c r="K32" s="28">
        <f t="shared" si="6"/>
        <v>3846.1538461538466</v>
      </c>
      <c r="L32" s="8"/>
      <c r="W32" s="5">
        <f t="shared" si="1"/>
        <v>1</v>
      </c>
      <c r="X32" s="5">
        <f t="shared" si="2"/>
        <v>0</v>
      </c>
      <c r="Y32" s="5">
        <f t="shared" si="3"/>
        <v>0</v>
      </c>
    </row>
    <row r="33" spans="1:25" x14ac:dyDescent="0.3">
      <c r="A33" s="7"/>
      <c r="B33" s="23">
        <f t="shared" si="7"/>
        <v>28</v>
      </c>
      <c r="C33" s="24">
        <v>43353</v>
      </c>
      <c r="D33" s="43" t="s">
        <v>19</v>
      </c>
      <c r="E33" s="43" t="s">
        <v>512</v>
      </c>
      <c r="F33" s="43">
        <v>327</v>
      </c>
      <c r="G33" s="26">
        <v>322</v>
      </c>
      <c r="H33" s="25">
        <f t="shared" si="24"/>
        <v>-5</v>
      </c>
      <c r="I33" s="27">
        <f t="shared" si="25"/>
        <v>458.71559633027522</v>
      </c>
      <c r="J33" s="63">
        <f t="shared" si="10"/>
        <v>-1.5290519877675823E-2</v>
      </c>
      <c r="K33" s="28">
        <f t="shared" si="6"/>
        <v>-2293.5779816513759</v>
      </c>
      <c r="L33" s="8"/>
      <c r="W33" s="5">
        <f t="shared" si="1"/>
        <v>0</v>
      </c>
      <c r="X33" s="5">
        <f t="shared" si="2"/>
        <v>1</v>
      </c>
      <c r="Y33" s="5">
        <f t="shared" si="3"/>
        <v>0</v>
      </c>
    </row>
    <row r="34" spans="1:25" x14ac:dyDescent="0.3">
      <c r="A34" s="7"/>
      <c r="B34" s="23">
        <f t="shared" si="7"/>
        <v>29</v>
      </c>
      <c r="C34" s="24">
        <v>43353</v>
      </c>
      <c r="D34" s="43" t="s">
        <v>19</v>
      </c>
      <c r="E34" s="43" t="s">
        <v>441</v>
      </c>
      <c r="F34" s="43">
        <v>538</v>
      </c>
      <c r="G34" s="26">
        <v>544.5</v>
      </c>
      <c r="H34" s="25">
        <f t="shared" si="24"/>
        <v>6.5</v>
      </c>
      <c r="I34" s="27">
        <f t="shared" si="25"/>
        <v>278.81040892193306</v>
      </c>
      <c r="J34" s="63">
        <f t="shared" si="10"/>
        <v>1.2081784386617E-2</v>
      </c>
      <c r="K34" s="28">
        <f t="shared" si="6"/>
        <v>1812.2676579925649</v>
      </c>
      <c r="L34" s="8"/>
      <c r="W34" s="5">
        <f t="shared" si="1"/>
        <v>1</v>
      </c>
      <c r="X34" s="5">
        <f t="shared" si="2"/>
        <v>0</v>
      </c>
      <c r="Y34" s="5">
        <f t="shared" si="3"/>
        <v>0</v>
      </c>
    </row>
    <row r="35" spans="1:25" x14ac:dyDescent="0.3">
      <c r="A35" s="7"/>
      <c r="B35" s="23">
        <f t="shared" si="7"/>
        <v>30</v>
      </c>
      <c r="C35" s="24">
        <v>43354</v>
      </c>
      <c r="D35" s="25" t="s">
        <v>19</v>
      </c>
      <c r="E35" s="25" t="s">
        <v>330</v>
      </c>
      <c r="F35" s="26">
        <v>738</v>
      </c>
      <c r="G35" s="26">
        <v>747.6</v>
      </c>
      <c r="H35" s="25">
        <f t="shared" si="24"/>
        <v>9.6000000000000227</v>
      </c>
      <c r="I35" s="27">
        <f t="shared" si="25"/>
        <v>203.2520325203252</v>
      </c>
      <c r="J35" s="63">
        <f t="shared" si="10"/>
        <v>1.3008130081300751E-2</v>
      </c>
      <c r="K35" s="28">
        <f t="shared" si="6"/>
        <v>1951.2195121951265</v>
      </c>
      <c r="L35" s="8"/>
      <c r="W35" s="5">
        <f t="shared" si="1"/>
        <v>1</v>
      </c>
      <c r="X35" s="5">
        <f t="shared" si="2"/>
        <v>0</v>
      </c>
      <c r="Y35" s="5">
        <f t="shared" si="3"/>
        <v>0</v>
      </c>
    </row>
    <row r="36" spans="1:25" x14ac:dyDescent="0.3">
      <c r="A36" s="7"/>
      <c r="B36" s="23">
        <f t="shared" si="7"/>
        <v>31</v>
      </c>
      <c r="C36" s="24">
        <v>43354</v>
      </c>
      <c r="D36" s="25" t="s">
        <v>19</v>
      </c>
      <c r="E36" s="25" t="s">
        <v>78</v>
      </c>
      <c r="F36" s="26">
        <v>244</v>
      </c>
      <c r="G36" s="26">
        <v>249</v>
      </c>
      <c r="H36" s="25">
        <f t="shared" si="24"/>
        <v>5</v>
      </c>
      <c r="I36" s="27">
        <f t="shared" si="25"/>
        <v>614.75409836065569</v>
      </c>
      <c r="J36" s="63">
        <f t="shared" si="10"/>
        <v>2.0491803278688492E-2</v>
      </c>
      <c r="K36" s="28">
        <f t="shared" si="6"/>
        <v>3073.7704918032787</v>
      </c>
      <c r="L36" s="8"/>
      <c r="W36" s="5">
        <f t="shared" si="1"/>
        <v>1</v>
      </c>
      <c r="X36" s="5">
        <f t="shared" si="2"/>
        <v>0</v>
      </c>
      <c r="Y36" s="5">
        <f t="shared" si="3"/>
        <v>0</v>
      </c>
    </row>
    <row r="37" spans="1:25" x14ac:dyDescent="0.3">
      <c r="A37" s="7"/>
      <c r="B37" s="23">
        <f t="shared" si="7"/>
        <v>32</v>
      </c>
      <c r="C37" s="24">
        <v>43354</v>
      </c>
      <c r="D37" s="25" t="s">
        <v>19</v>
      </c>
      <c r="E37" s="25" t="s">
        <v>505</v>
      </c>
      <c r="F37" s="26">
        <v>262</v>
      </c>
      <c r="G37" s="26">
        <v>270</v>
      </c>
      <c r="H37" s="25">
        <f t="shared" ref="H37" si="26">G37-F37</f>
        <v>8</v>
      </c>
      <c r="I37" s="27">
        <f t="shared" si="25"/>
        <v>572.51908396946567</v>
      </c>
      <c r="J37" s="63">
        <f t="shared" si="10"/>
        <v>3.0534351145038219E-2</v>
      </c>
      <c r="K37" s="28">
        <f t="shared" si="6"/>
        <v>4580.1526717557254</v>
      </c>
      <c r="L37" s="8"/>
      <c r="W37" s="5">
        <f t="shared" si="1"/>
        <v>1</v>
      </c>
      <c r="X37" s="5">
        <f t="shared" si="2"/>
        <v>0</v>
      </c>
      <c r="Y37" s="5">
        <f t="shared" si="3"/>
        <v>0</v>
      </c>
    </row>
    <row r="38" spans="1:25" x14ac:dyDescent="0.3">
      <c r="A38" s="7"/>
      <c r="B38" s="23">
        <f t="shared" si="7"/>
        <v>33</v>
      </c>
      <c r="C38" s="24">
        <v>43354</v>
      </c>
      <c r="D38" s="45" t="s">
        <v>19</v>
      </c>
      <c r="E38" s="45" t="s">
        <v>513</v>
      </c>
      <c r="F38" s="46">
        <v>902</v>
      </c>
      <c r="G38" s="26">
        <v>912</v>
      </c>
      <c r="H38" s="25">
        <f t="shared" ref="H38:H39" si="27">G38-F38</f>
        <v>10</v>
      </c>
      <c r="I38" s="27">
        <f t="shared" si="25"/>
        <v>166.29711751662973</v>
      </c>
      <c r="J38" s="63">
        <f t="shared" si="10"/>
        <v>1.1086474501108556E-2</v>
      </c>
      <c r="K38" s="28">
        <f t="shared" si="6"/>
        <v>1662.9711751662971</v>
      </c>
      <c r="L38" s="8"/>
      <c r="W38" s="5">
        <f t="shared" si="1"/>
        <v>1</v>
      </c>
      <c r="X38" s="5">
        <f t="shared" si="2"/>
        <v>0</v>
      </c>
      <c r="Y38" s="5">
        <f t="shared" si="3"/>
        <v>0</v>
      </c>
    </row>
    <row r="39" spans="1:25" x14ac:dyDescent="0.3">
      <c r="A39" s="7"/>
      <c r="B39" s="23">
        <f t="shared" si="7"/>
        <v>34</v>
      </c>
      <c r="C39" s="24">
        <v>43354</v>
      </c>
      <c r="D39" s="43" t="s">
        <v>19</v>
      </c>
      <c r="E39" s="43" t="s">
        <v>514</v>
      </c>
      <c r="F39" s="43">
        <v>87</v>
      </c>
      <c r="G39" s="26">
        <v>86</v>
      </c>
      <c r="H39" s="25">
        <f t="shared" si="27"/>
        <v>-1</v>
      </c>
      <c r="I39" s="27">
        <f t="shared" si="25"/>
        <v>1724.1379310344828</v>
      </c>
      <c r="J39" s="63">
        <f t="shared" si="10"/>
        <v>-1.1494252873563204E-2</v>
      </c>
      <c r="K39" s="28">
        <f t="shared" si="6"/>
        <v>-1724.1379310344828</v>
      </c>
      <c r="L39" s="8"/>
      <c r="W39" s="5">
        <f t="shared" si="1"/>
        <v>0</v>
      </c>
      <c r="X39" s="5">
        <f t="shared" si="2"/>
        <v>1</v>
      </c>
      <c r="Y39" s="5">
        <f t="shared" si="3"/>
        <v>0</v>
      </c>
    </row>
    <row r="40" spans="1:25" ht="15.6" x14ac:dyDescent="0.3">
      <c r="A40" s="7"/>
      <c r="B40" s="23">
        <f t="shared" si="7"/>
        <v>35</v>
      </c>
      <c r="C40" s="24">
        <v>43354</v>
      </c>
      <c r="D40" s="43" t="s">
        <v>19</v>
      </c>
      <c r="E40" s="61" t="s">
        <v>65</v>
      </c>
      <c r="F40" s="43">
        <v>382</v>
      </c>
      <c r="G40" s="26">
        <v>392.9</v>
      </c>
      <c r="H40" s="76">
        <f t="shared" ref="H40" si="28">G40-F40</f>
        <v>10.899999999999977</v>
      </c>
      <c r="I40" s="27">
        <f t="shared" ref="I40" si="29">150000/F40</f>
        <v>392.67015706806285</v>
      </c>
      <c r="J40" s="63">
        <f t="shared" si="10"/>
        <v>2.8534031413612437E-2</v>
      </c>
      <c r="K40" s="28">
        <f t="shared" si="6"/>
        <v>4280.1047120418762</v>
      </c>
      <c r="L40" s="8"/>
      <c r="W40" s="5">
        <f t="shared" si="1"/>
        <v>1</v>
      </c>
      <c r="X40" s="5">
        <f t="shared" si="2"/>
        <v>0</v>
      </c>
      <c r="Y40" s="5">
        <f t="shared" si="3"/>
        <v>0</v>
      </c>
    </row>
    <row r="41" spans="1:25" x14ac:dyDescent="0.3">
      <c r="A41" s="7"/>
      <c r="B41" s="23">
        <f t="shared" si="7"/>
        <v>36</v>
      </c>
      <c r="C41" s="42">
        <v>43355</v>
      </c>
      <c r="D41" s="43" t="s">
        <v>19</v>
      </c>
      <c r="E41" s="43" t="s">
        <v>515</v>
      </c>
      <c r="F41" s="43">
        <v>302</v>
      </c>
      <c r="G41" s="26">
        <v>305.5</v>
      </c>
      <c r="H41" s="25">
        <f t="shared" ref="H41:H43" si="30">G41-F41</f>
        <v>3.5</v>
      </c>
      <c r="I41" s="27">
        <f t="shared" ref="I41:I43" si="31">150000/F41</f>
        <v>496.68874172185429</v>
      </c>
      <c r="J41" s="63">
        <f t="shared" si="10"/>
        <v>1.1589403973509826E-2</v>
      </c>
      <c r="K41" s="28">
        <f t="shared" si="6"/>
        <v>1738.4105960264901</v>
      </c>
      <c r="L41" s="8"/>
      <c r="W41" s="5">
        <f t="shared" si="1"/>
        <v>1</v>
      </c>
      <c r="X41" s="5">
        <f t="shared" si="2"/>
        <v>0</v>
      </c>
      <c r="Y41" s="5">
        <f t="shared" si="3"/>
        <v>0</v>
      </c>
    </row>
    <row r="42" spans="1:25" x14ac:dyDescent="0.3">
      <c r="A42" s="7"/>
      <c r="B42" s="23">
        <f t="shared" si="7"/>
        <v>37</v>
      </c>
      <c r="C42" s="42">
        <v>43355</v>
      </c>
      <c r="D42" s="43" t="s">
        <v>19</v>
      </c>
      <c r="E42" s="43" t="s">
        <v>516</v>
      </c>
      <c r="F42" s="43">
        <v>1876</v>
      </c>
      <c r="G42" s="26">
        <v>1920</v>
      </c>
      <c r="H42" s="25">
        <f t="shared" si="30"/>
        <v>44</v>
      </c>
      <c r="I42" s="27">
        <f t="shared" si="31"/>
        <v>79.957356076759055</v>
      </c>
      <c r="J42" s="63">
        <f t="shared" si="10"/>
        <v>2.3454157782516027E-2</v>
      </c>
      <c r="K42" s="28">
        <f t="shared" si="6"/>
        <v>3518.1236673773983</v>
      </c>
      <c r="L42" s="8"/>
      <c r="P42" s="25"/>
      <c r="W42" s="5">
        <f t="shared" si="1"/>
        <v>1</v>
      </c>
      <c r="X42" s="5">
        <f t="shared" si="2"/>
        <v>0</v>
      </c>
      <c r="Y42" s="5">
        <f t="shared" si="3"/>
        <v>0</v>
      </c>
    </row>
    <row r="43" spans="1:25" x14ac:dyDescent="0.3">
      <c r="A43" s="7"/>
      <c r="B43" s="23">
        <f t="shared" si="7"/>
        <v>38</v>
      </c>
      <c r="C43" s="44">
        <v>43355</v>
      </c>
      <c r="D43" s="45" t="s">
        <v>19</v>
      </c>
      <c r="E43" s="45" t="s">
        <v>205</v>
      </c>
      <c r="F43" s="46">
        <v>342</v>
      </c>
      <c r="G43" s="26">
        <v>350</v>
      </c>
      <c r="H43" s="25">
        <f t="shared" si="30"/>
        <v>8</v>
      </c>
      <c r="I43" s="27">
        <f t="shared" si="31"/>
        <v>438.59649122807019</v>
      </c>
      <c r="J43" s="63">
        <f t="shared" si="10"/>
        <v>2.3391812865497075E-2</v>
      </c>
      <c r="K43" s="28">
        <f t="shared" si="6"/>
        <v>3508.7719298245615</v>
      </c>
      <c r="L43" s="8"/>
      <c r="N43" s="5" t="s">
        <v>20</v>
      </c>
      <c r="W43" s="5">
        <f t="shared" si="1"/>
        <v>1</v>
      </c>
      <c r="X43" s="5">
        <f t="shared" si="2"/>
        <v>0</v>
      </c>
      <c r="Y43" s="5">
        <f t="shared" si="3"/>
        <v>0</v>
      </c>
    </row>
    <row r="44" spans="1:25" x14ac:dyDescent="0.3">
      <c r="A44" s="7"/>
      <c r="B44" s="23">
        <f t="shared" si="7"/>
        <v>39</v>
      </c>
      <c r="C44" s="44">
        <v>43355</v>
      </c>
      <c r="D44" s="45" t="s">
        <v>19</v>
      </c>
      <c r="E44" s="45" t="s">
        <v>517</v>
      </c>
      <c r="F44" s="46">
        <v>86.7</v>
      </c>
      <c r="G44" s="26">
        <v>89</v>
      </c>
      <c r="H44" s="76">
        <v>0.4</v>
      </c>
      <c r="I44" s="27">
        <f t="shared" ref="I44" si="32">150000/F44</f>
        <v>1730.1038062283737</v>
      </c>
      <c r="J44" s="63">
        <f t="shared" si="10"/>
        <v>2.6528258362168433E-2</v>
      </c>
      <c r="K44" s="28">
        <f t="shared" si="6"/>
        <v>692.0415224913495</v>
      </c>
      <c r="L44" s="8"/>
      <c r="W44" s="5">
        <f t="shared" si="1"/>
        <v>1</v>
      </c>
      <c r="X44" s="5">
        <f t="shared" si="2"/>
        <v>0</v>
      </c>
      <c r="Y44" s="5">
        <f t="shared" si="3"/>
        <v>0</v>
      </c>
    </row>
    <row r="45" spans="1:25" x14ac:dyDescent="0.3">
      <c r="A45" s="7"/>
      <c r="B45" s="23">
        <f t="shared" si="7"/>
        <v>40</v>
      </c>
      <c r="C45" s="44">
        <v>43355</v>
      </c>
      <c r="D45" s="25" t="s">
        <v>19</v>
      </c>
      <c r="E45" s="25" t="s">
        <v>518</v>
      </c>
      <c r="F45" s="26">
        <v>87.4</v>
      </c>
      <c r="G45" s="26">
        <v>91.4</v>
      </c>
      <c r="H45" s="25">
        <f t="shared" ref="H45:H46" si="33">G45-F45</f>
        <v>4</v>
      </c>
      <c r="I45" s="27">
        <f t="shared" ref="I45:I46" si="34">150000/F45</f>
        <v>1716.2471395881005</v>
      </c>
      <c r="J45" s="63">
        <f t="shared" si="10"/>
        <v>4.5766590389016093E-2</v>
      </c>
      <c r="K45" s="28">
        <f t="shared" si="6"/>
        <v>6864.9885583524019</v>
      </c>
      <c r="L45" s="8"/>
      <c r="W45" s="5">
        <f t="shared" si="1"/>
        <v>1</v>
      </c>
      <c r="X45" s="5">
        <f t="shared" si="2"/>
        <v>0</v>
      </c>
      <c r="Y45" s="5">
        <f t="shared" si="3"/>
        <v>0</v>
      </c>
    </row>
    <row r="46" spans="1:25" x14ac:dyDescent="0.3">
      <c r="A46" s="7"/>
      <c r="B46" s="23">
        <f t="shared" si="7"/>
        <v>41</v>
      </c>
      <c r="C46" s="44">
        <v>43355</v>
      </c>
      <c r="D46" s="25" t="s">
        <v>19</v>
      </c>
      <c r="E46" s="25" t="s">
        <v>519</v>
      </c>
      <c r="F46" s="26">
        <v>156</v>
      </c>
      <c r="G46" s="26">
        <v>161</v>
      </c>
      <c r="H46" s="25">
        <f t="shared" si="33"/>
        <v>5</v>
      </c>
      <c r="I46" s="27">
        <f t="shared" si="34"/>
        <v>961.53846153846155</v>
      </c>
      <c r="J46" s="63">
        <f t="shared" si="10"/>
        <v>3.2051282051282159E-2</v>
      </c>
      <c r="K46" s="28">
        <f t="shared" si="6"/>
        <v>4807.6923076923076</v>
      </c>
      <c r="L46" s="8"/>
      <c r="W46" s="5">
        <f t="shared" si="1"/>
        <v>1</v>
      </c>
      <c r="X46" s="5">
        <f t="shared" si="2"/>
        <v>0</v>
      </c>
      <c r="Y46" s="5">
        <f t="shared" si="3"/>
        <v>0</v>
      </c>
    </row>
    <row r="47" spans="1:25" x14ac:dyDescent="0.3">
      <c r="A47" s="7"/>
      <c r="B47" s="23">
        <f>B46+1</f>
        <v>42</v>
      </c>
      <c r="C47" s="24">
        <v>43355</v>
      </c>
      <c r="D47" s="25" t="s">
        <v>19</v>
      </c>
      <c r="E47" s="25" t="s">
        <v>257</v>
      </c>
      <c r="F47" s="26">
        <v>424</v>
      </c>
      <c r="G47" s="26">
        <v>428</v>
      </c>
      <c r="H47" s="25">
        <f t="shared" ref="H47:H48" si="35">G47-F47</f>
        <v>4</v>
      </c>
      <c r="I47" s="27">
        <f t="shared" ref="I47:I48" si="36">150000/F47</f>
        <v>353.77358490566036</v>
      </c>
      <c r="J47" s="63">
        <f t="shared" si="10"/>
        <v>9.4339622641510523E-3</v>
      </c>
      <c r="K47" s="28">
        <f t="shared" si="6"/>
        <v>1415.0943396226414</v>
      </c>
      <c r="L47" s="8"/>
      <c r="W47" s="5">
        <f t="shared" si="1"/>
        <v>1</v>
      </c>
      <c r="X47" s="5">
        <f t="shared" si="2"/>
        <v>0</v>
      </c>
      <c r="Y47" s="5">
        <f t="shared" si="3"/>
        <v>0</v>
      </c>
    </row>
    <row r="48" spans="1:25" x14ac:dyDescent="0.3">
      <c r="A48" s="7"/>
      <c r="B48" s="23">
        <f t="shared" si="7"/>
        <v>43</v>
      </c>
      <c r="C48" s="24">
        <v>43355</v>
      </c>
      <c r="D48" s="25" t="s">
        <v>19</v>
      </c>
      <c r="E48" s="25" t="s">
        <v>170</v>
      </c>
      <c r="F48" s="26">
        <v>45</v>
      </c>
      <c r="G48" s="26">
        <v>49.5</v>
      </c>
      <c r="H48" s="25">
        <f t="shared" si="35"/>
        <v>4.5</v>
      </c>
      <c r="I48" s="27">
        <f t="shared" si="36"/>
        <v>3333.3333333333335</v>
      </c>
      <c r="J48" s="63">
        <f t="shared" si="10"/>
        <v>0.10000000000000009</v>
      </c>
      <c r="K48" s="28">
        <f t="shared" si="6"/>
        <v>15000</v>
      </c>
      <c r="L48" s="8"/>
      <c r="W48" s="5">
        <f t="shared" si="1"/>
        <v>1</v>
      </c>
      <c r="X48" s="5">
        <f t="shared" si="2"/>
        <v>0</v>
      </c>
      <c r="Y48" s="5">
        <f t="shared" si="3"/>
        <v>0</v>
      </c>
    </row>
    <row r="49" spans="1:25" x14ac:dyDescent="0.3">
      <c r="A49" s="7"/>
      <c r="B49" s="23">
        <f t="shared" si="7"/>
        <v>44</v>
      </c>
      <c r="C49" s="24">
        <v>43355</v>
      </c>
      <c r="D49" s="25" t="s">
        <v>19</v>
      </c>
      <c r="E49" s="25" t="s">
        <v>520</v>
      </c>
      <c r="F49" s="26">
        <v>958</v>
      </c>
      <c r="G49" s="26">
        <v>978</v>
      </c>
      <c r="H49" s="25">
        <f t="shared" ref="H49:H54" si="37">G49-F49</f>
        <v>20</v>
      </c>
      <c r="I49" s="27">
        <f t="shared" ref="I49:I54" si="38">150000/F49</f>
        <v>156.57620041753654</v>
      </c>
      <c r="J49" s="63">
        <f t="shared" si="10"/>
        <v>2.087682672233826E-2</v>
      </c>
      <c r="K49" s="28">
        <f t="shared" si="6"/>
        <v>3131.5240083507306</v>
      </c>
      <c r="L49" s="8"/>
      <c r="W49" s="5">
        <f t="shared" si="1"/>
        <v>1</v>
      </c>
      <c r="X49" s="5">
        <f t="shared" si="2"/>
        <v>0</v>
      </c>
      <c r="Y49" s="5">
        <f t="shared" si="3"/>
        <v>0</v>
      </c>
    </row>
    <row r="50" spans="1:25" x14ac:dyDescent="0.3">
      <c r="A50" s="7"/>
      <c r="B50" s="23">
        <f t="shared" si="7"/>
        <v>45</v>
      </c>
      <c r="C50" s="24">
        <v>43355</v>
      </c>
      <c r="D50" s="25" t="s">
        <v>19</v>
      </c>
      <c r="E50" s="25" t="s">
        <v>191</v>
      </c>
      <c r="F50" s="26">
        <v>237</v>
      </c>
      <c r="G50" s="26">
        <v>242.5</v>
      </c>
      <c r="H50" s="25">
        <f t="shared" si="37"/>
        <v>5.5</v>
      </c>
      <c r="I50" s="27">
        <f t="shared" si="38"/>
        <v>632.91139240506334</v>
      </c>
      <c r="J50" s="63">
        <f t="shared" si="10"/>
        <v>2.320675105485237E-2</v>
      </c>
      <c r="K50" s="28">
        <f t="shared" si="6"/>
        <v>3481.0126582278485</v>
      </c>
      <c r="L50" s="8"/>
      <c r="W50" s="5">
        <f t="shared" si="1"/>
        <v>1</v>
      </c>
      <c r="X50" s="5">
        <f t="shared" si="2"/>
        <v>0</v>
      </c>
      <c r="Y50" s="5">
        <f t="shared" si="3"/>
        <v>0</v>
      </c>
    </row>
    <row r="51" spans="1:25" x14ac:dyDescent="0.3">
      <c r="A51" s="7"/>
      <c r="B51" s="23">
        <f t="shared" si="7"/>
        <v>46</v>
      </c>
      <c r="C51" s="24">
        <v>43357</v>
      </c>
      <c r="D51" s="25" t="s">
        <v>19</v>
      </c>
      <c r="E51" s="25" t="s">
        <v>526</v>
      </c>
      <c r="F51" s="26">
        <v>10</v>
      </c>
      <c r="G51" s="26">
        <v>10.5</v>
      </c>
      <c r="H51" s="25">
        <f t="shared" si="37"/>
        <v>0.5</v>
      </c>
      <c r="I51" s="27">
        <f t="shared" si="38"/>
        <v>15000</v>
      </c>
      <c r="J51" s="63">
        <f t="shared" si="10"/>
        <v>5.0000000000000044E-2</v>
      </c>
      <c r="K51" s="28">
        <f t="shared" si="6"/>
        <v>7500</v>
      </c>
      <c r="L51" s="8"/>
      <c r="W51" s="5">
        <f t="shared" si="1"/>
        <v>1</v>
      </c>
      <c r="X51" s="5">
        <f t="shared" si="2"/>
        <v>0</v>
      </c>
      <c r="Y51" s="5">
        <f t="shared" si="3"/>
        <v>0</v>
      </c>
    </row>
    <row r="52" spans="1:25" x14ac:dyDescent="0.3">
      <c r="A52" s="7"/>
      <c r="B52" s="23">
        <f t="shared" si="7"/>
        <v>47</v>
      </c>
      <c r="C52" s="24">
        <v>43357</v>
      </c>
      <c r="D52" s="25" t="s">
        <v>19</v>
      </c>
      <c r="E52" s="25" t="s">
        <v>527</v>
      </c>
      <c r="F52" s="26">
        <v>290</v>
      </c>
      <c r="G52" s="26">
        <v>302</v>
      </c>
      <c r="H52" s="25">
        <f t="shared" si="37"/>
        <v>12</v>
      </c>
      <c r="I52" s="27">
        <f t="shared" si="38"/>
        <v>517.24137931034488</v>
      </c>
      <c r="J52" s="63">
        <f t="shared" si="10"/>
        <v>4.1379310344827669E-2</v>
      </c>
      <c r="K52" s="28">
        <f t="shared" si="6"/>
        <v>6206.8965517241386</v>
      </c>
      <c r="L52" s="8"/>
      <c r="W52" s="5">
        <f t="shared" si="1"/>
        <v>1</v>
      </c>
      <c r="X52" s="5">
        <f t="shared" si="2"/>
        <v>0</v>
      </c>
      <c r="Y52" s="5">
        <f t="shared" si="3"/>
        <v>0</v>
      </c>
    </row>
    <row r="53" spans="1:25" x14ac:dyDescent="0.3">
      <c r="A53" s="7"/>
      <c r="B53" s="23">
        <f t="shared" si="7"/>
        <v>48</v>
      </c>
      <c r="C53" s="24">
        <v>43357</v>
      </c>
      <c r="D53" s="25" t="s">
        <v>19</v>
      </c>
      <c r="E53" s="25" t="s">
        <v>528</v>
      </c>
      <c r="F53" s="26">
        <v>1200</v>
      </c>
      <c r="G53" s="26">
        <v>1254</v>
      </c>
      <c r="H53" s="25">
        <f t="shared" si="37"/>
        <v>54</v>
      </c>
      <c r="I53" s="27">
        <f t="shared" si="38"/>
        <v>125</v>
      </c>
      <c r="J53" s="63">
        <f t="shared" si="10"/>
        <v>4.4999999999999929E-2</v>
      </c>
      <c r="K53" s="28">
        <f t="shared" si="6"/>
        <v>6750</v>
      </c>
      <c r="L53" s="8"/>
      <c r="W53" s="5">
        <f t="shared" si="1"/>
        <v>1</v>
      </c>
      <c r="X53" s="5">
        <f t="shared" si="2"/>
        <v>0</v>
      </c>
      <c r="Y53" s="5">
        <f t="shared" si="3"/>
        <v>0</v>
      </c>
    </row>
    <row r="54" spans="1:25" x14ac:dyDescent="0.3">
      <c r="A54" s="7"/>
      <c r="B54" s="23">
        <f t="shared" si="7"/>
        <v>49</v>
      </c>
      <c r="C54" s="24">
        <v>43357</v>
      </c>
      <c r="D54" s="25" t="s">
        <v>19</v>
      </c>
      <c r="E54" s="25" t="s">
        <v>529</v>
      </c>
      <c r="F54" s="26">
        <v>33.6</v>
      </c>
      <c r="G54" s="26">
        <v>33.4</v>
      </c>
      <c r="H54" s="25">
        <f t="shared" si="37"/>
        <v>-0.20000000000000284</v>
      </c>
      <c r="I54" s="27">
        <f t="shared" si="38"/>
        <v>4464.2857142857138</v>
      </c>
      <c r="J54" s="63">
        <f t="shared" si="10"/>
        <v>-5.9523809523810423E-3</v>
      </c>
      <c r="K54" s="28">
        <f t="shared" si="6"/>
        <v>-892.8571428571554</v>
      </c>
      <c r="L54" s="8"/>
      <c r="W54" s="5">
        <f t="shared" si="1"/>
        <v>0</v>
      </c>
      <c r="X54" s="5">
        <f t="shared" si="2"/>
        <v>1</v>
      </c>
      <c r="Y54" s="5">
        <f t="shared" si="3"/>
        <v>0</v>
      </c>
    </row>
    <row r="55" spans="1:25" x14ac:dyDescent="0.3">
      <c r="A55" s="7"/>
      <c r="B55" s="23">
        <f t="shared" si="7"/>
        <v>50</v>
      </c>
      <c r="C55" s="24">
        <v>43360</v>
      </c>
      <c r="D55" s="25" t="s">
        <v>19</v>
      </c>
      <c r="E55" s="25" t="s">
        <v>530</v>
      </c>
      <c r="F55" s="26">
        <v>222</v>
      </c>
      <c r="G55" s="26">
        <v>225</v>
      </c>
      <c r="H55" s="25">
        <f t="shared" ref="H55" si="39">G55-F55</f>
        <v>3</v>
      </c>
      <c r="I55" s="27">
        <f t="shared" ref="I55" si="40">150000/F55</f>
        <v>675.67567567567562</v>
      </c>
      <c r="J55" s="63">
        <f t="shared" si="10"/>
        <v>1.3513513513513598E-2</v>
      </c>
      <c r="K55" s="28">
        <f t="shared" si="6"/>
        <v>2027.0270270270269</v>
      </c>
      <c r="L55" s="8"/>
      <c r="W55" s="5">
        <f t="shared" si="1"/>
        <v>1</v>
      </c>
      <c r="X55" s="5">
        <f t="shared" si="2"/>
        <v>0</v>
      </c>
      <c r="Y55" s="5">
        <f t="shared" si="3"/>
        <v>0</v>
      </c>
    </row>
    <row r="56" spans="1:25" x14ac:dyDescent="0.3">
      <c r="A56" s="7"/>
      <c r="B56" s="23">
        <f t="shared" si="7"/>
        <v>51</v>
      </c>
      <c r="C56" s="44">
        <v>43360</v>
      </c>
      <c r="D56" s="43" t="s">
        <v>19</v>
      </c>
      <c r="E56" s="43" t="s">
        <v>531</v>
      </c>
      <c r="F56" s="43">
        <v>264</v>
      </c>
      <c r="G56" s="26">
        <v>270</v>
      </c>
      <c r="H56" s="25">
        <f t="shared" ref="H56:H58" si="41">G56-F56</f>
        <v>6</v>
      </c>
      <c r="I56" s="27">
        <f t="shared" ref="I56:I58" si="42">150000/F56</f>
        <v>568.18181818181813</v>
      </c>
      <c r="J56" s="63">
        <f t="shared" si="10"/>
        <v>2.2727272727272707E-2</v>
      </c>
      <c r="K56" s="28">
        <f t="shared" si="6"/>
        <v>3409.090909090909</v>
      </c>
      <c r="L56" s="8"/>
      <c r="W56" s="5">
        <f t="shared" si="1"/>
        <v>1</v>
      </c>
      <c r="X56" s="5">
        <f t="shared" si="2"/>
        <v>0</v>
      </c>
      <c r="Y56" s="5">
        <f t="shared" si="3"/>
        <v>0</v>
      </c>
    </row>
    <row r="57" spans="1:25" x14ac:dyDescent="0.3">
      <c r="A57" s="7"/>
      <c r="B57" s="23">
        <f t="shared" si="7"/>
        <v>52</v>
      </c>
      <c r="C57" s="44">
        <v>43360</v>
      </c>
      <c r="D57" s="43" t="s">
        <v>19</v>
      </c>
      <c r="E57" s="43" t="s">
        <v>532</v>
      </c>
      <c r="F57" s="43">
        <v>230</v>
      </c>
      <c r="G57" s="26">
        <v>236</v>
      </c>
      <c r="H57" s="25">
        <f t="shared" si="41"/>
        <v>6</v>
      </c>
      <c r="I57" s="27">
        <f t="shared" si="42"/>
        <v>652.17391304347825</v>
      </c>
      <c r="J57" s="63">
        <f t="shared" si="10"/>
        <v>2.6086956521739202E-2</v>
      </c>
      <c r="K57" s="28">
        <f t="shared" si="6"/>
        <v>3913.0434782608695</v>
      </c>
      <c r="L57" s="8"/>
      <c r="W57" s="5">
        <f t="shared" si="1"/>
        <v>1</v>
      </c>
      <c r="X57" s="5">
        <f t="shared" si="2"/>
        <v>0</v>
      </c>
      <c r="Y57" s="5">
        <f t="shared" si="3"/>
        <v>0</v>
      </c>
    </row>
    <row r="58" spans="1:25" x14ac:dyDescent="0.3">
      <c r="A58" s="7"/>
      <c r="B58" s="23">
        <f t="shared" si="7"/>
        <v>53</v>
      </c>
      <c r="C58" s="44">
        <v>43360</v>
      </c>
      <c r="D58" s="43" t="s">
        <v>19</v>
      </c>
      <c r="E58" s="43" t="s">
        <v>533</v>
      </c>
      <c r="F58" s="43">
        <v>1908</v>
      </c>
      <c r="G58" s="26">
        <v>2065</v>
      </c>
      <c r="H58" s="25">
        <f t="shared" si="41"/>
        <v>157</v>
      </c>
      <c r="I58" s="27">
        <f t="shared" si="42"/>
        <v>78.616352201257868</v>
      </c>
      <c r="J58" s="63">
        <f t="shared" si="10"/>
        <v>8.2285115303983192E-2</v>
      </c>
      <c r="K58" s="28">
        <f t="shared" si="6"/>
        <v>12342.767295597485</v>
      </c>
      <c r="L58" s="8"/>
      <c r="W58" s="5">
        <f t="shared" si="1"/>
        <v>1</v>
      </c>
      <c r="X58" s="5">
        <f t="shared" si="2"/>
        <v>0</v>
      </c>
      <c r="Y58" s="5">
        <f t="shared" si="3"/>
        <v>0</v>
      </c>
    </row>
    <row r="59" spans="1:25" x14ac:dyDescent="0.3">
      <c r="A59" s="7"/>
      <c r="B59" s="23">
        <f t="shared" si="7"/>
        <v>54</v>
      </c>
      <c r="C59" s="44">
        <v>43360</v>
      </c>
      <c r="D59" s="43" t="s">
        <v>19</v>
      </c>
      <c r="E59" s="43" t="s">
        <v>534</v>
      </c>
      <c r="F59" s="43">
        <v>318</v>
      </c>
      <c r="G59" s="26">
        <v>324.7</v>
      </c>
      <c r="H59" s="25">
        <f t="shared" ref="H59" si="43">G59-F59</f>
        <v>6.6999999999999886</v>
      </c>
      <c r="I59" s="27">
        <f t="shared" ref="I59" si="44">150000/F59</f>
        <v>471.69811320754718</v>
      </c>
      <c r="J59" s="63">
        <f t="shared" si="10"/>
        <v>2.1069182389937158E-2</v>
      </c>
      <c r="K59" s="28">
        <f t="shared" si="6"/>
        <v>3160.3773584905607</v>
      </c>
      <c r="L59" s="8"/>
      <c r="W59" s="5">
        <f t="shared" si="1"/>
        <v>1</v>
      </c>
      <c r="X59" s="5">
        <f t="shared" si="2"/>
        <v>0</v>
      </c>
      <c r="Y59" s="5">
        <f t="shared" si="3"/>
        <v>0</v>
      </c>
    </row>
    <row r="60" spans="1:25" x14ac:dyDescent="0.3">
      <c r="A60" s="7"/>
      <c r="B60" s="23">
        <f t="shared" si="7"/>
        <v>55</v>
      </c>
      <c r="C60" s="44">
        <v>43360</v>
      </c>
      <c r="D60" s="43" t="s">
        <v>19</v>
      </c>
      <c r="E60" s="43" t="s">
        <v>392</v>
      </c>
      <c r="F60" s="43">
        <v>188</v>
      </c>
      <c r="G60" s="26">
        <v>191</v>
      </c>
      <c r="H60" s="25">
        <f t="shared" ref="H60:H61" si="45">G60-F60</f>
        <v>3</v>
      </c>
      <c r="I60" s="27">
        <f t="shared" ref="I60:I61" si="46">150000/F60</f>
        <v>797.87234042553189</v>
      </c>
      <c r="J60" s="63">
        <f t="shared" si="10"/>
        <v>1.5957446808510634E-2</v>
      </c>
      <c r="K60" s="28">
        <f t="shared" si="6"/>
        <v>2393.6170212765956</v>
      </c>
      <c r="L60" s="8"/>
      <c r="W60" s="5">
        <f t="shared" si="1"/>
        <v>1</v>
      </c>
      <c r="X60" s="5">
        <f t="shared" si="2"/>
        <v>0</v>
      </c>
      <c r="Y60" s="5">
        <f t="shared" si="3"/>
        <v>0</v>
      </c>
    </row>
    <row r="61" spans="1:25" x14ac:dyDescent="0.3">
      <c r="A61" s="7"/>
      <c r="B61" s="23">
        <f t="shared" si="7"/>
        <v>56</v>
      </c>
      <c r="C61" s="44">
        <v>43360</v>
      </c>
      <c r="D61" s="43" t="s">
        <v>19</v>
      </c>
      <c r="E61" s="43" t="s">
        <v>535</v>
      </c>
      <c r="F61" s="43">
        <v>900</v>
      </c>
      <c r="G61" s="26">
        <v>885</v>
      </c>
      <c r="H61" s="25">
        <f t="shared" si="45"/>
        <v>-15</v>
      </c>
      <c r="I61" s="27">
        <f t="shared" si="46"/>
        <v>166.66666666666666</v>
      </c>
      <c r="J61" s="63">
        <f t="shared" si="10"/>
        <v>-1.6666666666666718E-2</v>
      </c>
      <c r="K61" s="28">
        <f t="shared" si="6"/>
        <v>-2500</v>
      </c>
      <c r="L61" s="8"/>
      <c r="W61" s="5">
        <f t="shared" si="1"/>
        <v>0</v>
      </c>
      <c r="X61" s="5">
        <f t="shared" si="2"/>
        <v>1</v>
      </c>
      <c r="Y61" s="5">
        <f t="shared" si="3"/>
        <v>0</v>
      </c>
    </row>
    <row r="62" spans="1:25" x14ac:dyDescent="0.3">
      <c r="A62" s="7"/>
      <c r="B62" s="23">
        <f t="shared" si="7"/>
        <v>57</v>
      </c>
      <c r="C62" s="24">
        <v>43360</v>
      </c>
      <c r="D62" s="43" t="s">
        <v>19</v>
      </c>
      <c r="E62" s="43" t="s">
        <v>536</v>
      </c>
      <c r="F62" s="43">
        <v>626</v>
      </c>
      <c r="G62" s="26">
        <v>640</v>
      </c>
      <c r="H62" s="25">
        <f t="shared" ref="H62:H64" si="47">G62-F62</f>
        <v>14</v>
      </c>
      <c r="I62" s="27">
        <f t="shared" ref="I62:I64" si="48">150000/F62</f>
        <v>239.61661341853036</v>
      </c>
      <c r="J62" s="63">
        <f t="shared" si="10"/>
        <v>2.2364217252396124E-2</v>
      </c>
      <c r="K62" s="28">
        <f t="shared" si="6"/>
        <v>3354.6325878594253</v>
      </c>
      <c r="L62" s="8"/>
      <c r="W62" s="5">
        <f t="shared" si="1"/>
        <v>1</v>
      </c>
      <c r="X62" s="5">
        <f t="shared" si="2"/>
        <v>0</v>
      </c>
      <c r="Y62" s="5">
        <f t="shared" si="3"/>
        <v>0</v>
      </c>
    </row>
    <row r="63" spans="1:25" x14ac:dyDescent="0.3">
      <c r="A63" s="7"/>
      <c r="B63" s="23">
        <f t="shared" si="7"/>
        <v>58</v>
      </c>
      <c r="C63" s="24">
        <v>43362</v>
      </c>
      <c r="D63" s="43" t="s">
        <v>19</v>
      </c>
      <c r="E63" s="43" t="s">
        <v>327</v>
      </c>
      <c r="F63" s="43">
        <v>259</v>
      </c>
      <c r="G63" s="26">
        <v>271</v>
      </c>
      <c r="H63" s="25">
        <f t="shared" si="47"/>
        <v>12</v>
      </c>
      <c r="I63" s="27">
        <f t="shared" si="48"/>
        <v>579.15057915057912</v>
      </c>
      <c r="J63" s="63">
        <f t="shared" si="10"/>
        <v>4.6332046332046239E-2</v>
      </c>
      <c r="K63" s="28">
        <f t="shared" si="6"/>
        <v>6949.806949806949</v>
      </c>
      <c r="L63" s="8"/>
      <c r="W63" s="5">
        <f t="shared" si="1"/>
        <v>1</v>
      </c>
      <c r="X63" s="5">
        <f t="shared" si="2"/>
        <v>0</v>
      </c>
      <c r="Y63" s="5">
        <f t="shared" si="3"/>
        <v>0</v>
      </c>
    </row>
    <row r="64" spans="1:25" x14ac:dyDescent="0.3">
      <c r="A64" s="7"/>
      <c r="B64" s="23">
        <f t="shared" si="7"/>
        <v>59</v>
      </c>
      <c r="C64" s="24">
        <v>43362</v>
      </c>
      <c r="D64" s="43" t="s">
        <v>19</v>
      </c>
      <c r="E64" s="43" t="s">
        <v>537</v>
      </c>
      <c r="F64" s="43">
        <v>416</v>
      </c>
      <c r="G64" s="26">
        <v>411</v>
      </c>
      <c r="H64" s="25">
        <f t="shared" si="47"/>
        <v>-5</v>
      </c>
      <c r="I64" s="27">
        <f t="shared" si="48"/>
        <v>360.57692307692309</v>
      </c>
      <c r="J64" s="63">
        <f t="shared" si="10"/>
        <v>-1.2019230769230727E-2</v>
      </c>
      <c r="K64" s="28">
        <f t="shared" si="6"/>
        <v>-1802.8846153846155</v>
      </c>
      <c r="L64" s="8"/>
      <c r="W64" s="5">
        <f t="shared" si="1"/>
        <v>0</v>
      </c>
      <c r="X64" s="5">
        <f t="shared" si="2"/>
        <v>1</v>
      </c>
      <c r="Y64" s="5">
        <f t="shared" si="3"/>
        <v>0</v>
      </c>
    </row>
    <row r="65" spans="1:25" x14ac:dyDescent="0.3">
      <c r="A65" s="7"/>
      <c r="B65" s="23">
        <f t="shared" si="7"/>
        <v>60</v>
      </c>
      <c r="C65" s="24">
        <v>43362</v>
      </c>
      <c r="D65" s="43" t="s">
        <v>19</v>
      </c>
      <c r="E65" s="43" t="s">
        <v>282</v>
      </c>
      <c r="F65" s="43">
        <v>268</v>
      </c>
      <c r="G65" s="26">
        <v>273.55</v>
      </c>
      <c r="H65" s="25">
        <f t="shared" ref="H65" si="49">G65-F65</f>
        <v>5.5500000000000114</v>
      </c>
      <c r="I65" s="27">
        <f t="shared" ref="I65" si="50">150000/F65</f>
        <v>559.70149253731347</v>
      </c>
      <c r="J65" s="63">
        <f t="shared" si="10"/>
        <v>2.070895522388061E-2</v>
      </c>
      <c r="K65" s="28">
        <f t="shared" si="6"/>
        <v>3106.3432835820963</v>
      </c>
      <c r="L65" s="8"/>
      <c r="W65" s="5">
        <f t="shared" si="1"/>
        <v>1</v>
      </c>
      <c r="X65" s="5">
        <f t="shared" si="2"/>
        <v>0</v>
      </c>
      <c r="Y65" s="5">
        <f t="shared" si="3"/>
        <v>0</v>
      </c>
    </row>
    <row r="66" spans="1:25" x14ac:dyDescent="0.3">
      <c r="A66" s="7"/>
      <c r="B66" s="23">
        <f t="shared" si="7"/>
        <v>61</v>
      </c>
      <c r="C66" s="24">
        <v>43362</v>
      </c>
      <c r="D66" s="43" t="s">
        <v>19</v>
      </c>
      <c r="E66" s="43" t="s">
        <v>538</v>
      </c>
      <c r="F66" s="43">
        <v>620</v>
      </c>
      <c r="G66" s="26">
        <v>630</v>
      </c>
      <c r="H66" s="25">
        <f t="shared" ref="H66:H67" si="51">G66-F66</f>
        <v>10</v>
      </c>
      <c r="I66" s="27">
        <f t="shared" ref="I66:I67" si="52">150000/F66</f>
        <v>241.93548387096774</v>
      </c>
      <c r="J66" s="63">
        <f t="shared" si="10"/>
        <v>1.6129032258064502E-2</v>
      </c>
      <c r="K66" s="28">
        <f t="shared" si="6"/>
        <v>2419.3548387096776</v>
      </c>
      <c r="L66" s="8"/>
      <c r="W66" s="5">
        <f t="shared" si="1"/>
        <v>1</v>
      </c>
      <c r="X66" s="5">
        <f t="shared" si="2"/>
        <v>0</v>
      </c>
      <c r="Y66" s="5">
        <f t="shared" si="3"/>
        <v>0</v>
      </c>
    </row>
    <row r="67" spans="1:25" x14ac:dyDescent="0.3">
      <c r="A67" s="7"/>
      <c r="B67" s="23">
        <f t="shared" si="7"/>
        <v>62</v>
      </c>
      <c r="C67" s="24">
        <v>43362</v>
      </c>
      <c r="D67" s="43" t="s">
        <v>19</v>
      </c>
      <c r="E67" s="43" t="s">
        <v>539</v>
      </c>
      <c r="F67" s="43">
        <v>74.599999999999994</v>
      </c>
      <c r="G67" s="26">
        <v>74</v>
      </c>
      <c r="H67" s="25">
        <f t="shared" si="51"/>
        <v>-0.59999999999999432</v>
      </c>
      <c r="I67" s="27">
        <f t="shared" si="52"/>
        <v>2010.7238605898124</v>
      </c>
      <c r="J67" s="63">
        <f t="shared" si="10"/>
        <v>-8.0428954423591437E-3</v>
      </c>
      <c r="K67" s="28">
        <f t="shared" si="6"/>
        <v>-1206.4343163538761</v>
      </c>
      <c r="L67" s="8"/>
      <c r="W67" s="5">
        <f t="shared" si="1"/>
        <v>0</v>
      </c>
      <c r="X67" s="5">
        <f t="shared" si="2"/>
        <v>1</v>
      </c>
      <c r="Y67" s="5">
        <f t="shared" si="3"/>
        <v>0</v>
      </c>
    </row>
    <row r="68" spans="1:25" x14ac:dyDescent="0.3">
      <c r="A68" s="7"/>
      <c r="B68" s="23">
        <f t="shared" si="7"/>
        <v>63</v>
      </c>
      <c r="C68" s="24">
        <v>43362</v>
      </c>
      <c r="D68" s="43" t="s">
        <v>19</v>
      </c>
      <c r="E68" s="43" t="s">
        <v>540</v>
      </c>
      <c r="F68" s="43">
        <v>92.6</v>
      </c>
      <c r="G68" s="26">
        <v>96</v>
      </c>
      <c r="H68" s="25">
        <f t="shared" ref="H68" si="53">G68-F68</f>
        <v>3.4000000000000057</v>
      </c>
      <c r="I68" s="27">
        <f t="shared" ref="I68" si="54">150000/F68</f>
        <v>1619.8704103671707</v>
      </c>
      <c r="J68" s="63">
        <f t="shared" si="10"/>
        <v>3.6717062634989306E-2</v>
      </c>
      <c r="K68" s="28">
        <f t="shared" si="6"/>
        <v>5507.5593952483896</v>
      </c>
      <c r="L68" s="8"/>
      <c r="W68" s="5">
        <f t="shared" si="1"/>
        <v>1</v>
      </c>
      <c r="X68" s="5">
        <f t="shared" si="2"/>
        <v>0</v>
      </c>
      <c r="Y68" s="5">
        <f t="shared" si="3"/>
        <v>0</v>
      </c>
    </row>
    <row r="69" spans="1:25" x14ac:dyDescent="0.3">
      <c r="A69" s="7"/>
      <c r="B69" s="23">
        <f t="shared" si="7"/>
        <v>64</v>
      </c>
      <c r="C69" s="24">
        <v>43362</v>
      </c>
      <c r="D69" s="43" t="s">
        <v>19</v>
      </c>
      <c r="E69" s="43" t="s">
        <v>541</v>
      </c>
      <c r="F69" s="43">
        <v>53.45</v>
      </c>
      <c r="G69" s="26">
        <v>56.75</v>
      </c>
      <c r="H69" s="25">
        <f t="shared" ref="H69:H76" si="55">G69-F69</f>
        <v>3.2999999999999972</v>
      </c>
      <c r="I69" s="27">
        <f t="shared" ref="I69:I76" si="56">150000/F69</f>
        <v>2806.3610851262861</v>
      </c>
      <c r="J69" s="63">
        <f t="shared" si="10"/>
        <v>6.1739943872778147E-2</v>
      </c>
      <c r="K69" s="28">
        <f t="shared" si="6"/>
        <v>9260.991580916736</v>
      </c>
      <c r="L69" s="8"/>
      <c r="W69" s="5">
        <f t="shared" si="1"/>
        <v>1</v>
      </c>
      <c r="X69" s="5">
        <f t="shared" si="2"/>
        <v>0</v>
      </c>
      <c r="Y69" s="5">
        <f t="shared" si="3"/>
        <v>0</v>
      </c>
    </row>
    <row r="70" spans="1:25" x14ac:dyDescent="0.3">
      <c r="A70" s="7"/>
      <c r="B70" s="23">
        <f t="shared" si="7"/>
        <v>65</v>
      </c>
      <c r="C70" s="24">
        <v>43362</v>
      </c>
      <c r="D70" s="43" t="s">
        <v>19</v>
      </c>
      <c r="E70" s="43" t="s">
        <v>542</v>
      </c>
      <c r="F70" s="43">
        <v>630</v>
      </c>
      <c r="G70" s="26">
        <v>635</v>
      </c>
      <c r="H70" s="25">
        <f t="shared" si="55"/>
        <v>5</v>
      </c>
      <c r="I70" s="27">
        <f t="shared" si="56"/>
        <v>238.0952380952381</v>
      </c>
      <c r="J70" s="63">
        <f t="shared" si="10"/>
        <v>7.9365079365079083E-3</v>
      </c>
      <c r="K70" s="28">
        <f t="shared" si="6"/>
        <v>1190.4761904761906</v>
      </c>
      <c r="L70" s="8"/>
      <c r="N70" s="64"/>
      <c r="W70" s="5">
        <f t="shared" ref="W70:W133" si="57">IF($K70&gt;0,1,0)</f>
        <v>1</v>
      </c>
      <c r="X70" s="5">
        <f t="shared" ref="X70:X133" si="58">IF($K70&lt;0,1,0)</f>
        <v>0</v>
      </c>
      <c r="Y70" s="5">
        <f t="shared" si="3"/>
        <v>0</v>
      </c>
    </row>
    <row r="71" spans="1:25" x14ac:dyDescent="0.3">
      <c r="A71" s="7"/>
      <c r="B71" s="23">
        <f t="shared" si="7"/>
        <v>66</v>
      </c>
      <c r="C71" s="24">
        <v>43364</v>
      </c>
      <c r="D71" s="43" t="s">
        <v>19</v>
      </c>
      <c r="E71" s="43" t="s">
        <v>520</v>
      </c>
      <c r="F71" s="43">
        <v>921</v>
      </c>
      <c r="G71" s="26">
        <v>928</v>
      </c>
      <c r="H71" s="25">
        <f t="shared" si="55"/>
        <v>7</v>
      </c>
      <c r="I71" s="27">
        <f t="shared" si="56"/>
        <v>162.86644951140065</v>
      </c>
      <c r="J71" s="63">
        <f t="shared" si="10"/>
        <v>7.6004343105320338E-3</v>
      </c>
      <c r="K71" s="28">
        <f t="shared" ref="K71:K134" si="59">H71*I71</f>
        <v>1140.0651465798046</v>
      </c>
      <c r="L71" s="8"/>
      <c r="N71" s="64"/>
      <c r="W71" s="5">
        <f t="shared" si="57"/>
        <v>1</v>
      </c>
      <c r="X71" s="5">
        <f t="shared" si="58"/>
        <v>0</v>
      </c>
      <c r="Y71" s="5">
        <f t="shared" si="3"/>
        <v>0</v>
      </c>
    </row>
    <row r="72" spans="1:25" x14ac:dyDescent="0.3">
      <c r="A72" s="7"/>
      <c r="B72" s="23">
        <f t="shared" ref="B72:B135" si="60">B71+1</f>
        <v>67</v>
      </c>
      <c r="C72" s="24">
        <v>43364</v>
      </c>
      <c r="D72" s="43" t="s">
        <v>19</v>
      </c>
      <c r="E72" s="43" t="s">
        <v>543</v>
      </c>
      <c r="F72" s="43">
        <v>373</v>
      </c>
      <c r="G72" s="26">
        <v>380</v>
      </c>
      <c r="H72" s="25">
        <f t="shared" si="55"/>
        <v>7</v>
      </c>
      <c r="I72" s="27">
        <f t="shared" si="56"/>
        <v>402.14477211796248</v>
      </c>
      <c r="J72" s="63">
        <f t="shared" ref="J72:J135" si="61">(G72*1/F72)-100%</f>
        <v>1.8766756032171594E-2</v>
      </c>
      <c r="K72" s="28">
        <f t="shared" si="59"/>
        <v>2815.0134048257373</v>
      </c>
      <c r="L72" s="8"/>
      <c r="N72" s="64"/>
      <c r="W72" s="5">
        <f t="shared" si="57"/>
        <v>1</v>
      </c>
      <c r="X72" s="5">
        <f t="shared" si="58"/>
        <v>0</v>
      </c>
      <c r="Y72" s="5">
        <f t="shared" si="3"/>
        <v>0</v>
      </c>
    </row>
    <row r="73" spans="1:25" x14ac:dyDescent="0.3">
      <c r="A73" s="7"/>
      <c r="B73" s="23">
        <f t="shared" si="60"/>
        <v>68</v>
      </c>
      <c r="C73" s="24">
        <v>43364</v>
      </c>
      <c r="D73" s="43" t="s">
        <v>19</v>
      </c>
      <c r="E73" s="43" t="s">
        <v>544</v>
      </c>
      <c r="F73" s="43">
        <v>276</v>
      </c>
      <c r="G73" s="26">
        <v>279.45</v>
      </c>
      <c r="H73" s="25">
        <f t="shared" si="55"/>
        <v>3.4499999999999886</v>
      </c>
      <c r="I73" s="27">
        <f t="shared" si="56"/>
        <v>543.47826086956525</v>
      </c>
      <c r="J73" s="63">
        <f t="shared" si="61"/>
        <v>1.2499999999999956E-2</v>
      </c>
      <c r="K73" s="28">
        <f t="shared" si="59"/>
        <v>1874.9999999999939</v>
      </c>
      <c r="L73" s="8"/>
      <c r="W73" s="5">
        <f t="shared" si="57"/>
        <v>1</v>
      </c>
      <c r="X73" s="5">
        <f t="shared" si="58"/>
        <v>0</v>
      </c>
      <c r="Y73" s="5">
        <f t="shared" si="3"/>
        <v>0</v>
      </c>
    </row>
    <row r="74" spans="1:25" x14ac:dyDescent="0.3">
      <c r="A74" s="7"/>
      <c r="B74" s="23">
        <f t="shared" si="60"/>
        <v>69</v>
      </c>
      <c r="C74" s="24">
        <v>43364</v>
      </c>
      <c r="D74" s="43" t="s">
        <v>19</v>
      </c>
      <c r="E74" s="43" t="s">
        <v>545</v>
      </c>
      <c r="F74" s="43">
        <v>318</v>
      </c>
      <c r="G74" s="26">
        <v>323</v>
      </c>
      <c r="H74" s="25">
        <f t="shared" si="55"/>
        <v>5</v>
      </c>
      <c r="I74" s="27">
        <f t="shared" si="56"/>
        <v>471.69811320754718</v>
      </c>
      <c r="J74" s="63">
        <f t="shared" si="61"/>
        <v>1.572327044025168E-2</v>
      </c>
      <c r="K74" s="28">
        <f t="shared" si="59"/>
        <v>2358.4905660377358</v>
      </c>
      <c r="L74" s="8"/>
      <c r="W74" s="5">
        <f t="shared" si="57"/>
        <v>1</v>
      </c>
      <c r="X74" s="5">
        <f t="shared" si="58"/>
        <v>0</v>
      </c>
      <c r="Y74" s="5">
        <f t="shared" si="3"/>
        <v>0</v>
      </c>
    </row>
    <row r="75" spans="1:25" x14ac:dyDescent="0.3">
      <c r="A75" s="7"/>
      <c r="B75" s="23">
        <f t="shared" si="60"/>
        <v>70</v>
      </c>
      <c r="C75" s="24">
        <v>43364</v>
      </c>
      <c r="D75" s="43" t="s">
        <v>19</v>
      </c>
      <c r="E75" s="43" t="s">
        <v>546</v>
      </c>
      <c r="F75" s="43">
        <v>610</v>
      </c>
      <c r="G75" s="26">
        <v>621</v>
      </c>
      <c r="H75" s="25">
        <f t="shared" si="55"/>
        <v>11</v>
      </c>
      <c r="I75" s="27">
        <f t="shared" si="56"/>
        <v>245.90163934426229</v>
      </c>
      <c r="J75" s="63">
        <f t="shared" si="61"/>
        <v>1.8032786885245899E-2</v>
      </c>
      <c r="K75" s="28">
        <f t="shared" si="59"/>
        <v>2704.9180327868853</v>
      </c>
      <c r="L75" s="8"/>
      <c r="W75" s="5">
        <f t="shared" si="57"/>
        <v>1</v>
      </c>
      <c r="X75" s="5">
        <f t="shared" si="58"/>
        <v>0</v>
      </c>
      <c r="Y75" s="5">
        <f t="shared" si="3"/>
        <v>0</v>
      </c>
    </row>
    <row r="76" spans="1:25" x14ac:dyDescent="0.3">
      <c r="A76" s="7"/>
      <c r="B76" s="23">
        <f t="shared" si="60"/>
        <v>71</v>
      </c>
      <c r="C76" s="24">
        <v>43364</v>
      </c>
      <c r="D76" s="43" t="s">
        <v>19</v>
      </c>
      <c r="E76" s="43" t="s">
        <v>547</v>
      </c>
      <c r="F76" s="43">
        <v>9.8000000000000007</v>
      </c>
      <c r="G76" s="26">
        <v>9.5</v>
      </c>
      <c r="H76" s="76">
        <f t="shared" si="55"/>
        <v>-0.30000000000000071</v>
      </c>
      <c r="I76" s="27">
        <f t="shared" si="56"/>
        <v>15306.122448979591</v>
      </c>
      <c r="J76" s="63">
        <f t="shared" si="61"/>
        <v>-3.0612244897959218E-2</v>
      </c>
      <c r="K76" s="28">
        <f t="shared" si="59"/>
        <v>-4591.8367346938885</v>
      </c>
      <c r="L76" s="8"/>
      <c r="W76" s="5">
        <f t="shared" si="57"/>
        <v>0</v>
      </c>
      <c r="X76" s="5">
        <f t="shared" si="58"/>
        <v>1</v>
      </c>
      <c r="Y76" s="5">
        <f t="shared" ref="Y76:Y139" si="62">IF($G76=0,1,0)</f>
        <v>0</v>
      </c>
    </row>
    <row r="77" spans="1:25" x14ac:dyDescent="0.3">
      <c r="A77" s="7"/>
      <c r="B77" s="23">
        <f t="shared" si="60"/>
        <v>72</v>
      </c>
      <c r="C77" s="24">
        <v>43364</v>
      </c>
      <c r="D77" s="43" t="s">
        <v>19</v>
      </c>
      <c r="E77" s="43" t="s">
        <v>548</v>
      </c>
      <c r="F77" s="43">
        <v>970</v>
      </c>
      <c r="G77" s="26">
        <v>978</v>
      </c>
      <c r="H77" s="25">
        <f t="shared" ref="H77:H80" si="63">G77-F77</f>
        <v>8</v>
      </c>
      <c r="I77" s="27">
        <f t="shared" ref="I77:I106" si="64">150000/F77</f>
        <v>154.63917525773195</v>
      </c>
      <c r="J77" s="63">
        <f t="shared" si="61"/>
        <v>8.2474226804123418E-3</v>
      </c>
      <c r="K77" s="28">
        <f t="shared" si="59"/>
        <v>1237.1134020618556</v>
      </c>
      <c r="L77" s="8"/>
      <c r="W77" s="5">
        <f t="shared" si="57"/>
        <v>1</v>
      </c>
      <c r="X77" s="5">
        <f t="shared" si="58"/>
        <v>0</v>
      </c>
      <c r="Y77" s="5">
        <f t="shared" si="62"/>
        <v>0</v>
      </c>
    </row>
    <row r="78" spans="1:25" x14ac:dyDescent="0.3">
      <c r="A78" s="7"/>
      <c r="B78" s="23">
        <f t="shared" si="60"/>
        <v>73</v>
      </c>
      <c r="C78" s="24">
        <v>43367</v>
      </c>
      <c r="D78" s="43" t="s">
        <v>19</v>
      </c>
      <c r="E78" s="43" t="s">
        <v>549</v>
      </c>
      <c r="F78" s="43">
        <v>696</v>
      </c>
      <c r="G78" s="26">
        <v>680</v>
      </c>
      <c r="H78" s="25">
        <f t="shared" si="63"/>
        <v>-16</v>
      </c>
      <c r="I78" s="27">
        <f t="shared" si="64"/>
        <v>215.51724137931035</v>
      </c>
      <c r="J78" s="63">
        <f t="shared" si="61"/>
        <v>-2.2988505747126409E-2</v>
      </c>
      <c r="K78" s="28">
        <f t="shared" si="59"/>
        <v>-3448.2758620689656</v>
      </c>
      <c r="L78" s="8"/>
      <c r="W78" s="5">
        <f t="shared" si="57"/>
        <v>0</v>
      </c>
      <c r="X78" s="5">
        <f t="shared" si="58"/>
        <v>1</v>
      </c>
      <c r="Y78" s="5">
        <f t="shared" si="62"/>
        <v>0</v>
      </c>
    </row>
    <row r="79" spans="1:25" x14ac:dyDescent="0.3">
      <c r="A79" s="7"/>
      <c r="B79" s="23">
        <f t="shared" si="60"/>
        <v>74</v>
      </c>
      <c r="C79" s="24">
        <v>43367</v>
      </c>
      <c r="D79" s="43" t="s">
        <v>19</v>
      </c>
      <c r="E79" s="43" t="s">
        <v>363</v>
      </c>
      <c r="F79" s="43">
        <v>80.7</v>
      </c>
      <c r="G79" s="26">
        <v>79</v>
      </c>
      <c r="H79" s="25">
        <f t="shared" si="63"/>
        <v>-1.7000000000000028</v>
      </c>
      <c r="I79" s="27">
        <f t="shared" si="64"/>
        <v>1858.7360594795539</v>
      </c>
      <c r="J79" s="63">
        <f t="shared" si="61"/>
        <v>-2.1065675340768308E-2</v>
      </c>
      <c r="K79" s="28">
        <f t="shared" si="59"/>
        <v>-3159.8513011152468</v>
      </c>
      <c r="L79" s="8"/>
      <c r="W79" s="5">
        <f t="shared" si="57"/>
        <v>0</v>
      </c>
      <c r="X79" s="5">
        <f t="shared" si="58"/>
        <v>1</v>
      </c>
      <c r="Y79" s="5">
        <f t="shared" si="62"/>
        <v>0</v>
      </c>
    </row>
    <row r="80" spans="1:25" x14ac:dyDescent="0.3">
      <c r="A80" s="7"/>
      <c r="B80" s="23">
        <f t="shared" si="60"/>
        <v>75</v>
      </c>
      <c r="C80" s="24">
        <v>43367</v>
      </c>
      <c r="D80" s="43" t="s">
        <v>19</v>
      </c>
      <c r="E80" s="43" t="s">
        <v>550</v>
      </c>
      <c r="F80" s="43">
        <v>36.450000000000003</v>
      </c>
      <c r="G80" s="26">
        <v>36</v>
      </c>
      <c r="H80" s="76">
        <f t="shared" si="63"/>
        <v>-0.45000000000000284</v>
      </c>
      <c r="I80" s="27">
        <f t="shared" si="64"/>
        <v>4115.2263374485592</v>
      </c>
      <c r="J80" s="63">
        <f t="shared" si="61"/>
        <v>-1.2345679012345734E-2</v>
      </c>
      <c r="K80" s="28">
        <f t="shared" si="59"/>
        <v>-1851.8518518518633</v>
      </c>
      <c r="L80" s="8"/>
      <c r="W80" s="5">
        <f t="shared" si="57"/>
        <v>0</v>
      </c>
      <c r="X80" s="5">
        <f t="shared" si="58"/>
        <v>1</v>
      </c>
      <c r="Y80" s="5">
        <f t="shared" si="62"/>
        <v>0</v>
      </c>
    </row>
    <row r="81" spans="1:25" x14ac:dyDescent="0.3">
      <c r="A81" s="7"/>
      <c r="B81" s="23">
        <f t="shared" si="60"/>
        <v>76</v>
      </c>
      <c r="C81" s="24">
        <v>43367</v>
      </c>
      <c r="D81" s="43" t="s">
        <v>19</v>
      </c>
      <c r="E81" s="43" t="s">
        <v>551</v>
      </c>
      <c r="F81" s="43">
        <v>520</v>
      </c>
      <c r="G81" s="26">
        <v>543</v>
      </c>
      <c r="H81" s="25">
        <f t="shared" ref="H81:H97" si="65">G81-F81</f>
        <v>23</v>
      </c>
      <c r="I81" s="27">
        <f t="shared" si="64"/>
        <v>288.46153846153845</v>
      </c>
      <c r="J81" s="63">
        <f t="shared" si="61"/>
        <v>4.4230769230769296E-2</v>
      </c>
      <c r="K81" s="28">
        <f t="shared" si="59"/>
        <v>6634.6153846153848</v>
      </c>
      <c r="L81" s="8"/>
      <c r="W81" s="5">
        <f t="shared" si="57"/>
        <v>1</v>
      </c>
      <c r="X81" s="5">
        <f t="shared" si="58"/>
        <v>0</v>
      </c>
      <c r="Y81" s="5">
        <f t="shared" si="62"/>
        <v>0</v>
      </c>
    </row>
    <row r="82" spans="1:25" x14ac:dyDescent="0.3">
      <c r="A82" s="7"/>
      <c r="B82" s="23">
        <f t="shared" si="60"/>
        <v>77</v>
      </c>
      <c r="C82" s="24">
        <v>43367</v>
      </c>
      <c r="D82" s="43" t="s">
        <v>19</v>
      </c>
      <c r="E82" s="43" t="s">
        <v>552</v>
      </c>
      <c r="F82" s="43">
        <v>78</v>
      </c>
      <c r="G82" s="26">
        <v>81</v>
      </c>
      <c r="H82" s="25">
        <f t="shared" si="65"/>
        <v>3</v>
      </c>
      <c r="I82" s="27">
        <f t="shared" si="64"/>
        <v>1923.0769230769231</v>
      </c>
      <c r="J82" s="63">
        <f t="shared" si="61"/>
        <v>3.8461538461538547E-2</v>
      </c>
      <c r="K82" s="28">
        <f t="shared" si="59"/>
        <v>5769.2307692307695</v>
      </c>
      <c r="L82" s="8"/>
      <c r="W82" s="5">
        <f t="shared" si="57"/>
        <v>1</v>
      </c>
      <c r="X82" s="5">
        <f t="shared" si="58"/>
        <v>0</v>
      </c>
      <c r="Y82" s="5">
        <f t="shared" si="62"/>
        <v>0</v>
      </c>
    </row>
    <row r="83" spans="1:25" x14ac:dyDescent="0.3">
      <c r="A83" s="7"/>
      <c r="B83" s="23">
        <f t="shared" si="60"/>
        <v>78</v>
      </c>
      <c r="C83" s="24">
        <v>43368</v>
      </c>
      <c r="D83" s="43" t="s">
        <v>19</v>
      </c>
      <c r="E83" s="43" t="s">
        <v>446</v>
      </c>
      <c r="F83" s="43">
        <v>258</v>
      </c>
      <c r="G83" s="26">
        <v>265</v>
      </c>
      <c r="H83" s="25">
        <f t="shared" si="65"/>
        <v>7</v>
      </c>
      <c r="I83" s="27">
        <f t="shared" si="64"/>
        <v>581.39534883720933</v>
      </c>
      <c r="J83" s="63">
        <f t="shared" si="61"/>
        <v>2.7131782945736482E-2</v>
      </c>
      <c r="K83" s="28">
        <f t="shared" si="59"/>
        <v>4069.7674418604652</v>
      </c>
      <c r="L83" s="8"/>
      <c r="W83" s="5">
        <f t="shared" si="57"/>
        <v>1</v>
      </c>
      <c r="X83" s="5">
        <f t="shared" si="58"/>
        <v>0</v>
      </c>
      <c r="Y83" s="5">
        <f t="shared" si="62"/>
        <v>0</v>
      </c>
    </row>
    <row r="84" spans="1:25" x14ac:dyDescent="0.3">
      <c r="A84" s="7"/>
      <c r="B84" s="23">
        <f t="shared" si="60"/>
        <v>79</v>
      </c>
      <c r="C84" s="24">
        <v>43368</v>
      </c>
      <c r="D84" s="43" t="s">
        <v>19</v>
      </c>
      <c r="E84" s="43" t="s">
        <v>42</v>
      </c>
      <c r="F84" s="43">
        <v>79</v>
      </c>
      <c r="G84" s="26">
        <v>86</v>
      </c>
      <c r="H84" s="25">
        <f t="shared" si="65"/>
        <v>7</v>
      </c>
      <c r="I84" s="27">
        <f t="shared" si="64"/>
        <v>1898.7341772151899</v>
      </c>
      <c r="J84" s="63">
        <f t="shared" si="61"/>
        <v>8.8607594936708889E-2</v>
      </c>
      <c r="K84" s="28">
        <f t="shared" si="59"/>
        <v>13291.139240506329</v>
      </c>
      <c r="L84" s="8"/>
      <c r="P84" s="5" t="s">
        <v>20</v>
      </c>
      <c r="W84" s="5">
        <f t="shared" si="57"/>
        <v>1</v>
      </c>
      <c r="X84" s="5">
        <f t="shared" si="58"/>
        <v>0</v>
      </c>
      <c r="Y84" s="5">
        <f t="shared" si="62"/>
        <v>0</v>
      </c>
    </row>
    <row r="85" spans="1:25" x14ac:dyDescent="0.3">
      <c r="A85" s="7"/>
      <c r="B85" s="23">
        <f>B84+1</f>
        <v>80</v>
      </c>
      <c r="C85" s="24">
        <v>43368</v>
      </c>
      <c r="D85" s="43" t="s">
        <v>19</v>
      </c>
      <c r="E85" s="43" t="s">
        <v>350</v>
      </c>
      <c r="F85" s="43">
        <v>570</v>
      </c>
      <c r="G85" s="26">
        <v>580</v>
      </c>
      <c r="H85" s="25">
        <f t="shared" si="65"/>
        <v>10</v>
      </c>
      <c r="I85" s="27">
        <f t="shared" si="64"/>
        <v>263.15789473684208</v>
      </c>
      <c r="J85" s="63">
        <f t="shared" si="61"/>
        <v>1.7543859649122862E-2</v>
      </c>
      <c r="K85" s="28">
        <f t="shared" si="59"/>
        <v>2631.5789473684208</v>
      </c>
      <c r="L85" s="8"/>
      <c r="W85" s="5">
        <f t="shared" si="57"/>
        <v>1</v>
      </c>
      <c r="X85" s="5">
        <f t="shared" si="58"/>
        <v>0</v>
      </c>
      <c r="Y85" s="5">
        <f t="shared" si="62"/>
        <v>0</v>
      </c>
    </row>
    <row r="86" spans="1:25" x14ac:dyDescent="0.3">
      <c r="A86" s="7"/>
      <c r="B86" s="23">
        <f t="shared" si="60"/>
        <v>81</v>
      </c>
      <c r="C86" s="24">
        <v>43368</v>
      </c>
      <c r="D86" s="43" t="s">
        <v>19</v>
      </c>
      <c r="E86" s="43" t="s">
        <v>553</v>
      </c>
      <c r="F86" s="43">
        <v>268</v>
      </c>
      <c r="G86" s="26">
        <v>272.5</v>
      </c>
      <c r="H86" s="25">
        <f t="shared" si="65"/>
        <v>4.5</v>
      </c>
      <c r="I86" s="27">
        <f t="shared" si="64"/>
        <v>559.70149253731347</v>
      </c>
      <c r="J86" s="63">
        <f t="shared" si="61"/>
        <v>1.6791044776119479E-2</v>
      </c>
      <c r="K86" s="28">
        <f t="shared" si="59"/>
        <v>2518.6567164179105</v>
      </c>
      <c r="L86" s="8"/>
      <c r="W86" s="5">
        <f t="shared" si="57"/>
        <v>1</v>
      </c>
      <c r="X86" s="5">
        <f t="shared" si="58"/>
        <v>0</v>
      </c>
      <c r="Y86" s="5">
        <f t="shared" si="62"/>
        <v>0</v>
      </c>
    </row>
    <row r="87" spans="1:25" x14ac:dyDescent="0.3">
      <c r="A87" s="7"/>
      <c r="B87" s="23">
        <f t="shared" si="60"/>
        <v>82</v>
      </c>
      <c r="C87" s="24">
        <v>43368</v>
      </c>
      <c r="D87" s="43" t="s">
        <v>19</v>
      </c>
      <c r="E87" s="43" t="s">
        <v>554</v>
      </c>
      <c r="F87" s="43">
        <v>925</v>
      </c>
      <c r="G87" s="26">
        <v>1000</v>
      </c>
      <c r="H87" s="25">
        <f t="shared" si="65"/>
        <v>75</v>
      </c>
      <c r="I87" s="27">
        <f t="shared" si="64"/>
        <v>162.16216216216216</v>
      </c>
      <c r="J87" s="63">
        <f t="shared" si="61"/>
        <v>8.1081081081081141E-2</v>
      </c>
      <c r="K87" s="28">
        <f t="shared" si="59"/>
        <v>12162.162162162162</v>
      </c>
      <c r="L87" s="8"/>
      <c r="W87" s="5">
        <f t="shared" si="57"/>
        <v>1</v>
      </c>
      <c r="X87" s="5">
        <f t="shared" si="58"/>
        <v>0</v>
      </c>
      <c r="Y87" s="5">
        <f t="shared" si="62"/>
        <v>0</v>
      </c>
    </row>
    <row r="88" spans="1:25" x14ac:dyDescent="0.3">
      <c r="A88" s="7"/>
      <c r="B88" s="23">
        <f t="shared" si="60"/>
        <v>83</v>
      </c>
      <c r="C88" s="24">
        <v>43368</v>
      </c>
      <c r="D88" s="43" t="s">
        <v>19</v>
      </c>
      <c r="E88" s="43" t="s">
        <v>141</v>
      </c>
      <c r="F88" s="43">
        <v>50.5</v>
      </c>
      <c r="G88" s="26">
        <v>51.85</v>
      </c>
      <c r="H88" s="25">
        <f t="shared" si="65"/>
        <v>1.3500000000000014</v>
      </c>
      <c r="I88" s="27">
        <f t="shared" si="64"/>
        <v>2970.2970297029701</v>
      </c>
      <c r="J88" s="63">
        <f t="shared" si="61"/>
        <v>2.6732673267326756E-2</v>
      </c>
      <c r="K88" s="28">
        <f t="shared" si="59"/>
        <v>4009.9009900990141</v>
      </c>
      <c r="L88" s="8"/>
      <c r="W88" s="5">
        <f t="shared" si="57"/>
        <v>1</v>
      </c>
      <c r="X88" s="5">
        <f t="shared" si="58"/>
        <v>0</v>
      </c>
      <c r="Y88" s="5">
        <f t="shared" si="62"/>
        <v>0</v>
      </c>
    </row>
    <row r="89" spans="1:25" x14ac:dyDescent="0.3">
      <c r="A89" s="7"/>
      <c r="B89" s="23">
        <f t="shared" si="60"/>
        <v>84</v>
      </c>
      <c r="C89" s="24">
        <v>43368</v>
      </c>
      <c r="D89" s="43" t="s">
        <v>19</v>
      </c>
      <c r="E89" s="43" t="s">
        <v>555</v>
      </c>
      <c r="F89" s="43">
        <v>450</v>
      </c>
      <c r="G89" s="26">
        <v>455</v>
      </c>
      <c r="H89" s="25">
        <f t="shared" si="65"/>
        <v>5</v>
      </c>
      <c r="I89" s="27">
        <f t="shared" si="64"/>
        <v>333.33333333333331</v>
      </c>
      <c r="J89" s="63">
        <f t="shared" si="61"/>
        <v>1.1111111111111072E-2</v>
      </c>
      <c r="K89" s="28">
        <f t="shared" si="59"/>
        <v>1666.6666666666665</v>
      </c>
      <c r="L89" s="8"/>
      <c r="W89" s="5">
        <f t="shared" si="57"/>
        <v>1</v>
      </c>
      <c r="X89" s="5">
        <f t="shared" si="58"/>
        <v>0</v>
      </c>
      <c r="Y89" s="5">
        <f t="shared" si="62"/>
        <v>0</v>
      </c>
    </row>
    <row r="90" spans="1:25" x14ac:dyDescent="0.3">
      <c r="A90" s="7"/>
      <c r="B90" s="23">
        <f t="shared" si="60"/>
        <v>85</v>
      </c>
      <c r="C90" s="24">
        <v>43368</v>
      </c>
      <c r="D90" s="43" t="s">
        <v>19</v>
      </c>
      <c r="E90" s="43" t="s">
        <v>240</v>
      </c>
      <c r="F90" s="43">
        <v>137</v>
      </c>
      <c r="G90" s="26">
        <v>142</v>
      </c>
      <c r="H90" s="25">
        <f t="shared" si="65"/>
        <v>5</v>
      </c>
      <c r="I90" s="27">
        <f t="shared" si="64"/>
        <v>1094.8905109489051</v>
      </c>
      <c r="J90" s="63">
        <f t="shared" si="61"/>
        <v>3.649635036496357E-2</v>
      </c>
      <c r="K90" s="28">
        <f t="shared" si="59"/>
        <v>5474.4525547445255</v>
      </c>
      <c r="L90" s="8"/>
      <c r="W90" s="5">
        <f t="shared" si="57"/>
        <v>1</v>
      </c>
      <c r="X90" s="5">
        <f t="shared" si="58"/>
        <v>0</v>
      </c>
      <c r="Y90" s="5">
        <f t="shared" si="62"/>
        <v>0</v>
      </c>
    </row>
    <row r="91" spans="1:25" x14ac:dyDescent="0.3">
      <c r="A91" s="7"/>
      <c r="B91" s="23">
        <f t="shared" si="60"/>
        <v>86</v>
      </c>
      <c r="C91" s="24">
        <v>43368</v>
      </c>
      <c r="D91" s="43" t="s">
        <v>19</v>
      </c>
      <c r="E91" s="43" t="s">
        <v>556</v>
      </c>
      <c r="F91" s="43">
        <v>1415</v>
      </c>
      <c r="G91" s="26">
        <v>1469</v>
      </c>
      <c r="H91" s="25">
        <f t="shared" si="65"/>
        <v>54</v>
      </c>
      <c r="I91" s="27">
        <f t="shared" si="64"/>
        <v>106.00706713780919</v>
      </c>
      <c r="J91" s="63">
        <f t="shared" si="61"/>
        <v>3.8162544169611401E-2</v>
      </c>
      <c r="K91" s="28">
        <f t="shared" si="59"/>
        <v>5724.3816254416961</v>
      </c>
      <c r="L91" s="8"/>
      <c r="W91" s="5">
        <f t="shared" si="57"/>
        <v>1</v>
      </c>
      <c r="X91" s="5">
        <f t="shared" si="58"/>
        <v>0</v>
      </c>
      <c r="Y91" s="5">
        <f t="shared" si="62"/>
        <v>0</v>
      </c>
    </row>
    <row r="92" spans="1:25" x14ac:dyDescent="0.3">
      <c r="A92" s="7"/>
      <c r="B92" s="23">
        <f t="shared" si="60"/>
        <v>87</v>
      </c>
      <c r="C92" s="24">
        <v>43369</v>
      </c>
      <c r="D92" s="43" t="s">
        <v>19</v>
      </c>
      <c r="E92" s="43" t="s">
        <v>137</v>
      </c>
      <c r="F92" s="43">
        <v>110</v>
      </c>
      <c r="G92" s="26">
        <v>111</v>
      </c>
      <c r="H92" s="25">
        <f t="shared" si="65"/>
        <v>1</v>
      </c>
      <c r="I92" s="27">
        <f t="shared" si="64"/>
        <v>1363.6363636363637</v>
      </c>
      <c r="J92" s="63">
        <f t="shared" si="61"/>
        <v>9.0909090909090384E-3</v>
      </c>
      <c r="K92" s="28">
        <f t="shared" si="59"/>
        <v>1363.6363636363637</v>
      </c>
      <c r="L92" s="8"/>
      <c r="W92" s="5">
        <f t="shared" si="57"/>
        <v>1</v>
      </c>
      <c r="X92" s="5">
        <f t="shared" si="58"/>
        <v>0</v>
      </c>
      <c r="Y92" s="5">
        <f t="shared" si="62"/>
        <v>0</v>
      </c>
    </row>
    <row r="93" spans="1:25" x14ac:dyDescent="0.3">
      <c r="A93" s="7"/>
      <c r="B93" s="23">
        <f t="shared" si="60"/>
        <v>88</v>
      </c>
      <c r="C93" s="24">
        <v>43369</v>
      </c>
      <c r="D93" s="43" t="s">
        <v>19</v>
      </c>
      <c r="E93" s="43" t="s">
        <v>295</v>
      </c>
      <c r="F93" s="43">
        <v>517</v>
      </c>
      <c r="G93" s="26">
        <v>523.5</v>
      </c>
      <c r="H93" s="25">
        <f t="shared" si="65"/>
        <v>6.5</v>
      </c>
      <c r="I93" s="27">
        <f t="shared" si="64"/>
        <v>290.13539651837522</v>
      </c>
      <c r="J93" s="63">
        <f t="shared" si="61"/>
        <v>1.2572533849129597E-2</v>
      </c>
      <c r="K93" s="28">
        <f t="shared" si="59"/>
        <v>1885.8800773694388</v>
      </c>
      <c r="L93" s="8"/>
      <c r="W93" s="5">
        <f t="shared" si="57"/>
        <v>1</v>
      </c>
      <c r="X93" s="5">
        <f t="shared" si="58"/>
        <v>0</v>
      </c>
      <c r="Y93" s="5">
        <f t="shared" si="62"/>
        <v>0</v>
      </c>
    </row>
    <row r="94" spans="1:25" x14ac:dyDescent="0.3">
      <c r="A94" s="7"/>
      <c r="B94" s="23">
        <f t="shared" si="60"/>
        <v>89</v>
      </c>
      <c r="C94" s="44">
        <v>43369</v>
      </c>
      <c r="D94" s="43" t="s">
        <v>19</v>
      </c>
      <c r="E94" s="43" t="s">
        <v>443</v>
      </c>
      <c r="F94" s="43">
        <v>1447</v>
      </c>
      <c r="G94" s="26">
        <v>1435</v>
      </c>
      <c r="H94" s="25">
        <f t="shared" si="65"/>
        <v>-12</v>
      </c>
      <c r="I94" s="27">
        <f t="shared" si="64"/>
        <v>103.66275051831376</v>
      </c>
      <c r="J94" s="63">
        <f t="shared" si="61"/>
        <v>-8.2930200414651489E-3</v>
      </c>
      <c r="K94" s="28">
        <f t="shared" si="59"/>
        <v>-1243.953006219765</v>
      </c>
      <c r="L94" s="8"/>
      <c r="W94" s="5">
        <f t="shared" si="57"/>
        <v>0</v>
      </c>
      <c r="X94" s="5">
        <f t="shared" si="58"/>
        <v>1</v>
      </c>
      <c r="Y94" s="5">
        <f t="shared" si="62"/>
        <v>0</v>
      </c>
    </row>
    <row r="95" spans="1:25" x14ac:dyDescent="0.3">
      <c r="A95" s="7"/>
      <c r="B95" s="23">
        <f t="shared" si="60"/>
        <v>90</v>
      </c>
      <c r="C95" s="44">
        <v>43369</v>
      </c>
      <c r="D95" s="43" t="s">
        <v>19</v>
      </c>
      <c r="E95" s="43" t="s">
        <v>557</v>
      </c>
      <c r="F95" s="43">
        <v>84.8</v>
      </c>
      <c r="G95" s="26">
        <v>83.55</v>
      </c>
      <c r="H95" s="25">
        <f t="shared" si="65"/>
        <v>-1.25</v>
      </c>
      <c r="I95" s="27">
        <f t="shared" si="64"/>
        <v>1768.867924528302</v>
      </c>
      <c r="J95" s="63">
        <f t="shared" si="61"/>
        <v>-1.474056603773588E-2</v>
      </c>
      <c r="K95" s="28">
        <f t="shared" si="59"/>
        <v>-2211.0849056603774</v>
      </c>
      <c r="L95" s="8"/>
      <c r="W95" s="5">
        <f t="shared" si="57"/>
        <v>0</v>
      </c>
      <c r="X95" s="5">
        <f t="shared" si="58"/>
        <v>1</v>
      </c>
      <c r="Y95" s="5">
        <f t="shared" si="62"/>
        <v>0</v>
      </c>
    </row>
    <row r="96" spans="1:25" x14ac:dyDescent="0.3">
      <c r="A96" s="7"/>
      <c r="B96" s="23">
        <f t="shared" si="60"/>
        <v>91</v>
      </c>
      <c r="C96" s="44">
        <v>43369</v>
      </c>
      <c r="D96" s="43" t="s">
        <v>19</v>
      </c>
      <c r="E96" s="43" t="s">
        <v>558</v>
      </c>
      <c r="F96" s="43">
        <v>73.349999999999994</v>
      </c>
      <c r="G96" s="26">
        <v>72</v>
      </c>
      <c r="H96" s="25">
        <f t="shared" si="65"/>
        <v>-1.3499999999999943</v>
      </c>
      <c r="I96" s="27">
        <f t="shared" si="64"/>
        <v>2044.989775051125</v>
      </c>
      <c r="J96" s="63">
        <f t="shared" si="61"/>
        <v>-1.8404907975460016E-2</v>
      </c>
      <c r="K96" s="28">
        <f t="shared" si="59"/>
        <v>-2760.7361963190069</v>
      </c>
      <c r="L96" s="8"/>
      <c r="W96" s="5">
        <f t="shared" si="57"/>
        <v>0</v>
      </c>
      <c r="X96" s="5">
        <f t="shared" si="58"/>
        <v>1</v>
      </c>
      <c r="Y96" s="5">
        <f t="shared" si="62"/>
        <v>0</v>
      </c>
    </row>
    <row r="97" spans="1:25" x14ac:dyDescent="0.3">
      <c r="A97" s="7"/>
      <c r="B97" s="23">
        <f t="shared" si="60"/>
        <v>92</v>
      </c>
      <c r="C97" s="44">
        <v>43369</v>
      </c>
      <c r="D97" s="43" t="s">
        <v>19</v>
      </c>
      <c r="E97" s="43" t="s">
        <v>559</v>
      </c>
      <c r="F97" s="43">
        <v>743</v>
      </c>
      <c r="G97" s="26">
        <v>730</v>
      </c>
      <c r="H97" s="25">
        <f t="shared" si="65"/>
        <v>-13</v>
      </c>
      <c r="I97" s="27">
        <f t="shared" si="64"/>
        <v>201.8842530282638</v>
      </c>
      <c r="J97" s="63">
        <f t="shared" si="61"/>
        <v>-1.7496635262449489E-2</v>
      </c>
      <c r="K97" s="28">
        <f t="shared" si="59"/>
        <v>-2624.4952893674295</v>
      </c>
      <c r="L97" s="8"/>
      <c r="W97" s="5">
        <f t="shared" si="57"/>
        <v>0</v>
      </c>
      <c r="X97" s="5">
        <f t="shared" si="58"/>
        <v>1</v>
      </c>
      <c r="Y97" s="5">
        <f t="shared" si="62"/>
        <v>0</v>
      </c>
    </row>
    <row r="98" spans="1:25" x14ac:dyDescent="0.3">
      <c r="A98" s="7"/>
      <c r="B98" s="23">
        <f t="shared" si="60"/>
        <v>93</v>
      </c>
      <c r="C98" s="44">
        <v>43370</v>
      </c>
      <c r="D98" s="43" t="s">
        <v>19</v>
      </c>
      <c r="E98" s="43" t="s">
        <v>518</v>
      </c>
      <c r="F98" s="43">
        <v>81</v>
      </c>
      <c r="G98" s="26">
        <v>82</v>
      </c>
      <c r="H98" s="25">
        <f t="shared" ref="H98:H103" si="66">G98-F98</f>
        <v>1</v>
      </c>
      <c r="I98" s="27">
        <f t="shared" si="64"/>
        <v>1851.851851851852</v>
      </c>
      <c r="J98" s="63">
        <f t="shared" si="61"/>
        <v>1.2345679012345734E-2</v>
      </c>
      <c r="K98" s="28">
        <f t="shared" si="59"/>
        <v>1851.851851851852</v>
      </c>
      <c r="L98" s="8"/>
      <c r="W98" s="5">
        <f t="shared" si="57"/>
        <v>1</v>
      </c>
      <c r="X98" s="5">
        <f t="shared" si="58"/>
        <v>0</v>
      </c>
      <c r="Y98" s="5">
        <f t="shared" si="62"/>
        <v>0</v>
      </c>
    </row>
    <row r="99" spans="1:25" x14ac:dyDescent="0.3">
      <c r="A99" s="7"/>
      <c r="B99" s="23">
        <f t="shared" si="60"/>
        <v>94</v>
      </c>
      <c r="C99" s="44">
        <v>43370</v>
      </c>
      <c r="D99" s="43" t="s">
        <v>19</v>
      </c>
      <c r="E99" s="43" t="s">
        <v>560</v>
      </c>
      <c r="F99" s="43">
        <v>150</v>
      </c>
      <c r="G99" s="26">
        <v>153.5</v>
      </c>
      <c r="H99" s="25">
        <f t="shared" si="66"/>
        <v>3.5</v>
      </c>
      <c r="I99" s="27">
        <f t="shared" si="64"/>
        <v>1000</v>
      </c>
      <c r="J99" s="63">
        <f t="shared" si="61"/>
        <v>2.3333333333333428E-2</v>
      </c>
      <c r="K99" s="28">
        <f t="shared" si="59"/>
        <v>3500</v>
      </c>
      <c r="L99" s="8"/>
      <c r="W99" s="5">
        <f t="shared" si="57"/>
        <v>1</v>
      </c>
      <c r="X99" s="5">
        <f t="shared" si="58"/>
        <v>0</v>
      </c>
      <c r="Y99" s="5">
        <f t="shared" si="62"/>
        <v>0</v>
      </c>
    </row>
    <row r="100" spans="1:25" x14ac:dyDescent="0.3">
      <c r="A100" s="7"/>
      <c r="B100" s="23">
        <f t="shared" si="60"/>
        <v>95</v>
      </c>
      <c r="C100" s="44">
        <v>43370</v>
      </c>
      <c r="D100" s="43" t="s">
        <v>19</v>
      </c>
      <c r="E100" s="43" t="s">
        <v>561</v>
      </c>
      <c r="F100" s="43">
        <v>14</v>
      </c>
      <c r="G100" s="26">
        <v>15.2</v>
      </c>
      <c r="H100" s="25">
        <f t="shared" si="66"/>
        <v>1.1999999999999993</v>
      </c>
      <c r="I100" s="27">
        <f t="shared" si="64"/>
        <v>10714.285714285714</v>
      </c>
      <c r="J100" s="63">
        <f t="shared" si="61"/>
        <v>8.5714285714285632E-2</v>
      </c>
      <c r="K100" s="28">
        <f t="shared" si="59"/>
        <v>12857.14285714285</v>
      </c>
      <c r="L100" s="8"/>
      <c r="N100" s="5" t="s">
        <v>20</v>
      </c>
      <c r="W100" s="5">
        <f t="shared" si="57"/>
        <v>1</v>
      </c>
      <c r="X100" s="5">
        <f t="shared" si="58"/>
        <v>0</v>
      </c>
      <c r="Y100" s="5">
        <f t="shared" si="62"/>
        <v>0</v>
      </c>
    </row>
    <row r="101" spans="1:25" x14ac:dyDescent="0.3">
      <c r="A101" s="7"/>
      <c r="B101" s="23">
        <f t="shared" si="60"/>
        <v>96</v>
      </c>
      <c r="C101" s="44">
        <v>43370</v>
      </c>
      <c r="D101" s="43" t="s">
        <v>19</v>
      </c>
      <c r="E101" s="43" t="s">
        <v>562</v>
      </c>
      <c r="F101" s="43">
        <v>10.4</v>
      </c>
      <c r="G101" s="26">
        <v>10</v>
      </c>
      <c r="H101" s="26">
        <f t="shared" si="66"/>
        <v>-0.40000000000000036</v>
      </c>
      <c r="I101" s="27">
        <f t="shared" si="64"/>
        <v>14423.076923076922</v>
      </c>
      <c r="J101" s="63">
        <f t="shared" si="61"/>
        <v>-3.8461538461538547E-2</v>
      </c>
      <c r="K101" s="28">
        <f t="shared" si="59"/>
        <v>-5769.2307692307741</v>
      </c>
      <c r="L101" s="8"/>
      <c r="O101" s="5" t="s">
        <v>20</v>
      </c>
      <c r="W101" s="5">
        <f t="shared" si="57"/>
        <v>0</v>
      </c>
      <c r="X101" s="5">
        <f t="shared" si="58"/>
        <v>1</v>
      </c>
      <c r="Y101" s="5">
        <f t="shared" si="62"/>
        <v>0</v>
      </c>
    </row>
    <row r="102" spans="1:25" x14ac:dyDescent="0.3">
      <c r="A102" s="7"/>
      <c r="B102" s="23">
        <f t="shared" si="60"/>
        <v>97</v>
      </c>
      <c r="C102" s="44">
        <v>43370</v>
      </c>
      <c r="D102" s="43" t="s">
        <v>19</v>
      </c>
      <c r="E102" s="43" t="s">
        <v>563</v>
      </c>
      <c r="F102" s="43">
        <v>1711</v>
      </c>
      <c r="G102" s="26">
        <v>1681</v>
      </c>
      <c r="H102" s="25">
        <f t="shared" si="66"/>
        <v>-30</v>
      </c>
      <c r="I102" s="27">
        <f t="shared" si="64"/>
        <v>87.668030391583869</v>
      </c>
      <c r="J102" s="63">
        <f t="shared" si="61"/>
        <v>-1.7533606078316777E-2</v>
      </c>
      <c r="K102" s="28">
        <f t="shared" si="59"/>
        <v>-2630.040911747516</v>
      </c>
      <c r="L102" s="8"/>
      <c r="O102" s="5" t="s">
        <v>20</v>
      </c>
      <c r="W102" s="5">
        <f t="shared" si="57"/>
        <v>0</v>
      </c>
      <c r="X102" s="5">
        <f t="shared" si="58"/>
        <v>1</v>
      </c>
      <c r="Y102" s="5">
        <f t="shared" si="62"/>
        <v>0</v>
      </c>
    </row>
    <row r="103" spans="1:25" x14ac:dyDescent="0.3">
      <c r="A103" s="7"/>
      <c r="B103" s="23">
        <f t="shared" si="60"/>
        <v>98</v>
      </c>
      <c r="C103" s="44">
        <v>43370</v>
      </c>
      <c r="D103" s="43" t="s">
        <v>19</v>
      </c>
      <c r="E103" s="43" t="s">
        <v>564</v>
      </c>
      <c r="F103" s="43">
        <v>347</v>
      </c>
      <c r="G103" s="26">
        <v>341</v>
      </c>
      <c r="H103" s="25">
        <f t="shared" si="66"/>
        <v>-6</v>
      </c>
      <c r="I103" s="27">
        <f t="shared" si="64"/>
        <v>432.27665706051874</v>
      </c>
      <c r="J103" s="63">
        <f t="shared" si="61"/>
        <v>-1.729106628242072E-2</v>
      </c>
      <c r="K103" s="28">
        <f t="shared" si="59"/>
        <v>-2593.6599423631123</v>
      </c>
      <c r="L103" s="8"/>
      <c r="W103" s="5">
        <f t="shared" si="57"/>
        <v>0</v>
      </c>
      <c r="X103" s="5">
        <f t="shared" si="58"/>
        <v>1</v>
      </c>
      <c r="Y103" s="5">
        <f t="shared" si="62"/>
        <v>0</v>
      </c>
    </row>
    <row r="104" spans="1:25" x14ac:dyDescent="0.3">
      <c r="A104" s="7"/>
      <c r="B104" s="23">
        <f t="shared" si="60"/>
        <v>99</v>
      </c>
      <c r="C104" s="44">
        <v>43371</v>
      </c>
      <c r="D104" s="43" t="s">
        <v>19</v>
      </c>
      <c r="E104" s="43" t="s">
        <v>565</v>
      </c>
      <c r="F104" s="43">
        <v>269</v>
      </c>
      <c r="G104" s="26">
        <v>276</v>
      </c>
      <c r="H104" s="25">
        <f t="shared" ref="H104:H106" si="67">G104-F104</f>
        <v>7</v>
      </c>
      <c r="I104" s="27">
        <f t="shared" si="64"/>
        <v>557.62081784386612</v>
      </c>
      <c r="J104" s="63">
        <f t="shared" si="61"/>
        <v>2.6022304832713727E-2</v>
      </c>
      <c r="K104" s="28">
        <f t="shared" si="59"/>
        <v>3903.345724907063</v>
      </c>
      <c r="L104" s="8"/>
      <c r="W104" s="5">
        <f t="shared" si="57"/>
        <v>1</v>
      </c>
      <c r="X104" s="5">
        <f t="shared" si="58"/>
        <v>0</v>
      </c>
      <c r="Y104" s="5">
        <f t="shared" si="62"/>
        <v>0</v>
      </c>
    </row>
    <row r="105" spans="1:25" x14ac:dyDescent="0.3">
      <c r="A105" s="7"/>
      <c r="B105" s="26">
        <f t="shared" si="60"/>
        <v>100</v>
      </c>
      <c r="C105" s="44">
        <v>43371</v>
      </c>
      <c r="D105" s="43" t="s">
        <v>19</v>
      </c>
      <c r="E105" s="43" t="s">
        <v>187</v>
      </c>
      <c r="F105" s="43">
        <v>1193</v>
      </c>
      <c r="G105" s="26">
        <v>1200</v>
      </c>
      <c r="H105" s="25">
        <f t="shared" si="67"/>
        <v>7</v>
      </c>
      <c r="I105" s="27">
        <f t="shared" si="64"/>
        <v>125.73344509639564</v>
      </c>
      <c r="J105" s="63">
        <f t="shared" si="61"/>
        <v>5.8675607711651256E-3</v>
      </c>
      <c r="K105" s="25">
        <f t="shared" si="59"/>
        <v>880.13411567476953</v>
      </c>
      <c r="L105" s="8"/>
      <c r="W105" s="5">
        <f t="shared" si="57"/>
        <v>1</v>
      </c>
      <c r="X105" s="5">
        <f t="shared" si="58"/>
        <v>0</v>
      </c>
      <c r="Y105" s="5">
        <f t="shared" si="62"/>
        <v>0</v>
      </c>
    </row>
    <row r="106" spans="1:25" x14ac:dyDescent="0.3">
      <c r="A106" s="7"/>
      <c r="B106" s="26">
        <f t="shared" si="60"/>
        <v>101</v>
      </c>
      <c r="C106" s="44">
        <v>43371</v>
      </c>
      <c r="D106" s="43" t="s">
        <v>19</v>
      </c>
      <c r="E106" s="43" t="s">
        <v>566</v>
      </c>
      <c r="F106" s="43">
        <v>464</v>
      </c>
      <c r="G106" s="26">
        <v>460</v>
      </c>
      <c r="H106" s="25">
        <f t="shared" si="67"/>
        <v>-4</v>
      </c>
      <c r="I106" s="27">
        <f t="shared" si="64"/>
        <v>323.27586206896552</v>
      </c>
      <c r="J106" s="63">
        <f t="shared" si="61"/>
        <v>-8.6206896551723755E-3</v>
      </c>
      <c r="K106" s="25">
        <f t="shared" si="59"/>
        <v>-1293.1034482758621</v>
      </c>
      <c r="L106" s="8"/>
      <c r="W106" s="5">
        <f t="shared" si="57"/>
        <v>0</v>
      </c>
      <c r="X106" s="5">
        <f t="shared" si="58"/>
        <v>1</v>
      </c>
      <c r="Y106" s="5">
        <f t="shared" si="62"/>
        <v>0</v>
      </c>
    </row>
    <row r="107" spans="1:25" ht="15" thickBot="1" x14ac:dyDescent="0.35">
      <c r="A107" s="7"/>
      <c r="B107" s="23">
        <f t="shared" si="60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61"/>
        <v>#VALUE!</v>
      </c>
      <c r="K107" s="25">
        <f t="shared" si="59"/>
        <v>0</v>
      </c>
      <c r="L107" s="8"/>
      <c r="W107" s="5">
        <f t="shared" si="57"/>
        <v>0</v>
      </c>
      <c r="X107" s="5">
        <f t="shared" si="58"/>
        <v>0</v>
      </c>
      <c r="Y107" s="5">
        <f t="shared" si="62"/>
        <v>0</v>
      </c>
    </row>
    <row r="108" spans="1:25" hidden="1" x14ac:dyDescent="0.3">
      <c r="A108" s="7"/>
      <c r="B108" s="23">
        <f t="shared" si="60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61"/>
        <v>#VALUE!</v>
      </c>
      <c r="K108" s="25">
        <f t="shared" si="59"/>
        <v>0</v>
      </c>
      <c r="L108" s="8"/>
      <c r="W108" s="5">
        <f t="shared" si="57"/>
        <v>0</v>
      </c>
      <c r="X108" s="5">
        <f t="shared" si="58"/>
        <v>0</v>
      </c>
      <c r="Y108" s="5">
        <f t="shared" si="62"/>
        <v>0</v>
      </c>
    </row>
    <row r="109" spans="1:25" hidden="1" x14ac:dyDescent="0.3">
      <c r="A109" s="7"/>
      <c r="B109" s="23">
        <f t="shared" si="60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61"/>
        <v>#VALUE!</v>
      </c>
      <c r="K109" s="25">
        <f t="shared" si="59"/>
        <v>0</v>
      </c>
      <c r="L109" s="8"/>
      <c r="W109" s="5">
        <f t="shared" si="57"/>
        <v>0</v>
      </c>
      <c r="X109" s="5">
        <f t="shared" si="58"/>
        <v>0</v>
      </c>
      <c r="Y109" s="5">
        <f t="shared" si="62"/>
        <v>0</v>
      </c>
    </row>
    <row r="110" spans="1:25" hidden="1" x14ac:dyDescent="0.3">
      <c r="A110" s="7"/>
      <c r="B110" s="23">
        <f t="shared" si="60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61"/>
        <v>#VALUE!</v>
      </c>
      <c r="K110" s="25">
        <f t="shared" si="59"/>
        <v>0</v>
      </c>
      <c r="L110" s="8"/>
      <c r="W110" s="5">
        <f t="shared" si="57"/>
        <v>0</v>
      </c>
      <c r="X110" s="5">
        <f t="shared" si="58"/>
        <v>0</v>
      </c>
      <c r="Y110" s="5">
        <f t="shared" si="62"/>
        <v>0</v>
      </c>
    </row>
    <row r="111" spans="1:25" hidden="1" x14ac:dyDescent="0.3">
      <c r="A111" s="7"/>
      <c r="B111" s="23">
        <f t="shared" si="60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61"/>
        <v>#VALUE!</v>
      </c>
      <c r="K111" s="25">
        <f t="shared" si="59"/>
        <v>0</v>
      </c>
      <c r="L111" s="8"/>
      <c r="W111" s="5">
        <f t="shared" si="57"/>
        <v>0</v>
      </c>
      <c r="X111" s="5">
        <f t="shared" si="58"/>
        <v>0</v>
      </c>
      <c r="Y111" s="5">
        <f t="shared" si="62"/>
        <v>0</v>
      </c>
    </row>
    <row r="112" spans="1:25" hidden="1" x14ac:dyDescent="0.3">
      <c r="A112" s="7"/>
      <c r="B112" s="23">
        <f t="shared" si="60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61"/>
        <v>#VALUE!</v>
      </c>
      <c r="K112" s="25">
        <f t="shared" si="59"/>
        <v>0</v>
      </c>
      <c r="L112" s="8"/>
      <c r="W112" s="5">
        <f t="shared" si="57"/>
        <v>0</v>
      </c>
      <c r="X112" s="5">
        <f t="shared" si="58"/>
        <v>0</v>
      </c>
      <c r="Y112" s="5">
        <f t="shared" si="62"/>
        <v>0</v>
      </c>
    </row>
    <row r="113" spans="1:25" hidden="1" x14ac:dyDescent="0.3">
      <c r="A113" s="7"/>
      <c r="B113" s="23">
        <f t="shared" si="60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61"/>
        <v>#VALUE!</v>
      </c>
      <c r="K113" s="25">
        <f t="shared" si="59"/>
        <v>0</v>
      </c>
      <c r="L113" s="8"/>
      <c r="W113" s="5">
        <f t="shared" si="57"/>
        <v>0</v>
      </c>
      <c r="X113" s="5">
        <f t="shared" si="58"/>
        <v>0</v>
      </c>
      <c r="Y113" s="5">
        <f t="shared" si="62"/>
        <v>0</v>
      </c>
    </row>
    <row r="114" spans="1:25" hidden="1" x14ac:dyDescent="0.3">
      <c r="A114" s="7"/>
      <c r="B114" s="23">
        <f t="shared" si="60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61"/>
        <v>#VALUE!</v>
      </c>
      <c r="K114" s="25">
        <f t="shared" si="59"/>
        <v>0</v>
      </c>
      <c r="L114" s="8"/>
      <c r="W114" s="5">
        <f t="shared" si="57"/>
        <v>0</v>
      </c>
      <c r="X114" s="5">
        <f t="shared" si="58"/>
        <v>0</v>
      </c>
      <c r="Y114" s="5">
        <f t="shared" si="62"/>
        <v>0</v>
      </c>
    </row>
    <row r="115" spans="1:25" hidden="1" x14ac:dyDescent="0.3">
      <c r="A115" s="7"/>
      <c r="B115" s="23">
        <f t="shared" si="60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61"/>
        <v>#VALUE!</v>
      </c>
      <c r="K115" s="25">
        <f t="shared" si="59"/>
        <v>0</v>
      </c>
      <c r="L115" s="8"/>
      <c r="W115" s="5">
        <f t="shared" si="57"/>
        <v>0</v>
      </c>
      <c r="X115" s="5">
        <f t="shared" si="58"/>
        <v>0</v>
      </c>
      <c r="Y115" s="5">
        <f t="shared" si="62"/>
        <v>0</v>
      </c>
    </row>
    <row r="116" spans="1:25" hidden="1" x14ac:dyDescent="0.3">
      <c r="A116" s="7"/>
      <c r="B116" s="23">
        <f t="shared" si="60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61"/>
        <v>#VALUE!</v>
      </c>
      <c r="K116" s="25">
        <f t="shared" si="59"/>
        <v>0</v>
      </c>
      <c r="L116" s="8"/>
      <c r="W116" s="5">
        <f t="shared" si="57"/>
        <v>0</v>
      </c>
      <c r="X116" s="5">
        <f t="shared" si="58"/>
        <v>0</v>
      </c>
      <c r="Y116" s="5">
        <f t="shared" si="62"/>
        <v>0</v>
      </c>
    </row>
    <row r="117" spans="1:25" hidden="1" x14ac:dyDescent="0.3">
      <c r="A117" s="7"/>
      <c r="B117" s="23">
        <f t="shared" si="60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61"/>
        <v>#VALUE!</v>
      </c>
      <c r="K117" s="25">
        <f t="shared" si="59"/>
        <v>0</v>
      </c>
      <c r="L117" s="8"/>
      <c r="W117" s="5">
        <f t="shared" si="57"/>
        <v>0</v>
      </c>
      <c r="X117" s="5">
        <f t="shared" si="58"/>
        <v>0</v>
      </c>
      <c r="Y117" s="5">
        <f t="shared" si="62"/>
        <v>0</v>
      </c>
    </row>
    <row r="118" spans="1:25" hidden="1" x14ac:dyDescent="0.3">
      <c r="A118" s="7"/>
      <c r="B118" s="23">
        <f t="shared" si="60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61"/>
        <v>#VALUE!</v>
      </c>
      <c r="K118" s="25">
        <f t="shared" si="59"/>
        <v>0</v>
      </c>
      <c r="L118" s="8"/>
      <c r="W118" s="5">
        <f t="shared" si="57"/>
        <v>0</v>
      </c>
      <c r="X118" s="5">
        <f t="shared" si="58"/>
        <v>0</v>
      </c>
      <c r="Y118" s="5">
        <f t="shared" si="62"/>
        <v>0</v>
      </c>
    </row>
    <row r="119" spans="1:25" hidden="1" x14ac:dyDescent="0.3">
      <c r="A119" s="7"/>
      <c r="B119" s="23">
        <f t="shared" si="60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61"/>
        <v>#VALUE!</v>
      </c>
      <c r="K119" s="25">
        <f t="shared" si="59"/>
        <v>0</v>
      </c>
      <c r="L119" s="8"/>
      <c r="W119" s="5">
        <f t="shared" si="57"/>
        <v>0</v>
      </c>
      <c r="X119" s="5">
        <f t="shared" si="58"/>
        <v>0</v>
      </c>
      <c r="Y119" s="5">
        <f t="shared" si="62"/>
        <v>0</v>
      </c>
    </row>
    <row r="120" spans="1:25" hidden="1" x14ac:dyDescent="0.3">
      <c r="A120" s="7"/>
      <c r="B120" s="23">
        <f t="shared" si="60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61"/>
        <v>#VALUE!</v>
      </c>
      <c r="K120" s="25">
        <f t="shared" si="59"/>
        <v>0</v>
      </c>
      <c r="L120" s="8"/>
      <c r="W120" s="5">
        <f t="shared" si="57"/>
        <v>0</v>
      </c>
      <c r="X120" s="5">
        <f t="shared" si="58"/>
        <v>0</v>
      </c>
      <c r="Y120" s="5">
        <f t="shared" si="62"/>
        <v>0</v>
      </c>
    </row>
    <row r="121" spans="1:25" hidden="1" x14ac:dyDescent="0.3">
      <c r="A121" s="7"/>
      <c r="B121" s="23">
        <f t="shared" si="60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61"/>
        <v>#VALUE!</v>
      </c>
      <c r="K121" s="25">
        <f t="shared" si="59"/>
        <v>0</v>
      </c>
      <c r="L121" s="8"/>
      <c r="W121" s="5">
        <f t="shared" si="57"/>
        <v>0</v>
      </c>
      <c r="X121" s="5">
        <f t="shared" si="58"/>
        <v>0</v>
      </c>
      <c r="Y121" s="5">
        <f t="shared" si="62"/>
        <v>0</v>
      </c>
    </row>
    <row r="122" spans="1:25" hidden="1" x14ac:dyDescent="0.3">
      <c r="A122" s="7"/>
      <c r="B122" s="23">
        <f t="shared" si="60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61"/>
        <v>#VALUE!</v>
      </c>
      <c r="K122" s="25">
        <f t="shared" si="59"/>
        <v>0</v>
      </c>
      <c r="L122" s="8"/>
      <c r="W122" s="5">
        <f t="shared" si="57"/>
        <v>0</v>
      </c>
      <c r="X122" s="5">
        <f t="shared" si="58"/>
        <v>0</v>
      </c>
      <c r="Y122" s="5">
        <f t="shared" si="62"/>
        <v>0</v>
      </c>
    </row>
    <row r="123" spans="1:25" hidden="1" x14ac:dyDescent="0.3">
      <c r="A123" s="7"/>
      <c r="B123" s="23">
        <f t="shared" si="60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61"/>
        <v>#VALUE!</v>
      </c>
      <c r="K123" s="25">
        <f t="shared" si="59"/>
        <v>0</v>
      </c>
      <c r="L123" s="8"/>
      <c r="W123" s="5">
        <f t="shared" si="57"/>
        <v>0</v>
      </c>
      <c r="X123" s="5">
        <f t="shared" si="58"/>
        <v>0</v>
      </c>
      <c r="Y123" s="5">
        <f t="shared" si="62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61"/>
        <v>#VALUE!</v>
      </c>
      <c r="K124" s="25">
        <f t="shared" si="59"/>
        <v>0</v>
      </c>
      <c r="L124" s="8"/>
      <c r="W124" s="5">
        <f t="shared" si="57"/>
        <v>0</v>
      </c>
      <c r="X124" s="5">
        <f t="shared" si="58"/>
        <v>0</v>
      </c>
      <c r="Y124" s="5">
        <f t="shared" si="62"/>
        <v>0</v>
      </c>
    </row>
    <row r="125" spans="1:25" hidden="1" x14ac:dyDescent="0.3">
      <c r="A125" s="7"/>
      <c r="B125" s="23">
        <f t="shared" si="60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61"/>
        <v>#VALUE!</v>
      </c>
      <c r="K125" s="25">
        <f t="shared" si="59"/>
        <v>0</v>
      </c>
      <c r="L125" s="8"/>
      <c r="W125" s="5">
        <f t="shared" si="57"/>
        <v>0</v>
      </c>
      <c r="X125" s="5">
        <f t="shared" si="58"/>
        <v>0</v>
      </c>
      <c r="Y125" s="5">
        <f t="shared" si="62"/>
        <v>0</v>
      </c>
    </row>
    <row r="126" spans="1:25" hidden="1" x14ac:dyDescent="0.3">
      <c r="A126" s="7"/>
      <c r="B126" s="23">
        <f t="shared" si="60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61"/>
        <v>#VALUE!</v>
      </c>
      <c r="K126" s="25">
        <f t="shared" si="59"/>
        <v>0</v>
      </c>
      <c r="L126" s="8"/>
      <c r="W126" s="5">
        <f t="shared" si="57"/>
        <v>0</v>
      </c>
      <c r="X126" s="5">
        <f t="shared" si="58"/>
        <v>0</v>
      </c>
      <c r="Y126" s="5">
        <f t="shared" si="62"/>
        <v>0</v>
      </c>
    </row>
    <row r="127" spans="1:25" hidden="1" x14ac:dyDescent="0.3">
      <c r="A127" s="7"/>
      <c r="B127" s="23">
        <f t="shared" si="60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61"/>
        <v>#VALUE!</v>
      </c>
      <c r="K127" s="25">
        <f t="shared" si="59"/>
        <v>0</v>
      </c>
      <c r="L127" s="8"/>
      <c r="W127" s="5">
        <f t="shared" si="57"/>
        <v>0</v>
      </c>
      <c r="X127" s="5">
        <f t="shared" si="58"/>
        <v>0</v>
      </c>
      <c r="Y127" s="5">
        <f t="shared" si="62"/>
        <v>0</v>
      </c>
    </row>
    <row r="128" spans="1:25" hidden="1" x14ac:dyDescent="0.3">
      <c r="A128" s="7"/>
      <c r="B128" s="23">
        <f t="shared" si="60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61"/>
        <v>#VALUE!</v>
      </c>
      <c r="K128" s="25">
        <f t="shared" si="59"/>
        <v>0</v>
      </c>
      <c r="L128" s="8"/>
      <c r="W128" s="5">
        <f t="shared" si="57"/>
        <v>0</v>
      </c>
      <c r="X128" s="5">
        <f t="shared" si="58"/>
        <v>0</v>
      </c>
      <c r="Y128" s="5">
        <f t="shared" si="62"/>
        <v>0</v>
      </c>
    </row>
    <row r="129" spans="1:25" hidden="1" x14ac:dyDescent="0.3">
      <c r="A129" s="7"/>
      <c r="B129" s="23">
        <f t="shared" si="60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61"/>
        <v>#VALUE!</v>
      </c>
      <c r="K129" s="25">
        <f t="shared" si="59"/>
        <v>0</v>
      </c>
      <c r="L129" s="8"/>
      <c r="W129" s="5">
        <f t="shared" si="57"/>
        <v>0</v>
      </c>
      <c r="X129" s="5">
        <f t="shared" si="58"/>
        <v>0</v>
      </c>
      <c r="Y129" s="5">
        <f t="shared" si="62"/>
        <v>0</v>
      </c>
    </row>
    <row r="130" spans="1:25" hidden="1" x14ac:dyDescent="0.3">
      <c r="A130" s="7"/>
      <c r="B130" s="23">
        <f t="shared" si="60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61"/>
        <v>#VALUE!</v>
      </c>
      <c r="K130" s="25">
        <f t="shared" si="59"/>
        <v>0</v>
      </c>
      <c r="L130" s="8"/>
      <c r="W130" s="5">
        <f t="shared" si="57"/>
        <v>0</v>
      </c>
      <c r="X130" s="5">
        <f t="shared" si="58"/>
        <v>0</v>
      </c>
      <c r="Y130" s="5">
        <f t="shared" si="62"/>
        <v>0</v>
      </c>
    </row>
    <row r="131" spans="1:25" hidden="1" x14ac:dyDescent="0.3">
      <c r="A131" s="7"/>
      <c r="B131" s="23">
        <f t="shared" si="60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61"/>
        <v>#VALUE!</v>
      </c>
      <c r="K131" s="25">
        <f t="shared" si="59"/>
        <v>0</v>
      </c>
      <c r="L131" s="8"/>
      <c r="W131" s="5">
        <f t="shared" si="57"/>
        <v>0</v>
      </c>
      <c r="X131" s="5">
        <f t="shared" si="58"/>
        <v>0</v>
      </c>
      <c r="Y131" s="5">
        <f t="shared" si="62"/>
        <v>0</v>
      </c>
    </row>
    <row r="132" spans="1:25" hidden="1" x14ac:dyDescent="0.3">
      <c r="A132" s="7"/>
      <c r="B132" s="23">
        <f t="shared" si="60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61"/>
        <v>#VALUE!</v>
      </c>
      <c r="K132" s="25">
        <f t="shared" si="59"/>
        <v>0</v>
      </c>
      <c r="L132" s="8"/>
      <c r="W132" s="5">
        <f t="shared" si="57"/>
        <v>0</v>
      </c>
      <c r="X132" s="5">
        <f t="shared" si="58"/>
        <v>0</v>
      </c>
      <c r="Y132" s="5">
        <f t="shared" si="62"/>
        <v>0</v>
      </c>
    </row>
    <row r="133" spans="1:25" hidden="1" x14ac:dyDescent="0.3">
      <c r="A133" s="7"/>
      <c r="B133" s="23">
        <f t="shared" si="60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61"/>
        <v>#VALUE!</v>
      </c>
      <c r="K133" s="25">
        <f t="shared" si="59"/>
        <v>0</v>
      </c>
      <c r="L133" s="8"/>
      <c r="W133" s="5">
        <f t="shared" si="57"/>
        <v>0</v>
      </c>
      <c r="X133" s="5">
        <f t="shared" si="58"/>
        <v>0</v>
      </c>
      <c r="Y133" s="5">
        <f t="shared" si="62"/>
        <v>0</v>
      </c>
    </row>
    <row r="134" spans="1:25" hidden="1" x14ac:dyDescent="0.3">
      <c r="A134" s="7"/>
      <c r="B134" s="23">
        <f t="shared" si="60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61"/>
        <v>#VALUE!</v>
      </c>
      <c r="K134" s="25">
        <f t="shared" si="59"/>
        <v>0</v>
      </c>
      <c r="L134" s="8"/>
      <c r="W134" s="5">
        <f t="shared" ref="W134:W192" si="68">IF($K134&gt;0,1,0)</f>
        <v>0</v>
      </c>
      <c r="X134" s="5">
        <f t="shared" ref="X134:X192" si="69">IF($K134&lt;0,1,0)</f>
        <v>0</v>
      </c>
      <c r="Y134" s="5">
        <f t="shared" si="62"/>
        <v>0</v>
      </c>
    </row>
    <row r="135" spans="1:25" hidden="1" x14ac:dyDescent="0.3">
      <c r="A135" s="7"/>
      <c r="B135" s="23">
        <f t="shared" si="60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si="61"/>
        <v>#VALUE!</v>
      </c>
      <c r="K135" s="25">
        <f t="shared" ref="K135:K192" si="70">H135*I135</f>
        <v>0</v>
      </c>
      <c r="L135" s="8"/>
      <c r="W135" s="5">
        <f t="shared" si="68"/>
        <v>0</v>
      </c>
      <c r="X135" s="5">
        <f t="shared" si="69"/>
        <v>0</v>
      </c>
      <c r="Y135" s="5">
        <f t="shared" si="62"/>
        <v>0</v>
      </c>
    </row>
    <row r="136" spans="1:25" hidden="1" x14ac:dyDescent="0.3">
      <c r="A136" s="7"/>
      <c r="B136" s="23">
        <f t="shared" ref="B136:B192" si="71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ref="J136:J192" si="72">(G136*1/F136)-100%</f>
        <v>#VALUE!</v>
      </c>
      <c r="K136" s="25">
        <f t="shared" si="70"/>
        <v>0</v>
      </c>
      <c r="L136" s="8"/>
      <c r="W136" s="5">
        <f t="shared" si="68"/>
        <v>0</v>
      </c>
      <c r="X136" s="5">
        <f t="shared" si="69"/>
        <v>0</v>
      </c>
      <c r="Y136" s="5">
        <f t="shared" si="62"/>
        <v>0</v>
      </c>
    </row>
    <row r="137" spans="1:25" hidden="1" x14ac:dyDescent="0.3">
      <c r="A137" s="7"/>
      <c r="B137" s="23">
        <f t="shared" si="71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72"/>
        <v>#VALUE!</v>
      </c>
      <c r="K137" s="25">
        <f t="shared" si="70"/>
        <v>0</v>
      </c>
      <c r="L137" s="8"/>
      <c r="W137" s="5">
        <f t="shared" si="68"/>
        <v>0</v>
      </c>
      <c r="X137" s="5">
        <f t="shared" si="69"/>
        <v>0</v>
      </c>
      <c r="Y137" s="5">
        <f t="shared" si="62"/>
        <v>0</v>
      </c>
    </row>
    <row r="138" spans="1:25" hidden="1" x14ac:dyDescent="0.3">
      <c r="A138" s="7"/>
      <c r="B138" s="23">
        <f t="shared" si="71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72"/>
        <v>#VALUE!</v>
      </c>
      <c r="K138" s="25">
        <f t="shared" si="70"/>
        <v>0</v>
      </c>
      <c r="L138" s="8"/>
      <c r="W138" s="5">
        <f t="shared" si="68"/>
        <v>0</v>
      </c>
      <c r="X138" s="5">
        <f t="shared" si="69"/>
        <v>0</v>
      </c>
      <c r="Y138" s="5">
        <f t="shared" si="62"/>
        <v>0</v>
      </c>
    </row>
    <row r="139" spans="1:25" hidden="1" x14ac:dyDescent="0.3">
      <c r="A139" s="7"/>
      <c r="B139" s="23">
        <f t="shared" si="71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72"/>
        <v>#VALUE!</v>
      </c>
      <c r="K139" s="25">
        <f t="shared" si="70"/>
        <v>0</v>
      </c>
      <c r="L139" s="8"/>
      <c r="W139" s="5">
        <f t="shared" si="68"/>
        <v>0</v>
      </c>
      <c r="X139" s="5">
        <f t="shared" si="69"/>
        <v>0</v>
      </c>
      <c r="Y139" s="5">
        <f t="shared" si="62"/>
        <v>0</v>
      </c>
    </row>
    <row r="140" spans="1:25" hidden="1" x14ac:dyDescent="0.3">
      <c r="A140" s="7"/>
      <c r="B140" s="23">
        <f t="shared" si="71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72"/>
        <v>#VALUE!</v>
      </c>
      <c r="K140" s="25">
        <f t="shared" si="70"/>
        <v>0</v>
      </c>
      <c r="L140" s="8"/>
      <c r="W140" s="5">
        <f t="shared" si="68"/>
        <v>0</v>
      </c>
      <c r="X140" s="5">
        <f t="shared" si="69"/>
        <v>0</v>
      </c>
      <c r="Y140" s="5">
        <f t="shared" ref="Y140:Y192" si="73">IF($G140=0,1,0)</f>
        <v>0</v>
      </c>
    </row>
    <row r="141" spans="1:25" hidden="1" x14ac:dyDescent="0.3">
      <c r="A141" s="7"/>
      <c r="B141" s="23">
        <f t="shared" si="71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72"/>
        <v>#VALUE!</v>
      </c>
      <c r="K141" s="25">
        <f t="shared" si="70"/>
        <v>0</v>
      </c>
      <c r="L141" s="8"/>
      <c r="W141" s="5">
        <f t="shared" si="68"/>
        <v>0</v>
      </c>
      <c r="X141" s="5">
        <f t="shared" si="69"/>
        <v>0</v>
      </c>
      <c r="Y141" s="5">
        <f t="shared" si="73"/>
        <v>0</v>
      </c>
    </row>
    <row r="142" spans="1:25" hidden="1" x14ac:dyDescent="0.3">
      <c r="A142" s="7"/>
      <c r="B142" s="23">
        <f t="shared" si="71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72"/>
        <v>#VALUE!</v>
      </c>
      <c r="K142" s="25">
        <f t="shared" si="70"/>
        <v>0</v>
      </c>
      <c r="L142" s="8"/>
      <c r="W142" s="5">
        <f t="shared" si="68"/>
        <v>0</v>
      </c>
      <c r="X142" s="5">
        <f t="shared" si="69"/>
        <v>0</v>
      </c>
      <c r="Y142" s="5">
        <f t="shared" si="73"/>
        <v>0</v>
      </c>
    </row>
    <row r="143" spans="1:25" hidden="1" x14ac:dyDescent="0.3">
      <c r="A143" s="7"/>
      <c r="B143" s="23">
        <f t="shared" si="71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72"/>
        <v>#VALUE!</v>
      </c>
      <c r="K143" s="25">
        <f t="shared" si="70"/>
        <v>0</v>
      </c>
      <c r="L143" s="8"/>
      <c r="W143" s="5">
        <f t="shared" si="68"/>
        <v>0</v>
      </c>
      <c r="X143" s="5">
        <f t="shared" si="69"/>
        <v>0</v>
      </c>
      <c r="Y143" s="5">
        <f t="shared" si="73"/>
        <v>0</v>
      </c>
    </row>
    <row r="144" spans="1:25" hidden="1" x14ac:dyDescent="0.3">
      <c r="A144" s="7"/>
      <c r="B144" s="23">
        <f t="shared" si="71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72"/>
        <v>#VALUE!</v>
      </c>
      <c r="K144" s="25">
        <f t="shared" si="70"/>
        <v>0</v>
      </c>
      <c r="L144" s="8"/>
      <c r="W144" s="5">
        <f t="shared" si="68"/>
        <v>0</v>
      </c>
      <c r="X144" s="5">
        <f t="shared" si="69"/>
        <v>0</v>
      </c>
      <c r="Y144" s="5">
        <f t="shared" si="73"/>
        <v>0</v>
      </c>
    </row>
    <row r="145" spans="1:25" hidden="1" x14ac:dyDescent="0.3">
      <c r="A145" s="7"/>
      <c r="B145" s="23">
        <f t="shared" si="71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72"/>
        <v>#VALUE!</v>
      </c>
      <c r="K145" s="25">
        <f t="shared" si="70"/>
        <v>0</v>
      </c>
      <c r="L145" s="8"/>
      <c r="W145" s="5">
        <f t="shared" si="68"/>
        <v>0</v>
      </c>
      <c r="X145" s="5">
        <f t="shared" si="69"/>
        <v>0</v>
      </c>
      <c r="Y145" s="5">
        <f t="shared" si="73"/>
        <v>0</v>
      </c>
    </row>
    <row r="146" spans="1:25" hidden="1" x14ac:dyDescent="0.3">
      <c r="A146" s="7"/>
      <c r="B146" s="23">
        <f t="shared" si="71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72"/>
        <v>#VALUE!</v>
      </c>
      <c r="K146" s="25">
        <f t="shared" si="70"/>
        <v>0</v>
      </c>
      <c r="L146" s="8"/>
      <c r="W146" s="5">
        <f t="shared" si="68"/>
        <v>0</v>
      </c>
      <c r="X146" s="5">
        <f t="shared" si="69"/>
        <v>0</v>
      </c>
      <c r="Y146" s="5">
        <f t="shared" si="73"/>
        <v>0</v>
      </c>
    </row>
    <row r="147" spans="1:25" hidden="1" x14ac:dyDescent="0.3">
      <c r="A147" s="7"/>
      <c r="B147" s="23">
        <f t="shared" si="71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72"/>
        <v>#VALUE!</v>
      </c>
      <c r="K147" s="25">
        <f t="shared" si="70"/>
        <v>0</v>
      </c>
      <c r="L147" s="8"/>
      <c r="W147" s="5">
        <f t="shared" si="68"/>
        <v>0</v>
      </c>
      <c r="X147" s="5">
        <f t="shared" si="69"/>
        <v>0</v>
      </c>
      <c r="Y147" s="5">
        <f t="shared" si="73"/>
        <v>0</v>
      </c>
    </row>
    <row r="148" spans="1:25" hidden="1" x14ac:dyDescent="0.3">
      <c r="A148" s="7"/>
      <c r="B148" s="23">
        <f t="shared" si="71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72"/>
        <v>#VALUE!</v>
      </c>
      <c r="K148" s="25">
        <f t="shared" si="70"/>
        <v>0</v>
      </c>
      <c r="L148" s="8"/>
      <c r="W148" s="5">
        <f t="shared" si="68"/>
        <v>0</v>
      </c>
      <c r="X148" s="5">
        <f t="shared" si="69"/>
        <v>0</v>
      </c>
      <c r="Y148" s="5">
        <f t="shared" si="73"/>
        <v>0</v>
      </c>
    </row>
    <row r="149" spans="1:25" hidden="1" x14ac:dyDescent="0.3">
      <c r="A149" s="7"/>
      <c r="B149" s="23">
        <f t="shared" si="71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72"/>
        <v>#VALUE!</v>
      </c>
      <c r="K149" s="25">
        <f t="shared" si="70"/>
        <v>0</v>
      </c>
      <c r="L149" s="8"/>
      <c r="W149" s="5">
        <f t="shared" si="68"/>
        <v>0</v>
      </c>
      <c r="X149" s="5">
        <f t="shared" si="69"/>
        <v>0</v>
      </c>
      <c r="Y149" s="5">
        <f t="shared" si="73"/>
        <v>0</v>
      </c>
    </row>
    <row r="150" spans="1:25" hidden="1" x14ac:dyDescent="0.3">
      <c r="A150" s="7"/>
      <c r="B150" s="23">
        <f t="shared" si="71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72"/>
        <v>#VALUE!</v>
      </c>
      <c r="K150" s="25">
        <f t="shared" si="70"/>
        <v>0</v>
      </c>
      <c r="L150" s="8"/>
      <c r="W150" s="5">
        <f t="shared" si="68"/>
        <v>0</v>
      </c>
      <c r="X150" s="5">
        <f t="shared" si="69"/>
        <v>0</v>
      </c>
      <c r="Y150" s="5">
        <f t="shared" si="73"/>
        <v>0</v>
      </c>
    </row>
    <row r="151" spans="1:25" hidden="1" x14ac:dyDescent="0.3">
      <c r="A151" s="7"/>
      <c r="B151" s="23">
        <f t="shared" si="71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72"/>
        <v>#VALUE!</v>
      </c>
      <c r="K151" s="25">
        <f t="shared" si="70"/>
        <v>0</v>
      </c>
      <c r="L151" s="8"/>
      <c r="W151" s="5">
        <f t="shared" si="68"/>
        <v>0</v>
      </c>
      <c r="X151" s="5">
        <f t="shared" si="69"/>
        <v>0</v>
      </c>
      <c r="Y151" s="5">
        <f t="shared" si="73"/>
        <v>0</v>
      </c>
    </row>
    <row r="152" spans="1:25" hidden="1" x14ac:dyDescent="0.3">
      <c r="A152" s="7"/>
      <c r="B152" s="23">
        <f t="shared" si="71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72"/>
        <v>#VALUE!</v>
      </c>
      <c r="K152" s="25">
        <f t="shared" si="70"/>
        <v>0</v>
      </c>
      <c r="L152" s="8"/>
      <c r="W152" s="5">
        <f t="shared" si="68"/>
        <v>0</v>
      </c>
      <c r="X152" s="5">
        <f t="shared" si="69"/>
        <v>0</v>
      </c>
      <c r="Y152" s="5">
        <f t="shared" si="73"/>
        <v>0</v>
      </c>
    </row>
    <row r="153" spans="1:25" hidden="1" x14ac:dyDescent="0.3">
      <c r="A153" s="7"/>
      <c r="B153" s="23">
        <f t="shared" si="71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72"/>
        <v>#VALUE!</v>
      </c>
      <c r="K153" s="25">
        <f t="shared" si="70"/>
        <v>0</v>
      </c>
      <c r="L153" s="8"/>
      <c r="W153" s="5">
        <f t="shared" si="68"/>
        <v>0</v>
      </c>
      <c r="X153" s="5">
        <f t="shared" si="69"/>
        <v>0</v>
      </c>
      <c r="Y153" s="5">
        <f t="shared" si="73"/>
        <v>0</v>
      </c>
    </row>
    <row r="154" spans="1:25" hidden="1" x14ac:dyDescent="0.3">
      <c r="A154" s="7"/>
      <c r="B154" s="23">
        <f t="shared" si="71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72"/>
        <v>#VALUE!</v>
      </c>
      <c r="K154" s="25">
        <f t="shared" si="70"/>
        <v>0</v>
      </c>
      <c r="L154" s="8"/>
      <c r="W154" s="5">
        <f t="shared" si="68"/>
        <v>0</v>
      </c>
      <c r="X154" s="5">
        <f t="shared" si="69"/>
        <v>0</v>
      </c>
      <c r="Y154" s="5">
        <f t="shared" si="73"/>
        <v>0</v>
      </c>
    </row>
    <row r="155" spans="1:25" hidden="1" x14ac:dyDescent="0.3">
      <c r="A155" s="7"/>
      <c r="B155" s="23">
        <f t="shared" si="71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72"/>
        <v>#VALUE!</v>
      </c>
      <c r="K155" s="25">
        <f t="shared" si="70"/>
        <v>0</v>
      </c>
      <c r="L155" s="8"/>
      <c r="W155" s="5">
        <f t="shared" si="68"/>
        <v>0</v>
      </c>
      <c r="X155" s="5">
        <f t="shared" si="69"/>
        <v>0</v>
      </c>
      <c r="Y155" s="5">
        <f t="shared" si="73"/>
        <v>0</v>
      </c>
    </row>
    <row r="156" spans="1:25" hidden="1" x14ac:dyDescent="0.3">
      <c r="A156" s="7"/>
      <c r="B156" s="23">
        <f t="shared" si="71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72"/>
        <v>#VALUE!</v>
      </c>
      <c r="K156" s="25">
        <f t="shared" si="70"/>
        <v>0</v>
      </c>
      <c r="L156" s="8"/>
      <c r="W156" s="5">
        <f t="shared" si="68"/>
        <v>0</v>
      </c>
      <c r="X156" s="5">
        <f t="shared" si="69"/>
        <v>0</v>
      </c>
      <c r="Y156" s="5">
        <f t="shared" si="73"/>
        <v>0</v>
      </c>
    </row>
    <row r="157" spans="1:25" hidden="1" x14ac:dyDescent="0.3">
      <c r="A157" s="7"/>
      <c r="B157" s="23">
        <f t="shared" si="71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72"/>
        <v>#VALUE!</v>
      </c>
      <c r="K157" s="25">
        <f t="shared" si="70"/>
        <v>0</v>
      </c>
      <c r="L157" s="8"/>
      <c r="W157" s="5">
        <f t="shared" si="68"/>
        <v>0</v>
      </c>
      <c r="X157" s="5">
        <f t="shared" si="69"/>
        <v>0</v>
      </c>
      <c r="Y157" s="5">
        <f t="shared" si="73"/>
        <v>0</v>
      </c>
    </row>
    <row r="158" spans="1:25" hidden="1" x14ac:dyDescent="0.3">
      <c r="A158" s="7"/>
      <c r="B158" s="23">
        <f t="shared" si="71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72"/>
        <v>#VALUE!</v>
      </c>
      <c r="K158" s="25">
        <f t="shared" si="70"/>
        <v>0</v>
      </c>
      <c r="L158" s="8"/>
      <c r="W158" s="5">
        <f t="shared" si="68"/>
        <v>0</v>
      </c>
      <c r="X158" s="5">
        <f t="shared" si="69"/>
        <v>0</v>
      </c>
      <c r="Y158" s="5">
        <f t="shared" si="73"/>
        <v>0</v>
      </c>
    </row>
    <row r="159" spans="1:25" hidden="1" x14ac:dyDescent="0.3">
      <c r="A159" s="7"/>
      <c r="B159" s="23">
        <f t="shared" si="71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72"/>
        <v>#VALUE!</v>
      </c>
      <c r="K159" s="25">
        <f t="shared" si="70"/>
        <v>0</v>
      </c>
      <c r="L159" s="8"/>
      <c r="W159" s="5">
        <f t="shared" si="68"/>
        <v>0</v>
      </c>
      <c r="X159" s="5">
        <f t="shared" si="69"/>
        <v>0</v>
      </c>
      <c r="Y159" s="5">
        <f t="shared" si="73"/>
        <v>0</v>
      </c>
    </row>
    <row r="160" spans="1:25" hidden="1" x14ac:dyDescent="0.3">
      <c r="A160" s="7"/>
      <c r="B160" s="23">
        <f t="shared" si="71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72"/>
        <v>#VALUE!</v>
      </c>
      <c r="K160" s="25">
        <f t="shared" si="70"/>
        <v>0</v>
      </c>
      <c r="L160" s="8"/>
      <c r="W160" s="5">
        <f t="shared" si="68"/>
        <v>0</v>
      </c>
      <c r="X160" s="5">
        <f t="shared" si="69"/>
        <v>0</v>
      </c>
      <c r="Y160" s="5">
        <f t="shared" si="73"/>
        <v>0</v>
      </c>
    </row>
    <row r="161" spans="1:25" hidden="1" x14ac:dyDescent="0.3">
      <c r="A161" s="7"/>
      <c r="B161" s="23">
        <f t="shared" si="71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72"/>
        <v>#VALUE!</v>
      </c>
      <c r="K161" s="25">
        <f t="shared" si="70"/>
        <v>0</v>
      </c>
      <c r="L161" s="8"/>
      <c r="W161" s="5">
        <f t="shared" si="68"/>
        <v>0</v>
      </c>
      <c r="X161" s="5">
        <f t="shared" si="69"/>
        <v>0</v>
      </c>
      <c r="Y161" s="5">
        <f t="shared" si="73"/>
        <v>0</v>
      </c>
    </row>
    <row r="162" spans="1:25" hidden="1" x14ac:dyDescent="0.3">
      <c r="A162" s="7"/>
      <c r="B162" s="23">
        <f t="shared" si="71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72"/>
        <v>#VALUE!</v>
      </c>
      <c r="K162" s="25">
        <f t="shared" si="70"/>
        <v>0</v>
      </c>
      <c r="L162" s="8"/>
      <c r="W162" s="5">
        <f t="shared" si="68"/>
        <v>0</v>
      </c>
      <c r="X162" s="5">
        <f t="shared" si="69"/>
        <v>0</v>
      </c>
      <c r="Y162" s="5">
        <f t="shared" si="73"/>
        <v>0</v>
      </c>
    </row>
    <row r="163" spans="1:25" hidden="1" x14ac:dyDescent="0.3">
      <c r="A163" s="7"/>
      <c r="B163" s="23">
        <f t="shared" si="71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72"/>
        <v>#VALUE!</v>
      </c>
      <c r="K163" s="25">
        <f t="shared" si="70"/>
        <v>0</v>
      </c>
      <c r="L163" s="8"/>
      <c r="W163" s="5">
        <f t="shared" si="68"/>
        <v>0</v>
      </c>
      <c r="X163" s="5">
        <f t="shared" si="69"/>
        <v>0</v>
      </c>
      <c r="Y163" s="5">
        <f t="shared" si="73"/>
        <v>0</v>
      </c>
    </row>
    <row r="164" spans="1:25" hidden="1" x14ac:dyDescent="0.3">
      <c r="A164" s="7"/>
      <c r="B164" s="23">
        <f t="shared" si="71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72"/>
        <v>#VALUE!</v>
      </c>
      <c r="K164" s="25">
        <f t="shared" si="70"/>
        <v>0</v>
      </c>
      <c r="L164" s="8"/>
      <c r="W164" s="5">
        <f t="shared" si="68"/>
        <v>0</v>
      </c>
      <c r="X164" s="5">
        <f t="shared" si="69"/>
        <v>0</v>
      </c>
      <c r="Y164" s="5">
        <f t="shared" si="73"/>
        <v>0</v>
      </c>
    </row>
    <row r="165" spans="1:25" hidden="1" x14ac:dyDescent="0.3">
      <c r="A165" s="7"/>
      <c r="B165" s="23">
        <f t="shared" si="71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72"/>
        <v>#VALUE!</v>
      </c>
      <c r="K165" s="25">
        <f t="shared" si="70"/>
        <v>0</v>
      </c>
      <c r="L165" s="8"/>
      <c r="W165" s="5">
        <f t="shared" si="68"/>
        <v>0</v>
      </c>
      <c r="X165" s="5">
        <f t="shared" si="69"/>
        <v>0</v>
      </c>
      <c r="Y165" s="5">
        <f t="shared" si="73"/>
        <v>0</v>
      </c>
    </row>
    <row r="166" spans="1:25" hidden="1" x14ac:dyDescent="0.3">
      <c r="A166" s="7"/>
      <c r="B166" s="23">
        <f t="shared" si="71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72"/>
        <v>#VALUE!</v>
      </c>
      <c r="K166" s="25">
        <f t="shared" si="70"/>
        <v>0</v>
      </c>
      <c r="L166" s="8"/>
      <c r="W166" s="5">
        <f t="shared" si="68"/>
        <v>0</v>
      </c>
      <c r="X166" s="5">
        <f t="shared" si="69"/>
        <v>0</v>
      </c>
      <c r="Y166" s="5">
        <f t="shared" si="73"/>
        <v>0</v>
      </c>
    </row>
    <row r="167" spans="1:25" hidden="1" x14ac:dyDescent="0.3">
      <c r="A167" s="7"/>
      <c r="B167" s="23">
        <f t="shared" si="71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72"/>
        <v>#VALUE!</v>
      </c>
      <c r="K167" s="25">
        <f t="shared" si="70"/>
        <v>0</v>
      </c>
      <c r="L167" s="8"/>
      <c r="W167" s="5">
        <f t="shared" si="68"/>
        <v>0</v>
      </c>
      <c r="X167" s="5">
        <f t="shared" si="69"/>
        <v>0</v>
      </c>
      <c r="Y167" s="5">
        <f t="shared" si="73"/>
        <v>0</v>
      </c>
    </row>
    <row r="168" spans="1:25" hidden="1" x14ac:dyDescent="0.3">
      <c r="A168" s="7"/>
      <c r="B168" s="23">
        <f t="shared" si="71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72"/>
        <v>#VALUE!</v>
      </c>
      <c r="K168" s="25">
        <f t="shared" si="70"/>
        <v>0</v>
      </c>
      <c r="L168" s="8"/>
      <c r="W168" s="5">
        <f t="shared" si="68"/>
        <v>0</v>
      </c>
      <c r="X168" s="5">
        <f t="shared" si="69"/>
        <v>0</v>
      </c>
      <c r="Y168" s="5">
        <f t="shared" si="73"/>
        <v>0</v>
      </c>
    </row>
    <row r="169" spans="1:25" hidden="1" x14ac:dyDescent="0.3">
      <c r="A169" s="7"/>
      <c r="B169" s="23">
        <f t="shared" si="71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72"/>
        <v>#VALUE!</v>
      </c>
      <c r="K169" s="25">
        <f t="shared" si="70"/>
        <v>0</v>
      </c>
      <c r="L169" s="8"/>
      <c r="W169" s="5">
        <f t="shared" si="68"/>
        <v>0</v>
      </c>
      <c r="X169" s="5">
        <f t="shared" si="69"/>
        <v>0</v>
      </c>
      <c r="Y169" s="5">
        <f t="shared" si="73"/>
        <v>0</v>
      </c>
    </row>
    <row r="170" spans="1:25" hidden="1" x14ac:dyDescent="0.3">
      <c r="A170" s="7"/>
      <c r="B170" s="23">
        <f t="shared" si="71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72"/>
        <v>#VALUE!</v>
      </c>
      <c r="K170" s="25">
        <f t="shared" si="70"/>
        <v>0</v>
      </c>
      <c r="L170" s="8"/>
      <c r="W170" s="5">
        <f t="shared" si="68"/>
        <v>0</v>
      </c>
      <c r="X170" s="5">
        <f t="shared" si="69"/>
        <v>0</v>
      </c>
      <c r="Y170" s="5">
        <f t="shared" si="73"/>
        <v>0</v>
      </c>
    </row>
    <row r="171" spans="1:25" hidden="1" x14ac:dyDescent="0.3">
      <c r="A171" s="7"/>
      <c r="B171" s="23">
        <f t="shared" si="71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72"/>
        <v>#VALUE!</v>
      </c>
      <c r="K171" s="25">
        <f t="shared" si="70"/>
        <v>0</v>
      </c>
      <c r="L171" s="8"/>
      <c r="W171" s="5">
        <f t="shared" si="68"/>
        <v>0</v>
      </c>
      <c r="X171" s="5">
        <f t="shared" si="69"/>
        <v>0</v>
      </c>
      <c r="Y171" s="5">
        <f t="shared" si="73"/>
        <v>0</v>
      </c>
    </row>
    <row r="172" spans="1:25" hidden="1" x14ac:dyDescent="0.3">
      <c r="A172" s="7"/>
      <c r="B172" s="23">
        <f t="shared" si="71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72"/>
        <v>#VALUE!</v>
      </c>
      <c r="K172" s="25">
        <f t="shared" si="70"/>
        <v>0</v>
      </c>
      <c r="L172" s="8"/>
      <c r="W172" s="5">
        <f t="shared" si="68"/>
        <v>0</v>
      </c>
      <c r="X172" s="5">
        <f t="shared" si="69"/>
        <v>0</v>
      </c>
      <c r="Y172" s="5">
        <f t="shared" si="73"/>
        <v>0</v>
      </c>
    </row>
    <row r="173" spans="1:25" hidden="1" x14ac:dyDescent="0.3">
      <c r="A173" s="7"/>
      <c r="B173" s="23">
        <f t="shared" si="71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72"/>
        <v>#VALUE!</v>
      </c>
      <c r="K173" s="25">
        <f t="shared" si="70"/>
        <v>0</v>
      </c>
      <c r="L173" s="8"/>
      <c r="W173" s="5">
        <f t="shared" si="68"/>
        <v>0</v>
      </c>
      <c r="X173" s="5">
        <f t="shared" si="69"/>
        <v>0</v>
      </c>
      <c r="Y173" s="5">
        <f t="shared" si="73"/>
        <v>0</v>
      </c>
    </row>
    <row r="174" spans="1:25" hidden="1" x14ac:dyDescent="0.3">
      <c r="A174" s="7"/>
      <c r="B174" s="23">
        <f t="shared" si="71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72"/>
        <v>#VALUE!</v>
      </c>
      <c r="K174" s="25">
        <f t="shared" si="70"/>
        <v>0</v>
      </c>
      <c r="L174" s="8"/>
      <c r="W174" s="5">
        <f t="shared" si="68"/>
        <v>0</v>
      </c>
      <c r="X174" s="5">
        <f t="shared" si="69"/>
        <v>0</v>
      </c>
      <c r="Y174" s="5">
        <f t="shared" si="73"/>
        <v>0</v>
      </c>
    </row>
    <row r="175" spans="1:25" hidden="1" x14ac:dyDescent="0.3">
      <c r="A175" s="7"/>
      <c r="B175" s="23">
        <f t="shared" si="71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72"/>
        <v>#VALUE!</v>
      </c>
      <c r="K175" s="25">
        <f t="shared" si="70"/>
        <v>0</v>
      </c>
      <c r="L175" s="8"/>
      <c r="W175" s="5">
        <f t="shared" si="68"/>
        <v>0</v>
      </c>
      <c r="X175" s="5">
        <f t="shared" si="69"/>
        <v>0</v>
      </c>
      <c r="Y175" s="5">
        <f t="shared" si="73"/>
        <v>0</v>
      </c>
    </row>
    <row r="176" spans="1:25" hidden="1" x14ac:dyDescent="0.3">
      <c r="A176" s="7"/>
      <c r="B176" s="23">
        <f t="shared" si="71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72"/>
        <v>#VALUE!</v>
      </c>
      <c r="K176" s="25">
        <f t="shared" si="70"/>
        <v>0</v>
      </c>
      <c r="L176" s="8"/>
      <c r="W176" s="5">
        <f t="shared" si="68"/>
        <v>0</v>
      </c>
      <c r="X176" s="5">
        <f t="shared" si="69"/>
        <v>0</v>
      </c>
      <c r="Y176" s="5">
        <f t="shared" si="73"/>
        <v>0</v>
      </c>
    </row>
    <row r="177" spans="1:25" hidden="1" x14ac:dyDescent="0.3">
      <c r="A177" s="7"/>
      <c r="B177" s="23">
        <f t="shared" si="71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72"/>
        <v>#VALUE!</v>
      </c>
      <c r="K177" s="25">
        <f t="shared" si="70"/>
        <v>0</v>
      </c>
      <c r="L177" s="8"/>
      <c r="W177" s="5">
        <f t="shared" si="68"/>
        <v>0</v>
      </c>
      <c r="X177" s="5">
        <f t="shared" si="69"/>
        <v>0</v>
      </c>
      <c r="Y177" s="5">
        <f t="shared" si="73"/>
        <v>0</v>
      </c>
    </row>
    <row r="178" spans="1:25" hidden="1" x14ac:dyDescent="0.3">
      <c r="A178" s="7"/>
      <c r="B178" s="23">
        <f t="shared" si="71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72"/>
        <v>#VALUE!</v>
      </c>
      <c r="K178" s="25">
        <f t="shared" si="70"/>
        <v>0</v>
      </c>
      <c r="L178" s="8"/>
      <c r="W178" s="5">
        <f t="shared" si="68"/>
        <v>0</v>
      </c>
      <c r="X178" s="5">
        <f t="shared" si="69"/>
        <v>0</v>
      </c>
      <c r="Y178" s="5">
        <f t="shared" si="73"/>
        <v>0</v>
      </c>
    </row>
    <row r="179" spans="1:25" hidden="1" x14ac:dyDescent="0.3">
      <c r="A179" s="7"/>
      <c r="B179" s="23">
        <f t="shared" si="71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72"/>
        <v>#VALUE!</v>
      </c>
      <c r="K179" s="25">
        <f t="shared" si="70"/>
        <v>0</v>
      </c>
      <c r="L179" s="8"/>
      <c r="W179" s="5">
        <f t="shared" si="68"/>
        <v>0</v>
      </c>
      <c r="X179" s="5">
        <f t="shared" si="69"/>
        <v>0</v>
      </c>
      <c r="Y179" s="5">
        <f t="shared" si="73"/>
        <v>0</v>
      </c>
    </row>
    <row r="180" spans="1:25" hidden="1" x14ac:dyDescent="0.3">
      <c r="A180" s="7"/>
      <c r="B180" s="23">
        <f t="shared" si="71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72"/>
        <v>#VALUE!</v>
      </c>
      <c r="K180" s="25">
        <f t="shared" si="70"/>
        <v>0</v>
      </c>
      <c r="L180" s="8"/>
      <c r="W180" s="5">
        <f t="shared" si="68"/>
        <v>0</v>
      </c>
      <c r="X180" s="5">
        <f t="shared" si="69"/>
        <v>0</v>
      </c>
      <c r="Y180" s="5">
        <f t="shared" si="73"/>
        <v>0</v>
      </c>
    </row>
    <row r="181" spans="1:25" hidden="1" x14ac:dyDescent="0.3">
      <c r="A181" s="7"/>
      <c r="B181" s="23">
        <f t="shared" si="71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72"/>
        <v>#VALUE!</v>
      </c>
      <c r="K181" s="25">
        <f t="shared" si="70"/>
        <v>0</v>
      </c>
      <c r="L181" s="8"/>
      <c r="W181" s="5">
        <f t="shared" si="68"/>
        <v>0</v>
      </c>
      <c r="X181" s="5">
        <f t="shared" si="69"/>
        <v>0</v>
      </c>
      <c r="Y181" s="5">
        <f t="shared" si="73"/>
        <v>0</v>
      </c>
    </row>
    <row r="182" spans="1:25" hidden="1" x14ac:dyDescent="0.3">
      <c r="A182" s="7"/>
      <c r="B182" s="23">
        <f t="shared" si="71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72"/>
        <v>#VALUE!</v>
      </c>
      <c r="K182" s="25">
        <f t="shared" si="70"/>
        <v>0</v>
      </c>
      <c r="L182" s="8"/>
      <c r="W182" s="5">
        <f t="shared" si="68"/>
        <v>0</v>
      </c>
      <c r="X182" s="5">
        <f t="shared" si="69"/>
        <v>0</v>
      </c>
      <c r="Y182" s="5">
        <f t="shared" si="73"/>
        <v>0</v>
      </c>
    </row>
    <row r="183" spans="1:25" hidden="1" x14ac:dyDescent="0.3">
      <c r="A183" s="7"/>
      <c r="B183" s="23">
        <f t="shared" si="71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72"/>
        <v>#VALUE!</v>
      </c>
      <c r="K183" s="25">
        <f t="shared" si="70"/>
        <v>0</v>
      </c>
      <c r="L183" s="8"/>
      <c r="W183" s="5">
        <f t="shared" si="68"/>
        <v>0</v>
      </c>
      <c r="X183" s="5">
        <f t="shared" si="69"/>
        <v>0</v>
      </c>
      <c r="Y183" s="5">
        <f t="shared" si="73"/>
        <v>0</v>
      </c>
    </row>
    <row r="184" spans="1:25" hidden="1" x14ac:dyDescent="0.3">
      <c r="A184" s="7"/>
      <c r="B184" s="23">
        <f t="shared" si="71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72"/>
        <v>#VALUE!</v>
      </c>
      <c r="K184" s="25">
        <f t="shared" si="70"/>
        <v>0</v>
      </c>
      <c r="L184" s="8"/>
      <c r="W184" s="5">
        <f t="shared" si="68"/>
        <v>0</v>
      </c>
      <c r="X184" s="5">
        <f t="shared" si="69"/>
        <v>0</v>
      </c>
      <c r="Y184" s="5">
        <f t="shared" si="73"/>
        <v>0</v>
      </c>
    </row>
    <row r="185" spans="1:25" hidden="1" x14ac:dyDescent="0.3">
      <c r="A185" s="7"/>
      <c r="B185" s="23">
        <f t="shared" si="71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72"/>
        <v>#VALUE!</v>
      </c>
      <c r="K185" s="25">
        <f t="shared" si="70"/>
        <v>0</v>
      </c>
      <c r="L185" s="8"/>
      <c r="W185" s="5">
        <f t="shared" si="68"/>
        <v>0</v>
      </c>
      <c r="X185" s="5">
        <f t="shared" si="69"/>
        <v>0</v>
      </c>
      <c r="Y185" s="5">
        <f t="shared" si="73"/>
        <v>0</v>
      </c>
    </row>
    <row r="186" spans="1:25" hidden="1" x14ac:dyDescent="0.3">
      <c r="A186" s="7"/>
      <c r="B186" s="23">
        <f t="shared" si="71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72"/>
        <v>#VALUE!</v>
      </c>
      <c r="K186" s="25">
        <f t="shared" si="70"/>
        <v>0</v>
      </c>
      <c r="L186" s="8"/>
      <c r="W186" s="5">
        <f t="shared" si="68"/>
        <v>0</v>
      </c>
      <c r="X186" s="5">
        <f t="shared" si="69"/>
        <v>0</v>
      </c>
      <c r="Y186" s="5">
        <f t="shared" si="73"/>
        <v>0</v>
      </c>
    </row>
    <row r="187" spans="1:25" hidden="1" x14ac:dyDescent="0.3">
      <c r="A187" s="7"/>
      <c r="B187" s="23">
        <f t="shared" si="71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72"/>
        <v>#VALUE!</v>
      </c>
      <c r="K187" s="25">
        <f t="shared" si="70"/>
        <v>0</v>
      </c>
      <c r="L187" s="8"/>
      <c r="W187" s="5">
        <f t="shared" si="68"/>
        <v>0</v>
      </c>
      <c r="X187" s="5">
        <f t="shared" si="69"/>
        <v>0</v>
      </c>
      <c r="Y187" s="5">
        <f t="shared" si="73"/>
        <v>0</v>
      </c>
    </row>
    <row r="188" spans="1:25" hidden="1" x14ac:dyDescent="0.3">
      <c r="A188" s="7"/>
      <c r="B188" s="23">
        <f t="shared" si="71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72"/>
        <v>#VALUE!</v>
      </c>
      <c r="K188" s="25">
        <f t="shared" si="70"/>
        <v>0</v>
      </c>
      <c r="L188" s="8"/>
      <c r="W188" s="5">
        <f t="shared" si="68"/>
        <v>0</v>
      </c>
      <c r="X188" s="5">
        <f t="shared" si="69"/>
        <v>0</v>
      </c>
      <c r="Y188" s="5">
        <f t="shared" si="73"/>
        <v>0</v>
      </c>
    </row>
    <row r="189" spans="1:25" hidden="1" x14ac:dyDescent="0.3">
      <c r="A189" s="7"/>
      <c r="B189" s="23">
        <f t="shared" si="71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72"/>
        <v>#VALUE!</v>
      </c>
      <c r="K189" s="25">
        <f t="shared" si="70"/>
        <v>0</v>
      </c>
      <c r="L189" s="8"/>
      <c r="W189" s="5">
        <f t="shared" si="68"/>
        <v>0</v>
      </c>
      <c r="X189" s="5">
        <f t="shared" si="69"/>
        <v>0</v>
      </c>
      <c r="Y189" s="5">
        <f t="shared" si="73"/>
        <v>0</v>
      </c>
    </row>
    <row r="190" spans="1:25" hidden="1" x14ac:dyDescent="0.3">
      <c r="A190" s="7"/>
      <c r="B190" s="23">
        <f t="shared" si="71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72"/>
        <v>#VALUE!</v>
      </c>
      <c r="K190" s="25">
        <f t="shared" si="70"/>
        <v>0</v>
      </c>
      <c r="L190" s="8"/>
      <c r="W190" s="5">
        <f t="shared" si="68"/>
        <v>0</v>
      </c>
      <c r="X190" s="5">
        <f t="shared" si="69"/>
        <v>0</v>
      </c>
      <c r="Y190" s="5">
        <f t="shared" si="73"/>
        <v>0</v>
      </c>
    </row>
    <row r="191" spans="1:25" hidden="1" x14ac:dyDescent="0.3">
      <c r="A191" s="7"/>
      <c r="B191" s="23">
        <f t="shared" si="71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72"/>
        <v>#VALUE!</v>
      </c>
      <c r="K191" s="25">
        <f t="shared" si="70"/>
        <v>0</v>
      </c>
      <c r="L191" s="8"/>
      <c r="W191" s="5">
        <f t="shared" si="68"/>
        <v>0</v>
      </c>
      <c r="X191" s="5">
        <f t="shared" si="69"/>
        <v>0</v>
      </c>
      <c r="Y191" s="5">
        <f t="shared" si="73"/>
        <v>0</v>
      </c>
    </row>
    <row r="192" spans="1:25" ht="15" hidden="1" thickBot="1" x14ac:dyDescent="0.35">
      <c r="A192" s="7"/>
      <c r="B192" s="23">
        <f t="shared" si="71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72"/>
        <v>#VALUE!</v>
      </c>
      <c r="K192" s="25">
        <f t="shared" si="70"/>
        <v>0</v>
      </c>
      <c r="L192" s="8"/>
      <c r="W192" s="5">
        <f t="shared" si="68"/>
        <v>0</v>
      </c>
      <c r="X192" s="5">
        <f t="shared" si="69"/>
        <v>0</v>
      </c>
      <c r="Y192" s="5">
        <f t="shared" si="73"/>
        <v>0</v>
      </c>
    </row>
    <row r="193" spans="1:25" ht="24" thickBot="1" x14ac:dyDescent="0.5">
      <c r="A193" s="7"/>
      <c r="B193" s="141" t="s">
        <v>22</v>
      </c>
      <c r="C193" s="146"/>
      <c r="D193" s="146"/>
      <c r="E193" s="146"/>
      <c r="F193" s="146"/>
      <c r="G193" s="146"/>
      <c r="H193" s="146"/>
      <c r="I193" s="147"/>
      <c r="J193" s="49" t="s">
        <v>23</v>
      </c>
      <c r="K193" s="50">
        <f>SUM(K6:K192)</f>
        <v>280512.78197394754</v>
      </c>
      <c r="L193" s="8"/>
      <c r="W193" s="5">
        <f>SUM(W6:W192)</f>
        <v>80</v>
      </c>
      <c r="X193" s="5">
        <f>SUM(X6:X192)</f>
        <v>21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B2:K2"/>
    <mergeCell ref="B3:K3"/>
    <mergeCell ref="B4:K4"/>
    <mergeCell ref="N9:N10"/>
    <mergeCell ref="O9:O10"/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92">
    <cfRule type="containsBlanks" dxfId="66" priority="1">
      <formula>LEN(TRIM(G6))=0</formula>
    </cfRule>
  </conditionalFormatting>
  <hyperlinks>
    <hyperlink ref="B193" r:id="rId1" xr:uid="{00000000-0004-0000-0500-000000000000}"/>
    <hyperlink ref="N1" location="'MASTER '!A1" display="Back" xr:uid="{00000000-0004-0000-0500-000001000000}"/>
    <hyperlink ref="N11:N12" location="'APRIL-2018'!A1" display="CASH" xr:uid="{00000000-0004-0000-0500-000002000000}"/>
  </hyperlinks>
  <pageMargins left="0.7" right="0.7" top="0.75" bottom="0.75" header="0.3" footer="0.3"/>
  <pageSetup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A195"/>
  <sheetViews>
    <sheetView zoomScaleNormal="100" workbookViewId="0">
      <selection activeCell="G6" sqref="G6:G12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1703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44986</v>
      </c>
      <c r="D6" s="19" t="s">
        <v>19</v>
      </c>
      <c r="E6" s="19" t="s">
        <v>194</v>
      </c>
      <c r="F6" s="21">
        <v>38</v>
      </c>
      <c r="G6" s="79">
        <v>60</v>
      </c>
      <c r="H6" s="79">
        <v>30</v>
      </c>
      <c r="I6" s="26">
        <v>66</v>
      </c>
      <c r="J6" s="25">
        <f t="shared" ref="J6" si="0">I6-F6</f>
        <v>28</v>
      </c>
      <c r="K6" s="27">
        <f t="shared" ref="K6" si="1">150000/F6</f>
        <v>3947.3684210526317</v>
      </c>
      <c r="L6" s="63">
        <f t="shared" ref="L6:L71" si="2">(I6*1/F6)-100%</f>
        <v>0.73684210526315796</v>
      </c>
      <c r="M6" s="25">
        <f>J6*K6</f>
        <v>110526.31578947368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44986</v>
      </c>
      <c r="D7" s="25" t="s">
        <v>19</v>
      </c>
      <c r="E7" s="25" t="s">
        <v>249</v>
      </c>
      <c r="F7" s="26">
        <v>395</v>
      </c>
      <c r="G7" s="26">
        <v>500</v>
      </c>
      <c r="H7" s="26">
        <v>350</v>
      </c>
      <c r="I7" s="26">
        <v>429.5</v>
      </c>
      <c r="J7" s="25">
        <f t="shared" ref="J7:J12" si="5">I7-F7</f>
        <v>34.5</v>
      </c>
      <c r="K7" s="27">
        <f t="shared" ref="K7:K12" si="6">150000/F7</f>
        <v>379.74683544303798</v>
      </c>
      <c r="L7" s="63">
        <f t="shared" si="2"/>
        <v>8.7341772151898756E-2</v>
      </c>
      <c r="M7" s="83">
        <f>J7*K7</f>
        <v>13101.26582278481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44991</v>
      </c>
      <c r="D8" s="25" t="s">
        <v>19</v>
      </c>
      <c r="E8" s="25" t="s">
        <v>1505</v>
      </c>
      <c r="F8" s="26">
        <v>66</v>
      </c>
      <c r="G8" s="26">
        <v>80</v>
      </c>
      <c r="H8" s="26">
        <v>60</v>
      </c>
      <c r="I8" s="26">
        <v>80</v>
      </c>
      <c r="J8" s="25">
        <f t="shared" si="5"/>
        <v>14</v>
      </c>
      <c r="K8" s="27">
        <f t="shared" si="6"/>
        <v>2272.7272727272725</v>
      </c>
      <c r="L8" s="63">
        <f t="shared" si="2"/>
        <v>0.21212121212121215</v>
      </c>
      <c r="M8" s="83">
        <f t="shared" ref="M8:M71" si="9">J8*K8</f>
        <v>31818.181818181816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45006</v>
      </c>
      <c r="D9" s="25" t="s">
        <v>19</v>
      </c>
      <c r="E9" s="25" t="s">
        <v>1471</v>
      </c>
      <c r="F9" s="26">
        <v>1200</v>
      </c>
      <c r="G9" s="26">
        <v>1260</v>
      </c>
      <c r="H9" s="26">
        <v>1170</v>
      </c>
      <c r="I9" s="26">
        <v>1250</v>
      </c>
      <c r="J9" s="25">
        <f t="shared" si="5"/>
        <v>50</v>
      </c>
      <c r="K9" s="27">
        <f t="shared" si="6"/>
        <v>125</v>
      </c>
      <c r="L9" s="63">
        <f t="shared" si="2"/>
        <v>4.1666666666666741E-2</v>
      </c>
      <c r="M9" s="83">
        <f t="shared" si="9"/>
        <v>6250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45008</v>
      </c>
      <c r="D10" s="25" t="s">
        <v>19</v>
      </c>
      <c r="E10" s="25" t="s">
        <v>1711</v>
      </c>
      <c r="F10" s="26">
        <v>120</v>
      </c>
      <c r="G10" s="26">
        <v>135</v>
      </c>
      <c r="H10" s="26">
        <v>114</v>
      </c>
      <c r="I10" s="26">
        <v>127</v>
      </c>
      <c r="J10" s="25">
        <f t="shared" si="5"/>
        <v>7</v>
      </c>
      <c r="K10" s="27">
        <f t="shared" si="6"/>
        <v>1250</v>
      </c>
      <c r="L10" s="63">
        <f t="shared" si="2"/>
        <v>5.8333333333333348E-2</v>
      </c>
      <c r="M10" s="83">
        <f t="shared" si="9"/>
        <v>8750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45012</v>
      </c>
      <c r="D11" s="25" t="s">
        <v>19</v>
      </c>
      <c r="E11" s="25" t="s">
        <v>434</v>
      </c>
      <c r="F11" s="26">
        <v>1015</v>
      </c>
      <c r="G11" s="26">
        <v>1080</v>
      </c>
      <c r="H11" s="26">
        <v>975</v>
      </c>
      <c r="I11" s="26">
        <v>1080</v>
      </c>
      <c r="J11" s="25">
        <f t="shared" si="5"/>
        <v>65</v>
      </c>
      <c r="K11" s="27">
        <f t="shared" si="6"/>
        <v>147.78325123152709</v>
      </c>
      <c r="L11" s="63">
        <f t="shared" si="2"/>
        <v>6.4039408866995107E-2</v>
      </c>
      <c r="M11" s="83">
        <f t="shared" si="9"/>
        <v>9605.9113300492609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45016</v>
      </c>
      <c r="D12" s="25" t="s">
        <v>19</v>
      </c>
      <c r="E12" s="25" t="s">
        <v>898</v>
      </c>
      <c r="F12" s="26">
        <v>1665</v>
      </c>
      <c r="G12" s="26">
        <v>1740</v>
      </c>
      <c r="H12" s="26">
        <v>1630</v>
      </c>
      <c r="I12" s="26">
        <v>1740</v>
      </c>
      <c r="J12" s="25">
        <f t="shared" si="5"/>
        <v>75</v>
      </c>
      <c r="K12" s="27">
        <f t="shared" si="6"/>
        <v>90.090090090090087</v>
      </c>
      <c r="L12" s="63">
        <f t="shared" si="2"/>
        <v>4.5045045045045029E-2</v>
      </c>
      <c r="M12" s="83">
        <f t="shared" si="9"/>
        <v>6756.7567567567567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/>
      <c r="D13" s="25"/>
      <c r="E13" s="25"/>
      <c r="F13" s="26"/>
      <c r="G13" s="26"/>
      <c r="H13" s="26"/>
      <c r="I13" s="26" t="s">
        <v>20</v>
      </c>
      <c r="J13" s="25"/>
      <c r="K13" s="27"/>
      <c r="L13" s="63" t="e">
        <f t="shared" si="2"/>
        <v>#VALUE!</v>
      </c>
      <c r="M13" s="28">
        <f t="shared" si="9"/>
        <v>0</v>
      </c>
      <c r="N13" s="8"/>
      <c r="P13" s="148" t="s">
        <v>10</v>
      </c>
      <c r="Q13" s="150">
        <f>COUNT(C6:C185)</f>
        <v>7</v>
      </c>
      <c r="R13" s="152">
        <v>7</v>
      </c>
      <c r="S13" s="152">
        <f>W186</f>
        <v>0</v>
      </c>
      <c r="T13" s="152">
        <v>0</v>
      </c>
      <c r="U13" s="154">
        <f>R13/(Q13-T13)</f>
        <v>1</v>
      </c>
      <c r="Y13" s="5">
        <f t="shared" si="3"/>
        <v>0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/>
      <c r="D14" s="25"/>
      <c r="E14" s="25"/>
      <c r="F14" s="26"/>
      <c r="G14" s="26"/>
      <c r="H14" s="26"/>
      <c r="I14" s="26" t="s">
        <v>20</v>
      </c>
      <c r="J14" s="25"/>
      <c r="K14" s="27"/>
      <c r="L14" s="63" t="e">
        <f t="shared" si="2"/>
        <v>#VALUE!</v>
      </c>
      <c r="M14" s="28">
        <f t="shared" si="9"/>
        <v>0</v>
      </c>
      <c r="N14" s="8"/>
      <c r="P14" s="149"/>
      <c r="Q14" s="151"/>
      <c r="R14" s="153"/>
      <c r="S14" s="153"/>
      <c r="T14" s="153"/>
      <c r="U14" s="155"/>
      <c r="Y14" s="5">
        <f t="shared" si="3"/>
        <v>0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/>
      <c r="D15" s="25"/>
      <c r="E15" s="25"/>
      <c r="F15" s="26"/>
      <c r="G15" s="26"/>
      <c r="H15" s="26"/>
      <c r="I15" s="26" t="s">
        <v>20</v>
      </c>
      <c r="J15" s="25"/>
      <c r="K15" s="27"/>
      <c r="L15" s="63" t="e">
        <f t="shared" si="2"/>
        <v>#VALUE!</v>
      </c>
      <c r="M15" s="28">
        <f t="shared" si="9"/>
        <v>0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0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9"/>
        <v>0</v>
      </c>
      <c r="N16" s="8"/>
      <c r="P16" s="100"/>
      <c r="Q16" s="101"/>
      <c r="R16" s="102"/>
      <c r="S16" s="109"/>
      <c r="T16" s="110"/>
      <c r="U16" s="111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9"/>
        <v>0</v>
      </c>
      <c r="N17" s="8"/>
      <c r="P17" s="103"/>
      <c r="Q17" s="104"/>
      <c r="R17" s="105"/>
      <c r="S17" s="112"/>
      <c r="T17" s="113"/>
      <c r="U17" s="114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0">IF($M71&gt;0,1,0)</f>
        <v>0</v>
      </c>
      <c r="Z71" s="5">
        <f t="shared" ref="Z71:Z134" si="1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3">(I72*1/F72)-100%</f>
        <v>#VALUE!</v>
      </c>
      <c r="M72" s="28">
        <f t="shared" ref="M72:M135" si="14">J72*K72</f>
        <v>0</v>
      </c>
      <c r="N72" s="8"/>
      <c r="Y72" s="5">
        <f t="shared" si="10"/>
        <v>0</v>
      </c>
      <c r="Z72" s="5">
        <f t="shared" si="11"/>
        <v>0</v>
      </c>
      <c r="AA72" s="5">
        <f t="shared" si="7"/>
        <v>0</v>
      </c>
    </row>
    <row r="73" spans="1:27" hidden="1" x14ac:dyDescent="0.3">
      <c r="A73" s="7"/>
      <c r="B73" s="23">
        <f t="shared" si="1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3"/>
        <v>#VALUE!</v>
      </c>
      <c r="M73" s="28">
        <f t="shared" si="14"/>
        <v>0</v>
      </c>
      <c r="N73" s="8"/>
      <c r="Y73" s="5">
        <f t="shared" si="10"/>
        <v>0</v>
      </c>
      <c r="Z73" s="5">
        <f t="shared" si="11"/>
        <v>0</v>
      </c>
      <c r="AA73" s="5">
        <f t="shared" si="7"/>
        <v>0</v>
      </c>
    </row>
    <row r="74" spans="1:27" hidden="1" x14ac:dyDescent="0.3">
      <c r="A74" s="7"/>
      <c r="B74" s="23">
        <f t="shared" si="1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3"/>
        <v>#VALUE!</v>
      </c>
      <c r="M74" s="28">
        <f t="shared" si="14"/>
        <v>0</v>
      </c>
      <c r="N74" s="8"/>
      <c r="Y74" s="5">
        <f t="shared" si="10"/>
        <v>0</v>
      </c>
      <c r="Z74" s="5">
        <f t="shared" si="11"/>
        <v>0</v>
      </c>
      <c r="AA74" s="5">
        <f t="shared" si="7"/>
        <v>0</v>
      </c>
    </row>
    <row r="75" spans="1:27" hidden="1" x14ac:dyDescent="0.3">
      <c r="A75" s="7"/>
      <c r="B75" s="23">
        <f t="shared" si="1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3"/>
        <v>#VALUE!</v>
      </c>
      <c r="M75" s="28">
        <f t="shared" si="14"/>
        <v>0</v>
      </c>
      <c r="N75" s="8"/>
      <c r="Y75" s="5">
        <f t="shared" si="10"/>
        <v>0</v>
      </c>
      <c r="Z75" s="5">
        <f t="shared" si="11"/>
        <v>0</v>
      </c>
      <c r="AA75" s="5">
        <f t="shared" ref="AA75:AA138" si="15">IF($I75=0,1,0)</f>
        <v>0</v>
      </c>
    </row>
    <row r="76" spans="1:27" hidden="1" x14ac:dyDescent="0.3">
      <c r="A76" s="7"/>
      <c r="B76" s="23">
        <f t="shared" si="1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3"/>
        <v>#VALUE!</v>
      </c>
      <c r="M76" s="28">
        <f t="shared" si="14"/>
        <v>0</v>
      </c>
      <c r="N76" s="8"/>
      <c r="Y76" s="5">
        <f t="shared" si="10"/>
        <v>0</v>
      </c>
      <c r="Z76" s="5">
        <f t="shared" si="11"/>
        <v>0</v>
      </c>
      <c r="AA76" s="5">
        <f t="shared" si="15"/>
        <v>0</v>
      </c>
    </row>
    <row r="77" spans="1:27" hidden="1" x14ac:dyDescent="0.3">
      <c r="A77" s="7"/>
      <c r="B77" s="23">
        <f t="shared" si="1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3"/>
        <v>#VALUE!</v>
      </c>
      <c r="M77" s="28">
        <f t="shared" si="14"/>
        <v>0</v>
      </c>
      <c r="N77" s="8"/>
      <c r="Y77" s="5">
        <f t="shared" si="10"/>
        <v>0</v>
      </c>
      <c r="Z77" s="5">
        <f t="shared" si="11"/>
        <v>0</v>
      </c>
      <c r="AA77" s="5">
        <f t="shared" si="15"/>
        <v>0</v>
      </c>
    </row>
    <row r="78" spans="1:27" hidden="1" x14ac:dyDescent="0.3">
      <c r="A78" s="7"/>
      <c r="B78" s="23">
        <f t="shared" si="1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3"/>
        <v>#VALUE!</v>
      </c>
      <c r="M78" s="28">
        <f t="shared" si="14"/>
        <v>0</v>
      </c>
      <c r="N78" s="8"/>
      <c r="Y78" s="5">
        <f t="shared" si="10"/>
        <v>0</v>
      </c>
      <c r="Z78" s="5">
        <f t="shared" si="11"/>
        <v>0</v>
      </c>
      <c r="AA78" s="5">
        <f t="shared" si="15"/>
        <v>0</v>
      </c>
    </row>
    <row r="79" spans="1:27" hidden="1" x14ac:dyDescent="0.3">
      <c r="A79" s="7"/>
      <c r="B79" s="23">
        <f t="shared" si="1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3"/>
        <v>#VALUE!</v>
      </c>
      <c r="M79" s="28">
        <f t="shared" si="14"/>
        <v>0</v>
      </c>
      <c r="N79" s="8"/>
      <c r="Y79" s="5">
        <f t="shared" si="10"/>
        <v>0</v>
      </c>
      <c r="Z79" s="5">
        <f t="shared" si="11"/>
        <v>0</v>
      </c>
      <c r="AA79" s="5">
        <f t="shared" si="15"/>
        <v>0</v>
      </c>
    </row>
    <row r="80" spans="1:27" hidden="1" x14ac:dyDescent="0.3">
      <c r="A80" s="7"/>
      <c r="B80" s="23">
        <f t="shared" si="1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3"/>
        <v>#VALUE!</v>
      </c>
      <c r="M80" s="28">
        <f t="shared" si="14"/>
        <v>0</v>
      </c>
      <c r="N80" s="8"/>
      <c r="Q80" s="5" t="s">
        <v>20</v>
      </c>
      <c r="Y80" s="5">
        <f t="shared" si="10"/>
        <v>0</v>
      </c>
      <c r="Z80" s="5">
        <f t="shared" si="11"/>
        <v>0</v>
      </c>
      <c r="AA80" s="5">
        <f t="shared" si="15"/>
        <v>0</v>
      </c>
    </row>
    <row r="81" spans="1:27" hidden="1" x14ac:dyDescent="0.3">
      <c r="A81" s="7"/>
      <c r="B81" s="23">
        <f t="shared" si="1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3"/>
        <v>#VALUE!</v>
      </c>
      <c r="M81" s="28">
        <f t="shared" si="14"/>
        <v>0</v>
      </c>
      <c r="N81" s="8"/>
      <c r="P81" s="5" t="s">
        <v>20</v>
      </c>
      <c r="Y81" s="5">
        <f t="shared" si="10"/>
        <v>0</v>
      </c>
      <c r="Z81" s="5">
        <f t="shared" si="11"/>
        <v>0</v>
      </c>
      <c r="AA81" s="5">
        <f t="shared" si="15"/>
        <v>0</v>
      </c>
    </row>
    <row r="82" spans="1:27" hidden="1" x14ac:dyDescent="0.3">
      <c r="A82" s="7"/>
      <c r="B82" s="23">
        <f t="shared" si="1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3"/>
        <v>#VALUE!</v>
      </c>
      <c r="M82" s="28">
        <f t="shared" si="14"/>
        <v>0</v>
      </c>
      <c r="N82" s="8"/>
      <c r="Y82" s="5">
        <f t="shared" si="10"/>
        <v>0</v>
      </c>
      <c r="Z82" s="5">
        <f t="shared" si="11"/>
        <v>0</v>
      </c>
      <c r="AA82" s="5">
        <f t="shared" si="15"/>
        <v>0</v>
      </c>
    </row>
    <row r="83" spans="1:27" hidden="1" x14ac:dyDescent="0.3">
      <c r="A83" s="7"/>
      <c r="B83" s="23">
        <f t="shared" si="1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3"/>
        <v>#VALUE!</v>
      </c>
      <c r="M83" s="28">
        <f t="shared" si="14"/>
        <v>0</v>
      </c>
      <c r="N83" s="8"/>
      <c r="R83" s="5" t="s">
        <v>20</v>
      </c>
      <c r="Y83" s="5">
        <f t="shared" si="10"/>
        <v>0</v>
      </c>
      <c r="Z83" s="5">
        <f t="shared" si="11"/>
        <v>0</v>
      </c>
      <c r="AA83" s="5">
        <f t="shared" si="15"/>
        <v>0</v>
      </c>
    </row>
    <row r="84" spans="1:27" hidden="1" x14ac:dyDescent="0.3">
      <c r="A84" s="7"/>
      <c r="B84" s="23">
        <f t="shared" si="1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3"/>
        <v>#VALUE!</v>
      </c>
      <c r="M84" s="28">
        <f t="shared" si="14"/>
        <v>0</v>
      </c>
      <c r="N84" s="8"/>
      <c r="Y84" s="5">
        <f t="shared" si="10"/>
        <v>0</v>
      </c>
      <c r="Z84" s="5">
        <f t="shared" si="11"/>
        <v>0</v>
      </c>
      <c r="AA84" s="5">
        <f t="shared" si="15"/>
        <v>0</v>
      </c>
    </row>
    <row r="85" spans="1:27" hidden="1" x14ac:dyDescent="0.3">
      <c r="A85" s="7"/>
      <c r="B85" s="23">
        <f t="shared" si="1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3"/>
        <v>#VALUE!</v>
      </c>
      <c r="M85" s="28">
        <f t="shared" si="14"/>
        <v>0</v>
      </c>
      <c r="N85" s="8"/>
      <c r="Y85" s="5">
        <f t="shared" si="10"/>
        <v>0</v>
      </c>
      <c r="Z85" s="5">
        <f t="shared" si="11"/>
        <v>0</v>
      </c>
      <c r="AA85" s="5">
        <f t="shared" si="15"/>
        <v>0</v>
      </c>
    </row>
    <row r="86" spans="1:27" hidden="1" x14ac:dyDescent="0.3">
      <c r="A86" s="7"/>
      <c r="B86" s="23">
        <f t="shared" si="1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3"/>
        <v>#VALUE!</v>
      </c>
      <c r="M86" s="28">
        <f t="shared" si="14"/>
        <v>0</v>
      </c>
      <c r="N86" s="8"/>
      <c r="Y86" s="5">
        <f t="shared" si="10"/>
        <v>0</v>
      </c>
      <c r="Z86" s="5">
        <f t="shared" si="11"/>
        <v>0</v>
      </c>
      <c r="AA86" s="5">
        <f t="shared" si="15"/>
        <v>0</v>
      </c>
    </row>
    <row r="87" spans="1:27" hidden="1" x14ac:dyDescent="0.3">
      <c r="A87" s="7"/>
      <c r="B87" s="23">
        <f t="shared" si="1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3"/>
        <v>#VALUE!</v>
      </c>
      <c r="M87" s="28">
        <f t="shared" si="14"/>
        <v>0</v>
      </c>
      <c r="N87" s="8"/>
      <c r="Y87" s="5">
        <f t="shared" si="10"/>
        <v>0</v>
      </c>
      <c r="Z87" s="5">
        <f t="shared" si="11"/>
        <v>0</v>
      </c>
      <c r="AA87" s="5">
        <f t="shared" si="15"/>
        <v>0</v>
      </c>
    </row>
    <row r="88" spans="1:27" hidden="1" x14ac:dyDescent="0.3">
      <c r="A88" s="7"/>
      <c r="B88" s="23">
        <f t="shared" si="1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3"/>
        <v>#VALUE!</v>
      </c>
      <c r="M88" s="28">
        <f t="shared" si="14"/>
        <v>0</v>
      </c>
      <c r="N88" s="8"/>
      <c r="Y88" s="5">
        <f t="shared" si="10"/>
        <v>0</v>
      </c>
      <c r="Z88" s="5">
        <f t="shared" si="11"/>
        <v>0</v>
      </c>
      <c r="AA88" s="5">
        <f t="shared" si="15"/>
        <v>0</v>
      </c>
    </row>
    <row r="89" spans="1:27" hidden="1" x14ac:dyDescent="0.3">
      <c r="A89" s="7"/>
      <c r="B89" s="23">
        <f t="shared" si="1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3"/>
        <v>#VALUE!</v>
      </c>
      <c r="M89" s="28">
        <f t="shared" si="14"/>
        <v>0</v>
      </c>
      <c r="N89" s="8"/>
      <c r="Y89" s="5">
        <f t="shared" si="10"/>
        <v>0</v>
      </c>
      <c r="Z89" s="5">
        <f t="shared" si="11"/>
        <v>0</v>
      </c>
      <c r="AA89" s="5">
        <f t="shared" si="15"/>
        <v>0</v>
      </c>
    </row>
    <row r="90" spans="1:27" hidden="1" x14ac:dyDescent="0.3">
      <c r="A90" s="7"/>
      <c r="B90" s="23">
        <f t="shared" si="1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3"/>
        <v>#VALUE!</v>
      </c>
      <c r="M90" s="28">
        <f t="shared" si="14"/>
        <v>0</v>
      </c>
      <c r="N90" s="8"/>
      <c r="Y90" s="5">
        <f t="shared" si="10"/>
        <v>0</v>
      </c>
      <c r="Z90" s="5">
        <f t="shared" si="11"/>
        <v>0</v>
      </c>
      <c r="AA90" s="5">
        <f t="shared" si="15"/>
        <v>0</v>
      </c>
    </row>
    <row r="91" spans="1:27" hidden="1" x14ac:dyDescent="0.3">
      <c r="A91" s="7"/>
      <c r="B91" s="23">
        <f t="shared" si="1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3"/>
        <v>#VALUE!</v>
      </c>
      <c r="M91" s="28">
        <f t="shared" si="14"/>
        <v>0</v>
      </c>
      <c r="N91" s="8"/>
      <c r="Y91" s="5">
        <f t="shared" si="10"/>
        <v>0</v>
      </c>
      <c r="Z91" s="5">
        <f t="shared" si="11"/>
        <v>0</v>
      </c>
      <c r="AA91" s="5">
        <f t="shared" si="15"/>
        <v>0</v>
      </c>
    </row>
    <row r="92" spans="1:27" hidden="1" x14ac:dyDescent="0.3">
      <c r="A92" s="7"/>
      <c r="B92" s="23">
        <f t="shared" si="1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3"/>
        <v>#VALUE!</v>
      </c>
      <c r="M92" s="28">
        <f t="shared" si="14"/>
        <v>0</v>
      </c>
      <c r="N92" s="8"/>
      <c r="Y92" s="5">
        <f t="shared" si="10"/>
        <v>0</v>
      </c>
      <c r="Z92" s="5">
        <f t="shared" si="11"/>
        <v>0</v>
      </c>
      <c r="AA92" s="5">
        <f t="shared" si="15"/>
        <v>0</v>
      </c>
    </row>
    <row r="93" spans="1:27" hidden="1" x14ac:dyDescent="0.3">
      <c r="A93" s="7"/>
      <c r="B93" s="23">
        <f t="shared" si="1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3"/>
        <v>#VALUE!</v>
      </c>
      <c r="M93" s="28">
        <f t="shared" si="14"/>
        <v>0</v>
      </c>
      <c r="N93" s="8"/>
      <c r="Y93" s="5">
        <f t="shared" si="10"/>
        <v>0</v>
      </c>
      <c r="Z93" s="5">
        <f t="shared" si="11"/>
        <v>0</v>
      </c>
      <c r="AA93" s="5">
        <f t="shared" si="15"/>
        <v>0</v>
      </c>
    </row>
    <row r="94" spans="1:27" hidden="1" x14ac:dyDescent="0.3">
      <c r="A94" s="7"/>
      <c r="B94" s="23">
        <f t="shared" si="1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3"/>
        <v>#VALUE!</v>
      </c>
      <c r="M94" s="28">
        <f t="shared" si="14"/>
        <v>0</v>
      </c>
      <c r="N94" s="8"/>
      <c r="Y94" s="5">
        <f t="shared" si="10"/>
        <v>0</v>
      </c>
      <c r="Z94" s="5">
        <f t="shared" si="11"/>
        <v>0</v>
      </c>
      <c r="AA94" s="5">
        <f t="shared" si="15"/>
        <v>0</v>
      </c>
    </row>
    <row r="95" spans="1:27" hidden="1" x14ac:dyDescent="0.3">
      <c r="A95" s="7"/>
      <c r="B95" s="23">
        <f t="shared" si="1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3"/>
        <v>#VALUE!</v>
      </c>
      <c r="M95" s="28">
        <f t="shared" si="14"/>
        <v>0</v>
      </c>
      <c r="N95" s="8"/>
      <c r="Y95" s="5">
        <f t="shared" si="10"/>
        <v>0</v>
      </c>
      <c r="Z95" s="5">
        <f t="shared" si="11"/>
        <v>0</v>
      </c>
      <c r="AA95" s="5">
        <f t="shared" si="15"/>
        <v>0</v>
      </c>
    </row>
    <row r="96" spans="1:27" hidden="1" x14ac:dyDescent="0.3">
      <c r="A96" s="7"/>
      <c r="B96" s="23">
        <f t="shared" si="1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3"/>
        <v>#VALUE!</v>
      </c>
      <c r="M96" s="28">
        <f t="shared" si="14"/>
        <v>0</v>
      </c>
      <c r="N96" s="8"/>
      <c r="Y96" s="5">
        <f t="shared" si="10"/>
        <v>0</v>
      </c>
      <c r="Z96" s="5">
        <f t="shared" si="11"/>
        <v>0</v>
      </c>
      <c r="AA96" s="5">
        <f t="shared" si="15"/>
        <v>0</v>
      </c>
    </row>
    <row r="97" spans="1:27" hidden="1" x14ac:dyDescent="0.3">
      <c r="A97" s="7"/>
      <c r="B97" s="23">
        <f t="shared" si="1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3"/>
        <v>#VALUE!</v>
      </c>
      <c r="M97" s="28">
        <f t="shared" si="14"/>
        <v>0</v>
      </c>
      <c r="N97" s="8"/>
      <c r="Y97" s="5">
        <f t="shared" si="10"/>
        <v>0</v>
      </c>
      <c r="Z97" s="5">
        <f t="shared" si="11"/>
        <v>0</v>
      </c>
      <c r="AA97" s="5">
        <f t="shared" si="15"/>
        <v>0</v>
      </c>
    </row>
    <row r="98" spans="1:27" hidden="1" x14ac:dyDescent="0.3">
      <c r="A98" s="7"/>
      <c r="B98" s="23">
        <f t="shared" si="1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3"/>
        <v>#VALUE!</v>
      </c>
      <c r="M98" s="28">
        <f t="shared" si="14"/>
        <v>0</v>
      </c>
      <c r="N98" s="8"/>
      <c r="Y98" s="5">
        <f t="shared" si="10"/>
        <v>0</v>
      </c>
      <c r="Z98" s="5">
        <f t="shared" si="11"/>
        <v>0</v>
      </c>
      <c r="AA98" s="5">
        <f t="shared" si="15"/>
        <v>0</v>
      </c>
    </row>
    <row r="99" spans="1:27" hidden="1" x14ac:dyDescent="0.3">
      <c r="A99" s="7"/>
      <c r="B99" s="23">
        <f t="shared" si="1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3"/>
        <v>#VALUE!</v>
      </c>
      <c r="M99" s="28">
        <f t="shared" si="14"/>
        <v>0</v>
      </c>
      <c r="N99" s="8"/>
      <c r="P99" s="5" t="s">
        <v>20</v>
      </c>
      <c r="Y99" s="5">
        <f t="shared" si="10"/>
        <v>0</v>
      </c>
      <c r="Z99" s="5">
        <f t="shared" si="11"/>
        <v>0</v>
      </c>
      <c r="AA99" s="5">
        <f t="shared" si="15"/>
        <v>0</v>
      </c>
    </row>
    <row r="100" spans="1:27" hidden="1" x14ac:dyDescent="0.3">
      <c r="A100" s="7"/>
      <c r="B100" s="23">
        <f t="shared" si="1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3"/>
        <v>#VALUE!</v>
      </c>
      <c r="M100" s="28">
        <f t="shared" si="14"/>
        <v>0</v>
      </c>
      <c r="N100" s="8"/>
      <c r="Q100" s="5" t="s">
        <v>20</v>
      </c>
      <c r="Y100" s="5">
        <f t="shared" si="10"/>
        <v>0</v>
      </c>
      <c r="Z100" s="5">
        <f t="shared" si="11"/>
        <v>0</v>
      </c>
      <c r="AA100" s="5">
        <f t="shared" si="15"/>
        <v>0</v>
      </c>
    </row>
    <row r="101" spans="1:27" hidden="1" x14ac:dyDescent="0.3">
      <c r="A101" s="7"/>
      <c r="B101" s="23">
        <f t="shared" si="1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3"/>
        <v>#VALUE!</v>
      </c>
      <c r="M101" s="28">
        <f t="shared" si="14"/>
        <v>0</v>
      </c>
      <c r="N101" s="8"/>
      <c r="Q101" s="5" t="s">
        <v>20</v>
      </c>
      <c r="Y101" s="5">
        <f t="shared" si="10"/>
        <v>0</v>
      </c>
      <c r="Z101" s="5">
        <f t="shared" si="11"/>
        <v>0</v>
      </c>
      <c r="AA101" s="5">
        <f t="shared" si="15"/>
        <v>0</v>
      </c>
    </row>
    <row r="102" spans="1:27" hidden="1" x14ac:dyDescent="0.3">
      <c r="A102" s="7"/>
      <c r="B102" s="23">
        <f t="shared" si="1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3"/>
        <v>#VALUE!</v>
      </c>
      <c r="M102" s="28">
        <f t="shared" si="14"/>
        <v>0</v>
      </c>
      <c r="N102" s="8"/>
      <c r="Y102" s="5">
        <f t="shared" si="10"/>
        <v>0</v>
      </c>
      <c r="Z102" s="5">
        <f t="shared" si="11"/>
        <v>0</v>
      </c>
      <c r="AA102" s="5">
        <f t="shared" si="15"/>
        <v>0</v>
      </c>
    </row>
    <row r="103" spans="1:27" hidden="1" x14ac:dyDescent="0.3">
      <c r="A103" s="7"/>
      <c r="B103" s="23">
        <f t="shared" si="1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3"/>
        <v>#VALUE!</v>
      </c>
      <c r="M103" s="28">
        <f t="shared" si="14"/>
        <v>0</v>
      </c>
      <c r="N103" s="8"/>
      <c r="Y103" s="5">
        <f t="shared" si="10"/>
        <v>0</v>
      </c>
      <c r="Z103" s="5">
        <f t="shared" si="11"/>
        <v>0</v>
      </c>
      <c r="AA103" s="5">
        <f t="shared" si="15"/>
        <v>0</v>
      </c>
    </row>
    <row r="104" spans="1:27" hidden="1" x14ac:dyDescent="0.3">
      <c r="A104" s="7"/>
      <c r="B104" s="23">
        <f t="shared" si="1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3"/>
        <v>#VALUE!</v>
      </c>
      <c r="M104" s="25">
        <f t="shared" si="14"/>
        <v>0</v>
      </c>
      <c r="N104" s="8"/>
      <c r="Y104" s="5">
        <f t="shared" si="10"/>
        <v>0</v>
      </c>
      <c r="Z104" s="5">
        <f t="shared" si="11"/>
        <v>0</v>
      </c>
      <c r="AA104" s="5">
        <f t="shared" si="15"/>
        <v>0</v>
      </c>
    </row>
    <row r="105" spans="1:27" hidden="1" x14ac:dyDescent="0.3">
      <c r="A105" s="7"/>
      <c r="B105" s="23">
        <f t="shared" si="1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3"/>
        <v>#VALUE!</v>
      </c>
      <c r="M105" s="25">
        <f t="shared" si="14"/>
        <v>0</v>
      </c>
      <c r="N105" s="8"/>
      <c r="Y105" s="5">
        <f t="shared" si="10"/>
        <v>0</v>
      </c>
      <c r="Z105" s="5">
        <f t="shared" si="11"/>
        <v>0</v>
      </c>
      <c r="AA105" s="5">
        <f t="shared" si="15"/>
        <v>0</v>
      </c>
    </row>
    <row r="106" spans="1:27" hidden="1" x14ac:dyDescent="0.3">
      <c r="A106" s="7"/>
      <c r="B106" s="23">
        <f t="shared" si="1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3"/>
        <v>#VALUE!</v>
      </c>
      <c r="M106" s="25">
        <f t="shared" si="14"/>
        <v>0</v>
      </c>
      <c r="N106" s="8"/>
      <c r="Y106" s="5">
        <f t="shared" si="10"/>
        <v>0</v>
      </c>
      <c r="Z106" s="5">
        <f t="shared" si="11"/>
        <v>0</v>
      </c>
      <c r="AA106" s="5">
        <f t="shared" si="15"/>
        <v>0</v>
      </c>
    </row>
    <row r="107" spans="1:27" hidden="1" x14ac:dyDescent="0.3">
      <c r="A107" s="7"/>
      <c r="B107" s="23">
        <f t="shared" si="1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3"/>
        <v>#VALUE!</v>
      </c>
      <c r="M107" s="25">
        <f t="shared" si="14"/>
        <v>0</v>
      </c>
      <c r="N107" s="8"/>
      <c r="Y107" s="5">
        <f t="shared" si="10"/>
        <v>0</v>
      </c>
      <c r="Z107" s="5">
        <f t="shared" si="11"/>
        <v>0</v>
      </c>
      <c r="AA107" s="5">
        <f t="shared" si="15"/>
        <v>0</v>
      </c>
    </row>
    <row r="108" spans="1:27" hidden="1" x14ac:dyDescent="0.3">
      <c r="A108" s="7"/>
      <c r="B108" s="23">
        <f t="shared" si="1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3"/>
        <v>#VALUE!</v>
      </c>
      <c r="M108" s="25">
        <f t="shared" si="14"/>
        <v>0</v>
      </c>
      <c r="N108" s="8"/>
      <c r="Y108" s="5">
        <f t="shared" si="10"/>
        <v>0</v>
      </c>
      <c r="Z108" s="5">
        <f t="shared" si="11"/>
        <v>0</v>
      </c>
      <c r="AA108" s="5">
        <f t="shared" si="15"/>
        <v>0</v>
      </c>
    </row>
    <row r="109" spans="1:27" hidden="1" x14ac:dyDescent="0.3">
      <c r="A109" s="7"/>
      <c r="B109" s="23">
        <f t="shared" si="1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3"/>
        <v>#VALUE!</v>
      </c>
      <c r="M109" s="25">
        <f t="shared" si="14"/>
        <v>0</v>
      </c>
      <c r="N109" s="8"/>
      <c r="Y109" s="5">
        <f t="shared" si="10"/>
        <v>0</v>
      </c>
      <c r="Z109" s="5">
        <f t="shared" si="11"/>
        <v>0</v>
      </c>
      <c r="AA109" s="5">
        <f t="shared" si="15"/>
        <v>0</v>
      </c>
    </row>
    <row r="110" spans="1:27" hidden="1" x14ac:dyDescent="0.3">
      <c r="A110" s="7"/>
      <c r="B110" s="23">
        <f t="shared" si="1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3"/>
        <v>#VALUE!</v>
      </c>
      <c r="M110" s="25">
        <f t="shared" si="14"/>
        <v>0</v>
      </c>
      <c r="N110" s="8"/>
      <c r="Y110" s="5">
        <f t="shared" si="10"/>
        <v>0</v>
      </c>
      <c r="Z110" s="5">
        <f t="shared" si="11"/>
        <v>0</v>
      </c>
      <c r="AA110" s="5">
        <f t="shared" si="15"/>
        <v>0</v>
      </c>
    </row>
    <row r="111" spans="1:27" hidden="1" x14ac:dyDescent="0.3">
      <c r="A111" s="7"/>
      <c r="B111" s="23">
        <f t="shared" si="1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3"/>
        <v>#VALUE!</v>
      </c>
      <c r="M111" s="25">
        <f t="shared" si="14"/>
        <v>0</v>
      </c>
      <c r="N111" s="8"/>
      <c r="Y111" s="5">
        <f t="shared" si="10"/>
        <v>0</v>
      </c>
      <c r="Z111" s="5">
        <f t="shared" si="11"/>
        <v>0</v>
      </c>
      <c r="AA111" s="5">
        <f t="shared" si="15"/>
        <v>0</v>
      </c>
    </row>
    <row r="112" spans="1:27" hidden="1" x14ac:dyDescent="0.3">
      <c r="A112" s="7"/>
      <c r="B112" s="23">
        <f t="shared" si="1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3"/>
        <v>#VALUE!</v>
      </c>
      <c r="M112" s="25">
        <f t="shared" si="14"/>
        <v>0</v>
      </c>
      <c r="N112" s="8"/>
      <c r="Y112" s="5">
        <f t="shared" si="10"/>
        <v>0</v>
      </c>
      <c r="Z112" s="5">
        <f t="shared" si="11"/>
        <v>0</v>
      </c>
      <c r="AA112" s="5">
        <f t="shared" si="15"/>
        <v>0</v>
      </c>
    </row>
    <row r="113" spans="1:27" hidden="1" x14ac:dyDescent="0.3">
      <c r="A113" s="7"/>
      <c r="B113" s="23">
        <f t="shared" si="1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3"/>
        <v>#VALUE!</v>
      </c>
      <c r="M113" s="25">
        <f t="shared" si="14"/>
        <v>0</v>
      </c>
      <c r="N113" s="8"/>
      <c r="Y113" s="5">
        <f t="shared" si="10"/>
        <v>0</v>
      </c>
      <c r="Z113" s="5">
        <f t="shared" si="11"/>
        <v>0</v>
      </c>
      <c r="AA113" s="5">
        <f t="shared" si="15"/>
        <v>0</v>
      </c>
    </row>
    <row r="114" spans="1:27" hidden="1" x14ac:dyDescent="0.3">
      <c r="A114" s="7"/>
      <c r="B114" s="23">
        <f t="shared" si="1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3"/>
        <v>#VALUE!</v>
      </c>
      <c r="M114" s="25">
        <f t="shared" si="14"/>
        <v>0</v>
      </c>
      <c r="N114" s="8"/>
      <c r="Y114" s="5">
        <f t="shared" si="10"/>
        <v>0</v>
      </c>
      <c r="Z114" s="5">
        <f t="shared" si="11"/>
        <v>0</v>
      </c>
      <c r="AA114" s="5">
        <f t="shared" si="15"/>
        <v>0</v>
      </c>
    </row>
    <row r="115" spans="1:27" hidden="1" x14ac:dyDescent="0.3">
      <c r="A115" s="7"/>
      <c r="B115" s="23">
        <f t="shared" si="1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3"/>
        <v>#VALUE!</v>
      </c>
      <c r="M115" s="25">
        <f t="shared" si="14"/>
        <v>0</v>
      </c>
      <c r="N115" s="8"/>
      <c r="Y115" s="5">
        <f t="shared" si="10"/>
        <v>0</v>
      </c>
      <c r="Z115" s="5">
        <f t="shared" si="11"/>
        <v>0</v>
      </c>
      <c r="AA115" s="5">
        <f t="shared" si="15"/>
        <v>0</v>
      </c>
    </row>
    <row r="116" spans="1:27" hidden="1" x14ac:dyDescent="0.3">
      <c r="A116" s="7"/>
      <c r="B116" s="23">
        <f t="shared" si="1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3"/>
        <v>#VALUE!</v>
      </c>
      <c r="M116" s="25">
        <f t="shared" si="14"/>
        <v>0</v>
      </c>
      <c r="N116" s="8"/>
      <c r="Y116" s="5">
        <f t="shared" si="10"/>
        <v>0</v>
      </c>
      <c r="Z116" s="5">
        <f t="shared" si="11"/>
        <v>0</v>
      </c>
      <c r="AA116" s="5">
        <f t="shared" si="15"/>
        <v>0</v>
      </c>
    </row>
    <row r="117" spans="1:27" hidden="1" x14ac:dyDescent="0.3">
      <c r="A117" s="7"/>
      <c r="B117" s="23">
        <f t="shared" si="1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3"/>
        <v>#VALUE!</v>
      </c>
      <c r="M117" s="25">
        <f t="shared" si="14"/>
        <v>0</v>
      </c>
      <c r="N117" s="8"/>
      <c r="Y117" s="5">
        <f t="shared" si="10"/>
        <v>0</v>
      </c>
      <c r="Z117" s="5">
        <f t="shared" si="11"/>
        <v>0</v>
      </c>
      <c r="AA117" s="5">
        <f t="shared" si="15"/>
        <v>0</v>
      </c>
    </row>
    <row r="118" spans="1:27" hidden="1" x14ac:dyDescent="0.3">
      <c r="A118" s="7"/>
      <c r="B118" s="23">
        <f t="shared" si="1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3"/>
        <v>#VALUE!</v>
      </c>
      <c r="M118" s="25">
        <f t="shared" si="14"/>
        <v>0</v>
      </c>
      <c r="N118" s="8"/>
      <c r="Y118" s="5">
        <f t="shared" si="10"/>
        <v>0</v>
      </c>
      <c r="Z118" s="5">
        <f t="shared" si="11"/>
        <v>0</v>
      </c>
      <c r="AA118" s="5">
        <f t="shared" si="15"/>
        <v>0</v>
      </c>
    </row>
    <row r="119" spans="1:27" hidden="1" x14ac:dyDescent="0.3">
      <c r="A119" s="7"/>
      <c r="B119" s="23">
        <f t="shared" si="1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3"/>
        <v>#VALUE!</v>
      </c>
      <c r="M119" s="25">
        <f t="shared" si="14"/>
        <v>0</v>
      </c>
      <c r="N119" s="8"/>
      <c r="Y119" s="5">
        <f t="shared" si="10"/>
        <v>0</v>
      </c>
      <c r="Z119" s="5">
        <f t="shared" si="11"/>
        <v>0</v>
      </c>
      <c r="AA119" s="5">
        <f t="shared" si="15"/>
        <v>0</v>
      </c>
    </row>
    <row r="120" spans="1:27" hidden="1" x14ac:dyDescent="0.3">
      <c r="A120" s="7"/>
      <c r="B120" s="23">
        <f t="shared" si="1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3"/>
        <v>#VALUE!</v>
      </c>
      <c r="M120" s="25">
        <f t="shared" si="14"/>
        <v>0</v>
      </c>
      <c r="N120" s="8"/>
      <c r="Y120" s="5">
        <f t="shared" si="10"/>
        <v>0</v>
      </c>
      <c r="Z120" s="5">
        <f t="shared" si="11"/>
        <v>0</v>
      </c>
      <c r="AA120" s="5">
        <f t="shared" si="15"/>
        <v>0</v>
      </c>
    </row>
    <row r="121" spans="1:27" hidden="1" x14ac:dyDescent="0.3">
      <c r="A121" s="7"/>
      <c r="B121" s="23">
        <f t="shared" si="1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3"/>
        <v>#VALUE!</v>
      </c>
      <c r="M121" s="25">
        <f t="shared" si="14"/>
        <v>0</v>
      </c>
      <c r="N121" s="8"/>
      <c r="Y121" s="5">
        <f t="shared" si="10"/>
        <v>0</v>
      </c>
      <c r="Z121" s="5">
        <f t="shared" si="11"/>
        <v>0</v>
      </c>
      <c r="AA121" s="5">
        <f t="shared" si="15"/>
        <v>0</v>
      </c>
    </row>
    <row r="122" spans="1:27" hidden="1" x14ac:dyDescent="0.3">
      <c r="A122" s="7"/>
      <c r="B122" s="23">
        <f t="shared" si="1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3"/>
        <v>#VALUE!</v>
      </c>
      <c r="M122" s="25">
        <f t="shared" si="14"/>
        <v>0</v>
      </c>
      <c r="N122" s="8"/>
      <c r="Y122" s="5">
        <f t="shared" si="10"/>
        <v>0</v>
      </c>
      <c r="Z122" s="5">
        <f t="shared" si="11"/>
        <v>0</v>
      </c>
      <c r="AA122" s="5">
        <f t="shared" si="15"/>
        <v>0</v>
      </c>
    </row>
    <row r="123" spans="1:27" hidden="1" x14ac:dyDescent="0.3">
      <c r="A123" s="7"/>
      <c r="B123" s="23">
        <f t="shared" si="1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3"/>
        <v>#VALUE!</v>
      </c>
      <c r="M123" s="25">
        <f t="shared" si="14"/>
        <v>0</v>
      </c>
      <c r="N123" s="8"/>
      <c r="Y123" s="5">
        <f t="shared" si="10"/>
        <v>0</v>
      </c>
      <c r="Z123" s="5">
        <f t="shared" si="11"/>
        <v>0</v>
      </c>
      <c r="AA123" s="5">
        <f t="shared" si="15"/>
        <v>0</v>
      </c>
    </row>
    <row r="124" spans="1:27" hidden="1" x14ac:dyDescent="0.3">
      <c r="A124" s="7"/>
      <c r="B124" s="23">
        <f t="shared" si="1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3"/>
        <v>#VALUE!</v>
      </c>
      <c r="M124" s="25">
        <f t="shared" si="14"/>
        <v>0</v>
      </c>
      <c r="N124" s="8"/>
      <c r="Y124" s="5">
        <f t="shared" si="10"/>
        <v>0</v>
      </c>
      <c r="Z124" s="5">
        <f t="shared" si="11"/>
        <v>0</v>
      </c>
      <c r="AA124" s="5">
        <f t="shared" si="15"/>
        <v>0</v>
      </c>
    </row>
    <row r="125" spans="1:27" hidden="1" x14ac:dyDescent="0.3">
      <c r="A125" s="7"/>
      <c r="B125" s="23">
        <f t="shared" si="1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3"/>
        <v>#VALUE!</v>
      </c>
      <c r="M125" s="25">
        <f t="shared" si="14"/>
        <v>0</v>
      </c>
      <c r="N125" s="8"/>
      <c r="Y125" s="5">
        <f t="shared" si="10"/>
        <v>0</v>
      </c>
      <c r="Z125" s="5">
        <f t="shared" si="11"/>
        <v>0</v>
      </c>
      <c r="AA125" s="5">
        <f t="shared" si="15"/>
        <v>0</v>
      </c>
    </row>
    <row r="126" spans="1:27" hidden="1" x14ac:dyDescent="0.3">
      <c r="A126" s="7"/>
      <c r="B126" s="23">
        <f t="shared" si="1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3"/>
        <v>#VALUE!</v>
      </c>
      <c r="M126" s="25">
        <f t="shared" si="14"/>
        <v>0</v>
      </c>
      <c r="N126" s="8"/>
      <c r="Y126" s="5">
        <f t="shared" si="10"/>
        <v>0</v>
      </c>
      <c r="Z126" s="5">
        <f t="shared" si="11"/>
        <v>0</v>
      </c>
      <c r="AA126" s="5">
        <f t="shared" si="15"/>
        <v>0</v>
      </c>
    </row>
    <row r="127" spans="1:27" hidden="1" x14ac:dyDescent="0.3">
      <c r="A127" s="7"/>
      <c r="B127" s="23">
        <f t="shared" si="1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3"/>
        <v>#VALUE!</v>
      </c>
      <c r="M127" s="25">
        <f t="shared" si="14"/>
        <v>0</v>
      </c>
      <c r="N127" s="8"/>
      <c r="Y127" s="5">
        <f t="shared" si="10"/>
        <v>0</v>
      </c>
      <c r="Z127" s="5">
        <f t="shared" si="11"/>
        <v>0</v>
      </c>
      <c r="AA127" s="5">
        <f t="shared" si="15"/>
        <v>0</v>
      </c>
    </row>
    <row r="128" spans="1:27" hidden="1" x14ac:dyDescent="0.3">
      <c r="A128" s="7"/>
      <c r="B128" s="23">
        <f t="shared" si="1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3"/>
        <v>#VALUE!</v>
      </c>
      <c r="M128" s="25">
        <f t="shared" si="14"/>
        <v>0</v>
      </c>
      <c r="N128" s="8"/>
      <c r="Y128" s="5">
        <f t="shared" si="10"/>
        <v>0</v>
      </c>
      <c r="Z128" s="5">
        <f t="shared" si="11"/>
        <v>0</v>
      </c>
      <c r="AA128" s="5">
        <f t="shared" si="15"/>
        <v>0</v>
      </c>
    </row>
    <row r="129" spans="1:27" hidden="1" x14ac:dyDescent="0.3">
      <c r="A129" s="7"/>
      <c r="B129" s="23">
        <f t="shared" si="1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3"/>
        <v>#VALUE!</v>
      </c>
      <c r="M129" s="25">
        <f t="shared" si="14"/>
        <v>0</v>
      </c>
      <c r="N129" s="8"/>
      <c r="Y129" s="5">
        <f t="shared" si="10"/>
        <v>0</v>
      </c>
      <c r="Z129" s="5">
        <f t="shared" si="11"/>
        <v>0</v>
      </c>
      <c r="AA129" s="5">
        <f t="shared" si="15"/>
        <v>0</v>
      </c>
    </row>
    <row r="130" spans="1:27" hidden="1" x14ac:dyDescent="0.3">
      <c r="A130" s="7"/>
      <c r="B130" s="23">
        <f t="shared" si="1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3"/>
        <v>#VALUE!</v>
      </c>
      <c r="M130" s="25">
        <f t="shared" si="14"/>
        <v>0</v>
      </c>
      <c r="N130" s="8"/>
      <c r="Y130" s="5">
        <f t="shared" si="10"/>
        <v>0</v>
      </c>
      <c r="Z130" s="5">
        <f t="shared" si="11"/>
        <v>0</v>
      </c>
      <c r="AA130" s="5">
        <f t="shared" si="15"/>
        <v>0</v>
      </c>
    </row>
    <row r="131" spans="1:27" hidden="1" x14ac:dyDescent="0.3">
      <c r="A131" s="7"/>
      <c r="B131" s="23">
        <f t="shared" si="1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3"/>
        <v>#VALUE!</v>
      </c>
      <c r="M131" s="25">
        <f t="shared" si="14"/>
        <v>0</v>
      </c>
      <c r="N131" s="8"/>
      <c r="Y131" s="5">
        <f t="shared" si="10"/>
        <v>0</v>
      </c>
      <c r="Z131" s="5">
        <f t="shared" si="11"/>
        <v>0</v>
      </c>
      <c r="AA131" s="5">
        <f t="shared" si="15"/>
        <v>0</v>
      </c>
    </row>
    <row r="132" spans="1:27" hidden="1" x14ac:dyDescent="0.3">
      <c r="A132" s="7"/>
      <c r="B132" s="23">
        <f t="shared" si="1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3"/>
        <v>#VALUE!</v>
      </c>
      <c r="M132" s="25">
        <f t="shared" si="14"/>
        <v>0</v>
      </c>
      <c r="N132" s="8"/>
      <c r="Y132" s="5">
        <f t="shared" si="10"/>
        <v>0</v>
      </c>
      <c r="Z132" s="5">
        <f t="shared" si="11"/>
        <v>0</v>
      </c>
      <c r="AA132" s="5">
        <f t="shared" si="15"/>
        <v>0</v>
      </c>
    </row>
    <row r="133" spans="1:27" hidden="1" x14ac:dyDescent="0.3">
      <c r="A133" s="7"/>
      <c r="B133" s="23">
        <f t="shared" si="1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3"/>
        <v>#VALUE!</v>
      </c>
      <c r="M133" s="25">
        <f t="shared" si="14"/>
        <v>0</v>
      </c>
      <c r="N133" s="8"/>
      <c r="Y133" s="5">
        <f t="shared" si="10"/>
        <v>0</v>
      </c>
      <c r="Z133" s="5">
        <f t="shared" si="11"/>
        <v>0</v>
      </c>
      <c r="AA133" s="5">
        <f t="shared" si="15"/>
        <v>0</v>
      </c>
    </row>
    <row r="134" spans="1:27" hidden="1" x14ac:dyDescent="0.3">
      <c r="A134" s="7"/>
      <c r="B134" s="23">
        <f t="shared" si="1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3"/>
        <v>#VALUE!</v>
      </c>
      <c r="M134" s="25">
        <f t="shared" si="14"/>
        <v>0</v>
      </c>
      <c r="N134" s="8"/>
      <c r="Y134" s="5">
        <f t="shared" si="10"/>
        <v>0</v>
      </c>
      <c r="Z134" s="5">
        <f t="shared" si="11"/>
        <v>0</v>
      </c>
      <c r="AA134" s="5">
        <f t="shared" si="15"/>
        <v>0</v>
      </c>
    </row>
    <row r="135" spans="1:27" hidden="1" x14ac:dyDescent="0.3">
      <c r="A135" s="7"/>
      <c r="B135" s="23">
        <f t="shared" si="1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3"/>
        <v>#VALUE!</v>
      </c>
      <c r="M135" s="25">
        <f t="shared" si="14"/>
        <v>0</v>
      </c>
      <c r="N135" s="8"/>
      <c r="Y135" s="5">
        <f t="shared" ref="Y135:Y191" si="16">IF($M135&gt;0,1,0)</f>
        <v>0</v>
      </c>
      <c r="Z135" s="5">
        <f t="shared" ref="Z135:Z191" si="17">IF($M135&lt;0,1,0)</f>
        <v>0</v>
      </c>
      <c r="AA135" s="5">
        <f t="shared" si="15"/>
        <v>0</v>
      </c>
    </row>
    <row r="136" spans="1:27" hidden="1" x14ac:dyDescent="0.3">
      <c r="A136" s="7"/>
      <c r="B136" s="23">
        <f t="shared" ref="B136:B191" si="1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19">(I136*1/F136)-100%</f>
        <v>#VALUE!</v>
      </c>
      <c r="M136" s="25">
        <f t="shared" ref="M136:M191" si="20">J136*K136</f>
        <v>0</v>
      </c>
      <c r="N136" s="8"/>
      <c r="Y136" s="5">
        <f t="shared" si="16"/>
        <v>0</v>
      </c>
      <c r="Z136" s="5">
        <f t="shared" si="17"/>
        <v>0</v>
      </c>
      <c r="AA136" s="5">
        <f t="shared" si="15"/>
        <v>0</v>
      </c>
    </row>
    <row r="137" spans="1:27" hidden="1" x14ac:dyDescent="0.3">
      <c r="A137" s="7"/>
      <c r="B137" s="23">
        <f t="shared" si="1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9"/>
        <v>#VALUE!</v>
      </c>
      <c r="M137" s="25">
        <f t="shared" si="20"/>
        <v>0</v>
      </c>
      <c r="N137" s="8"/>
      <c r="Y137" s="5">
        <f t="shared" si="16"/>
        <v>0</v>
      </c>
      <c r="Z137" s="5">
        <f t="shared" si="17"/>
        <v>0</v>
      </c>
      <c r="AA137" s="5">
        <f t="shared" si="15"/>
        <v>0</v>
      </c>
    </row>
    <row r="138" spans="1:27" hidden="1" x14ac:dyDescent="0.3">
      <c r="A138" s="7"/>
      <c r="B138" s="23">
        <f t="shared" si="1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9"/>
        <v>#VALUE!</v>
      </c>
      <c r="M138" s="25">
        <f t="shared" si="20"/>
        <v>0</v>
      </c>
      <c r="N138" s="8"/>
      <c r="Y138" s="5">
        <f t="shared" si="16"/>
        <v>0</v>
      </c>
      <c r="Z138" s="5">
        <f t="shared" si="17"/>
        <v>0</v>
      </c>
      <c r="AA138" s="5">
        <f t="shared" si="15"/>
        <v>0</v>
      </c>
    </row>
    <row r="139" spans="1:27" hidden="1" x14ac:dyDescent="0.3">
      <c r="A139" s="7"/>
      <c r="B139" s="23">
        <f t="shared" si="1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9"/>
        <v>#VALUE!</v>
      </c>
      <c r="M139" s="25">
        <f t="shared" si="20"/>
        <v>0</v>
      </c>
      <c r="N139" s="8"/>
      <c r="Y139" s="5">
        <f t="shared" si="16"/>
        <v>0</v>
      </c>
      <c r="Z139" s="5">
        <f t="shared" si="17"/>
        <v>0</v>
      </c>
      <c r="AA139" s="5">
        <f t="shared" ref="AA139:AA191" si="21">IF($I139=0,1,0)</f>
        <v>0</v>
      </c>
    </row>
    <row r="140" spans="1:27" hidden="1" x14ac:dyDescent="0.3">
      <c r="A140" s="7"/>
      <c r="B140" s="23">
        <f t="shared" si="1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9"/>
        <v>#VALUE!</v>
      </c>
      <c r="M140" s="25">
        <f t="shared" si="20"/>
        <v>0</v>
      </c>
      <c r="N140" s="8"/>
      <c r="Y140" s="5">
        <f t="shared" si="16"/>
        <v>0</v>
      </c>
      <c r="Z140" s="5">
        <f t="shared" si="17"/>
        <v>0</v>
      </c>
      <c r="AA140" s="5">
        <f t="shared" si="21"/>
        <v>0</v>
      </c>
    </row>
    <row r="141" spans="1:27" hidden="1" x14ac:dyDescent="0.3">
      <c r="A141" s="7"/>
      <c r="B141" s="23">
        <f t="shared" si="1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9"/>
        <v>#VALUE!</v>
      </c>
      <c r="M141" s="25">
        <f t="shared" si="20"/>
        <v>0</v>
      </c>
      <c r="N141" s="8"/>
      <c r="Y141" s="5">
        <f t="shared" si="16"/>
        <v>0</v>
      </c>
      <c r="Z141" s="5">
        <f t="shared" si="17"/>
        <v>0</v>
      </c>
      <c r="AA141" s="5">
        <f t="shared" si="21"/>
        <v>0</v>
      </c>
    </row>
    <row r="142" spans="1:27" hidden="1" x14ac:dyDescent="0.3">
      <c r="A142" s="7"/>
      <c r="B142" s="23">
        <f t="shared" si="1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19"/>
        <v>#VALUE!</v>
      </c>
      <c r="M142" s="25">
        <f t="shared" si="20"/>
        <v>0</v>
      </c>
      <c r="N142" s="8"/>
      <c r="Y142" s="5">
        <f t="shared" si="16"/>
        <v>0</v>
      </c>
      <c r="Z142" s="5">
        <f t="shared" si="17"/>
        <v>0</v>
      </c>
      <c r="AA142" s="5">
        <f t="shared" si="21"/>
        <v>0</v>
      </c>
    </row>
    <row r="143" spans="1:27" hidden="1" x14ac:dyDescent="0.3">
      <c r="A143" s="7"/>
      <c r="B143" s="23">
        <f t="shared" si="1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9"/>
        <v>#VALUE!</v>
      </c>
      <c r="M143" s="25">
        <f t="shared" si="20"/>
        <v>0</v>
      </c>
      <c r="N143" s="8"/>
      <c r="Y143" s="5">
        <f t="shared" si="16"/>
        <v>0</v>
      </c>
      <c r="Z143" s="5">
        <f t="shared" si="17"/>
        <v>0</v>
      </c>
      <c r="AA143" s="5">
        <f t="shared" si="21"/>
        <v>0</v>
      </c>
    </row>
    <row r="144" spans="1:27" hidden="1" x14ac:dyDescent="0.3">
      <c r="A144" s="7"/>
      <c r="B144" s="23">
        <f t="shared" si="1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9"/>
        <v>#VALUE!</v>
      </c>
      <c r="M144" s="25">
        <f t="shared" si="20"/>
        <v>0</v>
      </c>
      <c r="N144" s="8"/>
      <c r="Y144" s="5">
        <f t="shared" si="16"/>
        <v>0</v>
      </c>
      <c r="Z144" s="5">
        <f t="shared" si="17"/>
        <v>0</v>
      </c>
      <c r="AA144" s="5">
        <f t="shared" si="21"/>
        <v>0</v>
      </c>
    </row>
    <row r="145" spans="1:27" hidden="1" x14ac:dyDescent="0.3">
      <c r="A145" s="7"/>
      <c r="B145" s="23">
        <f t="shared" si="1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9"/>
        <v>#VALUE!</v>
      </c>
      <c r="M145" s="25">
        <f t="shared" si="20"/>
        <v>0</v>
      </c>
      <c r="N145" s="8"/>
      <c r="Y145" s="5">
        <f t="shared" si="16"/>
        <v>0</v>
      </c>
      <c r="Z145" s="5">
        <f t="shared" si="17"/>
        <v>0</v>
      </c>
      <c r="AA145" s="5">
        <f t="shared" si="21"/>
        <v>0</v>
      </c>
    </row>
    <row r="146" spans="1:27" hidden="1" x14ac:dyDescent="0.3">
      <c r="A146" s="7"/>
      <c r="B146" s="23">
        <f t="shared" si="1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9"/>
        <v>#VALUE!</v>
      </c>
      <c r="M146" s="25">
        <f t="shared" si="20"/>
        <v>0</v>
      </c>
      <c r="N146" s="8"/>
      <c r="Y146" s="5">
        <f t="shared" si="16"/>
        <v>0</v>
      </c>
      <c r="Z146" s="5">
        <f t="shared" si="17"/>
        <v>0</v>
      </c>
      <c r="AA146" s="5">
        <f t="shared" si="21"/>
        <v>0</v>
      </c>
    </row>
    <row r="147" spans="1:27" hidden="1" x14ac:dyDescent="0.3">
      <c r="A147" s="7"/>
      <c r="B147" s="23">
        <f t="shared" si="1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9"/>
        <v>#VALUE!</v>
      </c>
      <c r="M147" s="25">
        <f t="shared" si="20"/>
        <v>0</v>
      </c>
      <c r="N147" s="8"/>
      <c r="Y147" s="5">
        <f t="shared" si="16"/>
        <v>0</v>
      </c>
      <c r="Z147" s="5">
        <f t="shared" si="17"/>
        <v>0</v>
      </c>
      <c r="AA147" s="5">
        <f t="shared" si="21"/>
        <v>0</v>
      </c>
    </row>
    <row r="148" spans="1:27" hidden="1" x14ac:dyDescent="0.3">
      <c r="A148" s="7"/>
      <c r="B148" s="23">
        <f t="shared" si="1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9"/>
        <v>#VALUE!</v>
      </c>
      <c r="M148" s="25">
        <f t="shared" si="20"/>
        <v>0</v>
      </c>
      <c r="N148" s="8"/>
      <c r="Y148" s="5">
        <f t="shared" si="16"/>
        <v>0</v>
      </c>
      <c r="Z148" s="5">
        <f t="shared" si="17"/>
        <v>0</v>
      </c>
      <c r="AA148" s="5">
        <f t="shared" si="21"/>
        <v>0</v>
      </c>
    </row>
    <row r="149" spans="1:27" hidden="1" x14ac:dyDescent="0.3">
      <c r="A149" s="7"/>
      <c r="B149" s="23">
        <f t="shared" si="1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9"/>
        <v>#VALUE!</v>
      </c>
      <c r="M149" s="25">
        <f t="shared" si="20"/>
        <v>0</v>
      </c>
      <c r="N149" s="8"/>
      <c r="Y149" s="5">
        <f t="shared" si="16"/>
        <v>0</v>
      </c>
      <c r="Z149" s="5">
        <f t="shared" si="17"/>
        <v>0</v>
      </c>
      <c r="AA149" s="5">
        <f t="shared" si="21"/>
        <v>0</v>
      </c>
    </row>
    <row r="150" spans="1:27" hidden="1" x14ac:dyDescent="0.3">
      <c r="A150" s="7"/>
      <c r="B150" s="23">
        <f t="shared" si="1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9"/>
        <v>#VALUE!</v>
      </c>
      <c r="M150" s="25">
        <f t="shared" si="20"/>
        <v>0</v>
      </c>
      <c r="N150" s="8"/>
      <c r="Y150" s="5">
        <f t="shared" si="16"/>
        <v>0</v>
      </c>
      <c r="Z150" s="5">
        <f t="shared" si="17"/>
        <v>0</v>
      </c>
      <c r="AA150" s="5">
        <f t="shared" si="21"/>
        <v>0</v>
      </c>
    </row>
    <row r="151" spans="1:27" hidden="1" x14ac:dyDescent="0.3">
      <c r="A151" s="7"/>
      <c r="B151" s="23">
        <f t="shared" si="1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9"/>
        <v>#VALUE!</v>
      </c>
      <c r="M151" s="25">
        <f t="shared" si="20"/>
        <v>0</v>
      </c>
      <c r="N151" s="8"/>
      <c r="Y151" s="5">
        <f t="shared" si="16"/>
        <v>0</v>
      </c>
      <c r="Z151" s="5">
        <f t="shared" si="17"/>
        <v>0</v>
      </c>
      <c r="AA151" s="5">
        <f t="shared" si="21"/>
        <v>0</v>
      </c>
    </row>
    <row r="152" spans="1:27" hidden="1" x14ac:dyDescent="0.3">
      <c r="A152" s="7"/>
      <c r="B152" s="23">
        <f t="shared" si="1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9"/>
        <v>#VALUE!</v>
      </c>
      <c r="M152" s="25">
        <f t="shared" si="20"/>
        <v>0</v>
      </c>
      <c r="N152" s="8"/>
      <c r="Y152" s="5">
        <f t="shared" si="16"/>
        <v>0</v>
      </c>
      <c r="Z152" s="5">
        <f t="shared" si="17"/>
        <v>0</v>
      </c>
      <c r="AA152" s="5">
        <f t="shared" si="21"/>
        <v>0</v>
      </c>
    </row>
    <row r="153" spans="1:27" hidden="1" x14ac:dyDescent="0.3">
      <c r="A153" s="7"/>
      <c r="B153" s="23">
        <f t="shared" si="1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9"/>
        <v>#VALUE!</v>
      </c>
      <c r="M153" s="25">
        <f t="shared" si="20"/>
        <v>0</v>
      </c>
      <c r="N153" s="8"/>
      <c r="Y153" s="5">
        <f t="shared" si="16"/>
        <v>0</v>
      </c>
      <c r="Z153" s="5">
        <f t="shared" si="17"/>
        <v>0</v>
      </c>
      <c r="AA153" s="5">
        <f t="shared" si="21"/>
        <v>0</v>
      </c>
    </row>
    <row r="154" spans="1:27" hidden="1" x14ac:dyDescent="0.3">
      <c r="A154" s="7"/>
      <c r="B154" s="23">
        <f t="shared" si="1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9"/>
        <v>#VALUE!</v>
      </c>
      <c r="M154" s="25">
        <f t="shared" si="20"/>
        <v>0</v>
      </c>
      <c r="N154" s="8"/>
      <c r="Y154" s="5">
        <f t="shared" si="16"/>
        <v>0</v>
      </c>
      <c r="Z154" s="5">
        <f t="shared" si="17"/>
        <v>0</v>
      </c>
      <c r="AA154" s="5">
        <f t="shared" si="21"/>
        <v>0</v>
      </c>
    </row>
    <row r="155" spans="1:27" hidden="1" x14ac:dyDescent="0.3">
      <c r="A155" s="7"/>
      <c r="B155" s="23">
        <f t="shared" si="1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9"/>
        <v>#VALUE!</v>
      </c>
      <c r="M155" s="25">
        <f t="shared" si="20"/>
        <v>0</v>
      </c>
      <c r="N155" s="8"/>
      <c r="Y155" s="5">
        <f t="shared" si="16"/>
        <v>0</v>
      </c>
      <c r="Z155" s="5">
        <f t="shared" si="17"/>
        <v>0</v>
      </c>
      <c r="AA155" s="5">
        <f t="shared" si="21"/>
        <v>0</v>
      </c>
    </row>
    <row r="156" spans="1:27" hidden="1" x14ac:dyDescent="0.3">
      <c r="A156" s="7"/>
      <c r="B156" s="23">
        <f t="shared" si="1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9"/>
        <v>#VALUE!</v>
      </c>
      <c r="M156" s="25">
        <f t="shared" si="20"/>
        <v>0</v>
      </c>
      <c r="N156" s="8"/>
      <c r="Y156" s="5">
        <f t="shared" si="16"/>
        <v>0</v>
      </c>
      <c r="Z156" s="5">
        <f t="shared" si="17"/>
        <v>0</v>
      </c>
      <c r="AA156" s="5">
        <f t="shared" si="21"/>
        <v>0</v>
      </c>
    </row>
    <row r="157" spans="1:27" hidden="1" x14ac:dyDescent="0.3">
      <c r="A157" s="7"/>
      <c r="B157" s="23">
        <f t="shared" si="1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9"/>
        <v>#VALUE!</v>
      </c>
      <c r="M157" s="25">
        <f t="shared" si="20"/>
        <v>0</v>
      </c>
      <c r="N157" s="8"/>
      <c r="Y157" s="5">
        <f t="shared" si="16"/>
        <v>0</v>
      </c>
      <c r="Z157" s="5">
        <f t="shared" si="17"/>
        <v>0</v>
      </c>
      <c r="AA157" s="5">
        <f t="shared" si="21"/>
        <v>0</v>
      </c>
    </row>
    <row r="158" spans="1:27" hidden="1" x14ac:dyDescent="0.3">
      <c r="A158" s="7"/>
      <c r="B158" s="23">
        <f t="shared" si="1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9"/>
        <v>#VALUE!</v>
      </c>
      <c r="M158" s="25">
        <f t="shared" si="20"/>
        <v>0</v>
      </c>
      <c r="N158" s="8"/>
      <c r="Y158" s="5">
        <f t="shared" si="16"/>
        <v>0</v>
      </c>
      <c r="Z158" s="5">
        <f t="shared" si="17"/>
        <v>0</v>
      </c>
      <c r="AA158" s="5">
        <f t="shared" si="21"/>
        <v>0</v>
      </c>
    </row>
    <row r="159" spans="1:27" hidden="1" x14ac:dyDescent="0.3">
      <c r="A159" s="7"/>
      <c r="B159" s="23">
        <f t="shared" si="1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9"/>
        <v>#VALUE!</v>
      </c>
      <c r="M159" s="25">
        <f t="shared" si="20"/>
        <v>0</v>
      </c>
      <c r="N159" s="8"/>
      <c r="Y159" s="5">
        <f t="shared" si="16"/>
        <v>0</v>
      </c>
      <c r="Z159" s="5">
        <f t="shared" si="17"/>
        <v>0</v>
      </c>
      <c r="AA159" s="5">
        <f t="shared" si="21"/>
        <v>0</v>
      </c>
    </row>
    <row r="160" spans="1:27" hidden="1" x14ac:dyDescent="0.3">
      <c r="A160" s="7"/>
      <c r="B160" s="23">
        <f t="shared" si="1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9"/>
        <v>#VALUE!</v>
      </c>
      <c r="M160" s="25">
        <f t="shared" si="20"/>
        <v>0</v>
      </c>
      <c r="N160" s="8"/>
      <c r="Y160" s="5">
        <f t="shared" si="16"/>
        <v>0</v>
      </c>
      <c r="Z160" s="5">
        <f t="shared" si="17"/>
        <v>0</v>
      </c>
      <c r="AA160" s="5">
        <f t="shared" si="21"/>
        <v>0</v>
      </c>
    </row>
    <row r="161" spans="1:27" hidden="1" x14ac:dyDescent="0.3">
      <c r="A161" s="7"/>
      <c r="B161" s="23">
        <f t="shared" si="1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9"/>
        <v>#VALUE!</v>
      </c>
      <c r="M161" s="25">
        <f t="shared" si="20"/>
        <v>0</v>
      </c>
      <c r="N161" s="8"/>
      <c r="Y161" s="5">
        <f t="shared" si="16"/>
        <v>0</v>
      </c>
      <c r="Z161" s="5">
        <f t="shared" si="17"/>
        <v>0</v>
      </c>
      <c r="AA161" s="5">
        <f t="shared" si="21"/>
        <v>0</v>
      </c>
    </row>
    <row r="162" spans="1:27" hidden="1" x14ac:dyDescent="0.3">
      <c r="A162" s="7"/>
      <c r="B162" s="23">
        <f t="shared" si="1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9"/>
        <v>#VALUE!</v>
      </c>
      <c r="M162" s="25">
        <f t="shared" si="20"/>
        <v>0</v>
      </c>
      <c r="N162" s="8"/>
      <c r="Y162" s="5">
        <f t="shared" si="16"/>
        <v>0</v>
      </c>
      <c r="Z162" s="5">
        <f t="shared" si="17"/>
        <v>0</v>
      </c>
      <c r="AA162" s="5">
        <f t="shared" si="21"/>
        <v>0</v>
      </c>
    </row>
    <row r="163" spans="1:27" hidden="1" x14ac:dyDescent="0.3">
      <c r="A163" s="7"/>
      <c r="B163" s="23">
        <f t="shared" si="1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9"/>
        <v>#VALUE!</v>
      </c>
      <c r="M163" s="25">
        <f t="shared" si="20"/>
        <v>0</v>
      </c>
      <c r="N163" s="8"/>
      <c r="Y163" s="5">
        <f t="shared" si="16"/>
        <v>0</v>
      </c>
      <c r="Z163" s="5">
        <f t="shared" si="17"/>
        <v>0</v>
      </c>
      <c r="AA163" s="5">
        <f t="shared" si="21"/>
        <v>0</v>
      </c>
    </row>
    <row r="164" spans="1:27" hidden="1" x14ac:dyDescent="0.3">
      <c r="A164" s="7"/>
      <c r="B164" s="23">
        <f t="shared" si="1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9"/>
        <v>#VALUE!</v>
      </c>
      <c r="M164" s="25">
        <f t="shared" si="20"/>
        <v>0</v>
      </c>
      <c r="N164" s="8"/>
      <c r="Y164" s="5">
        <f t="shared" si="16"/>
        <v>0</v>
      </c>
      <c r="Z164" s="5">
        <f t="shared" si="17"/>
        <v>0</v>
      </c>
      <c r="AA164" s="5">
        <f t="shared" si="21"/>
        <v>0</v>
      </c>
    </row>
    <row r="165" spans="1:27" hidden="1" x14ac:dyDescent="0.3">
      <c r="A165" s="7"/>
      <c r="B165" s="23">
        <f t="shared" si="1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9"/>
        <v>#VALUE!</v>
      </c>
      <c r="M165" s="25">
        <f t="shared" si="20"/>
        <v>0</v>
      </c>
      <c r="N165" s="8"/>
      <c r="Y165" s="5">
        <f t="shared" si="16"/>
        <v>0</v>
      </c>
      <c r="Z165" s="5">
        <f t="shared" si="17"/>
        <v>0</v>
      </c>
      <c r="AA165" s="5">
        <f t="shared" si="21"/>
        <v>0</v>
      </c>
    </row>
    <row r="166" spans="1:27" hidden="1" x14ac:dyDescent="0.3">
      <c r="A166" s="7"/>
      <c r="B166" s="23">
        <f t="shared" si="1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9"/>
        <v>#VALUE!</v>
      </c>
      <c r="M166" s="25">
        <f t="shared" si="20"/>
        <v>0</v>
      </c>
      <c r="N166" s="8"/>
      <c r="Y166" s="5">
        <f t="shared" si="16"/>
        <v>0</v>
      </c>
      <c r="Z166" s="5">
        <f t="shared" si="17"/>
        <v>0</v>
      </c>
      <c r="AA166" s="5">
        <f t="shared" si="21"/>
        <v>0</v>
      </c>
    </row>
    <row r="167" spans="1:27" hidden="1" x14ac:dyDescent="0.3">
      <c r="A167" s="7"/>
      <c r="B167" s="23">
        <f t="shared" si="1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9"/>
        <v>#VALUE!</v>
      </c>
      <c r="M167" s="25">
        <f t="shared" si="20"/>
        <v>0</v>
      </c>
      <c r="N167" s="8"/>
      <c r="Y167" s="5">
        <f t="shared" si="16"/>
        <v>0</v>
      </c>
      <c r="Z167" s="5">
        <f t="shared" si="17"/>
        <v>0</v>
      </c>
      <c r="AA167" s="5">
        <f t="shared" si="21"/>
        <v>0</v>
      </c>
    </row>
    <row r="168" spans="1:27" hidden="1" x14ac:dyDescent="0.3">
      <c r="A168" s="7"/>
      <c r="B168" s="23">
        <f t="shared" si="1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9"/>
        <v>#VALUE!</v>
      </c>
      <c r="M168" s="25">
        <f t="shared" si="20"/>
        <v>0</v>
      </c>
      <c r="N168" s="8"/>
      <c r="Y168" s="5">
        <f t="shared" si="16"/>
        <v>0</v>
      </c>
      <c r="Z168" s="5">
        <f t="shared" si="17"/>
        <v>0</v>
      </c>
      <c r="AA168" s="5">
        <f t="shared" si="21"/>
        <v>0</v>
      </c>
    </row>
    <row r="169" spans="1:27" hidden="1" x14ac:dyDescent="0.3">
      <c r="A169" s="7"/>
      <c r="B169" s="23">
        <f t="shared" si="1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9"/>
        <v>#VALUE!</v>
      </c>
      <c r="M169" s="25">
        <f t="shared" si="20"/>
        <v>0</v>
      </c>
      <c r="N169" s="8"/>
      <c r="Y169" s="5">
        <f t="shared" si="16"/>
        <v>0</v>
      </c>
      <c r="Z169" s="5">
        <f t="shared" si="17"/>
        <v>0</v>
      </c>
      <c r="AA169" s="5">
        <f t="shared" si="21"/>
        <v>0</v>
      </c>
    </row>
    <row r="170" spans="1:27" hidden="1" x14ac:dyDescent="0.3">
      <c r="A170" s="7"/>
      <c r="B170" s="23">
        <f t="shared" si="1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9"/>
        <v>#VALUE!</v>
      </c>
      <c r="M170" s="25">
        <f t="shared" si="20"/>
        <v>0</v>
      </c>
      <c r="N170" s="8"/>
      <c r="Y170" s="5">
        <f t="shared" si="16"/>
        <v>0</v>
      </c>
      <c r="Z170" s="5">
        <f t="shared" si="17"/>
        <v>0</v>
      </c>
      <c r="AA170" s="5">
        <f t="shared" si="21"/>
        <v>0</v>
      </c>
    </row>
    <row r="171" spans="1:27" hidden="1" x14ac:dyDescent="0.3">
      <c r="A171" s="7"/>
      <c r="B171" s="23">
        <f t="shared" si="1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9"/>
        <v>#VALUE!</v>
      </c>
      <c r="M171" s="25">
        <f t="shared" si="20"/>
        <v>0</v>
      </c>
      <c r="N171" s="8"/>
      <c r="Y171" s="5">
        <f t="shared" si="16"/>
        <v>0</v>
      </c>
      <c r="Z171" s="5">
        <f t="shared" si="17"/>
        <v>0</v>
      </c>
      <c r="AA171" s="5">
        <f t="shared" si="21"/>
        <v>0</v>
      </c>
    </row>
    <row r="172" spans="1:27" hidden="1" x14ac:dyDescent="0.3">
      <c r="A172" s="7"/>
      <c r="B172" s="23">
        <f t="shared" si="1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9"/>
        <v>#VALUE!</v>
      </c>
      <c r="M172" s="25">
        <f t="shared" si="20"/>
        <v>0</v>
      </c>
      <c r="N172" s="8"/>
      <c r="Y172" s="5">
        <f t="shared" si="16"/>
        <v>0</v>
      </c>
      <c r="Z172" s="5">
        <f t="shared" si="17"/>
        <v>0</v>
      </c>
      <c r="AA172" s="5">
        <f t="shared" si="21"/>
        <v>0</v>
      </c>
    </row>
    <row r="173" spans="1:27" hidden="1" x14ac:dyDescent="0.3">
      <c r="A173" s="7"/>
      <c r="B173" s="23">
        <f t="shared" si="1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9"/>
        <v>#VALUE!</v>
      </c>
      <c r="M173" s="25">
        <f t="shared" si="20"/>
        <v>0</v>
      </c>
      <c r="N173" s="8"/>
      <c r="Y173" s="5">
        <f t="shared" si="16"/>
        <v>0</v>
      </c>
      <c r="Z173" s="5">
        <f t="shared" si="17"/>
        <v>0</v>
      </c>
      <c r="AA173" s="5">
        <f t="shared" si="21"/>
        <v>0</v>
      </c>
    </row>
    <row r="174" spans="1:27" hidden="1" x14ac:dyDescent="0.3">
      <c r="A174" s="7"/>
      <c r="B174" s="23">
        <f t="shared" si="1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9"/>
        <v>#VALUE!</v>
      </c>
      <c r="M174" s="25">
        <f t="shared" si="20"/>
        <v>0</v>
      </c>
      <c r="N174" s="8"/>
      <c r="Y174" s="5">
        <f t="shared" si="16"/>
        <v>0</v>
      </c>
      <c r="Z174" s="5">
        <f t="shared" si="17"/>
        <v>0</v>
      </c>
      <c r="AA174" s="5">
        <f t="shared" si="21"/>
        <v>0</v>
      </c>
    </row>
    <row r="175" spans="1:27" hidden="1" x14ac:dyDescent="0.3">
      <c r="A175" s="7"/>
      <c r="B175" s="23">
        <f t="shared" si="1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9"/>
        <v>#VALUE!</v>
      </c>
      <c r="M175" s="25">
        <f t="shared" si="20"/>
        <v>0</v>
      </c>
      <c r="N175" s="8"/>
      <c r="Y175" s="5">
        <f t="shared" si="16"/>
        <v>0</v>
      </c>
      <c r="Z175" s="5">
        <f t="shared" si="17"/>
        <v>0</v>
      </c>
      <c r="AA175" s="5">
        <f t="shared" si="21"/>
        <v>0</v>
      </c>
    </row>
    <row r="176" spans="1:27" hidden="1" x14ac:dyDescent="0.3">
      <c r="A176" s="7"/>
      <c r="B176" s="23">
        <f t="shared" si="1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9"/>
        <v>#VALUE!</v>
      </c>
      <c r="M176" s="25">
        <f t="shared" si="20"/>
        <v>0</v>
      </c>
      <c r="N176" s="8"/>
      <c r="Y176" s="5">
        <f t="shared" si="16"/>
        <v>0</v>
      </c>
      <c r="Z176" s="5">
        <f t="shared" si="17"/>
        <v>0</v>
      </c>
      <c r="AA176" s="5">
        <f t="shared" si="21"/>
        <v>0</v>
      </c>
    </row>
    <row r="177" spans="1:27" hidden="1" x14ac:dyDescent="0.3">
      <c r="A177" s="7"/>
      <c r="B177" s="23">
        <f t="shared" si="1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9"/>
        <v>#VALUE!</v>
      </c>
      <c r="M177" s="25">
        <f t="shared" si="20"/>
        <v>0</v>
      </c>
      <c r="N177" s="8"/>
      <c r="Y177" s="5">
        <f t="shared" si="16"/>
        <v>0</v>
      </c>
      <c r="Z177" s="5">
        <f t="shared" si="17"/>
        <v>0</v>
      </c>
      <c r="AA177" s="5">
        <f t="shared" si="21"/>
        <v>0</v>
      </c>
    </row>
    <row r="178" spans="1:27" hidden="1" x14ac:dyDescent="0.3">
      <c r="A178" s="7"/>
      <c r="B178" s="23">
        <f t="shared" si="1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9"/>
        <v>#VALUE!</v>
      </c>
      <c r="M178" s="25">
        <f t="shared" si="20"/>
        <v>0</v>
      </c>
      <c r="N178" s="8"/>
      <c r="Y178" s="5">
        <f t="shared" si="16"/>
        <v>0</v>
      </c>
      <c r="Z178" s="5">
        <f t="shared" si="17"/>
        <v>0</v>
      </c>
      <c r="AA178" s="5">
        <f t="shared" si="21"/>
        <v>0</v>
      </c>
    </row>
    <row r="179" spans="1:27" hidden="1" x14ac:dyDescent="0.3">
      <c r="A179" s="7"/>
      <c r="B179" s="23">
        <f t="shared" si="1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9"/>
        <v>#VALUE!</v>
      </c>
      <c r="M179" s="25">
        <f t="shared" si="20"/>
        <v>0</v>
      </c>
      <c r="N179" s="8"/>
      <c r="Y179" s="5">
        <f t="shared" si="16"/>
        <v>0</v>
      </c>
      <c r="Z179" s="5">
        <f t="shared" si="17"/>
        <v>0</v>
      </c>
      <c r="AA179" s="5">
        <f t="shared" si="21"/>
        <v>0</v>
      </c>
    </row>
    <row r="180" spans="1:27" hidden="1" x14ac:dyDescent="0.3">
      <c r="A180" s="7"/>
      <c r="B180" s="23">
        <f t="shared" si="1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9"/>
        <v>#VALUE!</v>
      </c>
      <c r="M180" s="25">
        <f t="shared" si="20"/>
        <v>0</v>
      </c>
      <c r="N180" s="8"/>
      <c r="Y180" s="5">
        <f t="shared" si="16"/>
        <v>0</v>
      </c>
      <c r="Z180" s="5">
        <f t="shared" si="17"/>
        <v>0</v>
      </c>
      <c r="AA180" s="5">
        <f t="shared" si="21"/>
        <v>0</v>
      </c>
    </row>
    <row r="181" spans="1:27" hidden="1" x14ac:dyDescent="0.3">
      <c r="A181" s="7"/>
      <c r="B181" s="23">
        <f t="shared" si="1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9"/>
        <v>#VALUE!</v>
      </c>
      <c r="M181" s="25">
        <f t="shared" si="20"/>
        <v>0</v>
      </c>
      <c r="N181" s="8"/>
      <c r="Y181" s="5">
        <f t="shared" si="16"/>
        <v>0</v>
      </c>
      <c r="Z181" s="5">
        <f t="shared" si="17"/>
        <v>0</v>
      </c>
      <c r="AA181" s="5">
        <f t="shared" si="21"/>
        <v>0</v>
      </c>
    </row>
    <row r="182" spans="1:27" hidden="1" x14ac:dyDescent="0.3">
      <c r="A182" s="7"/>
      <c r="B182" s="23">
        <f t="shared" si="1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9"/>
        <v>#VALUE!</v>
      </c>
      <c r="M182" s="25">
        <f t="shared" si="20"/>
        <v>0</v>
      </c>
      <c r="N182" s="8"/>
      <c r="Y182" s="5">
        <f t="shared" si="16"/>
        <v>0</v>
      </c>
      <c r="Z182" s="5">
        <f t="shared" si="17"/>
        <v>0</v>
      </c>
      <c r="AA182" s="5">
        <f t="shared" si="21"/>
        <v>0</v>
      </c>
    </row>
    <row r="183" spans="1:27" hidden="1" x14ac:dyDescent="0.3">
      <c r="A183" s="7"/>
      <c r="B183" s="23">
        <f t="shared" si="1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9"/>
        <v>#VALUE!</v>
      </c>
      <c r="M183" s="25">
        <f t="shared" si="20"/>
        <v>0</v>
      </c>
      <c r="N183" s="8"/>
      <c r="Y183" s="5">
        <f t="shared" si="16"/>
        <v>0</v>
      </c>
      <c r="Z183" s="5">
        <f t="shared" si="17"/>
        <v>0</v>
      </c>
      <c r="AA183" s="5">
        <f t="shared" si="21"/>
        <v>0</v>
      </c>
    </row>
    <row r="184" spans="1:27" hidden="1" x14ac:dyDescent="0.3">
      <c r="A184" s="7"/>
      <c r="B184" s="23">
        <f t="shared" si="1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9"/>
        <v>#VALUE!</v>
      </c>
      <c r="M184" s="25">
        <f t="shared" si="20"/>
        <v>0</v>
      </c>
      <c r="N184" s="8"/>
      <c r="Y184" s="5">
        <f t="shared" si="16"/>
        <v>0</v>
      </c>
      <c r="Z184" s="5">
        <f t="shared" si="17"/>
        <v>0</v>
      </c>
      <c r="AA184" s="5">
        <f t="shared" si="21"/>
        <v>0</v>
      </c>
    </row>
    <row r="185" spans="1:27" hidden="1" x14ac:dyDescent="0.3">
      <c r="A185" s="7"/>
      <c r="B185" s="23">
        <f t="shared" si="1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9"/>
        <v>#VALUE!</v>
      </c>
      <c r="M185" s="25">
        <f t="shared" si="20"/>
        <v>0</v>
      </c>
      <c r="N185" s="8"/>
      <c r="Y185" s="5">
        <f t="shared" si="16"/>
        <v>0</v>
      </c>
      <c r="Z185" s="5">
        <f t="shared" si="17"/>
        <v>0</v>
      </c>
      <c r="AA185" s="5">
        <f t="shared" si="21"/>
        <v>0</v>
      </c>
    </row>
    <row r="186" spans="1:27" hidden="1" x14ac:dyDescent="0.3">
      <c r="A186" s="7"/>
      <c r="B186" s="23">
        <f t="shared" si="1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9"/>
        <v>#VALUE!</v>
      </c>
      <c r="M186" s="25">
        <f t="shared" si="20"/>
        <v>0</v>
      </c>
      <c r="N186" s="8"/>
      <c r="Y186" s="5">
        <f t="shared" si="16"/>
        <v>0</v>
      </c>
      <c r="Z186" s="5">
        <f t="shared" si="17"/>
        <v>0</v>
      </c>
      <c r="AA186" s="5">
        <f t="shared" si="21"/>
        <v>0</v>
      </c>
    </row>
    <row r="187" spans="1:27" hidden="1" x14ac:dyDescent="0.3">
      <c r="A187" s="7"/>
      <c r="B187" s="23">
        <f t="shared" si="1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9"/>
        <v>#VALUE!</v>
      </c>
      <c r="M187" s="25">
        <f t="shared" si="20"/>
        <v>0</v>
      </c>
      <c r="N187" s="8"/>
      <c r="Y187" s="5">
        <f t="shared" si="16"/>
        <v>0</v>
      </c>
      <c r="Z187" s="5">
        <f t="shared" si="17"/>
        <v>0</v>
      </c>
      <c r="AA187" s="5">
        <f t="shared" si="21"/>
        <v>0</v>
      </c>
    </row>
    <row r="188" spans="1:27" hidden="1" x14ac:dyDescent="0.3">
      <c r="A188" s="7"/>
      <c r="B188" s="23">
        <f t="shared" si="1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9"/>
        <v>#VALUE!</v>
      </c>
      <c r="M188" s="25">
        <f t="shared" si="20"/>
        <v>0</v>
      </c>
      <c r="N188" s="8"/>
      <c r="Y188" s="5">
        <f t="shared" si="16"/>
        <v>0</v>
      </c>
      <c r="Z188" s="5">
        <f t="shared" si="17"/>
        <v>0</v>
      </c>
      <c r="AA188" s="5">
        <f t="shared" si="21"/>
        <v>0</v>
      </c>
    </row>
    <row r="189" spans="1:27" hidden="1" x14ac:dyDescent="0.3">
      <c r="A189" s="7"/>
      <c r="B189" s="23">
        <f t="shared" si="1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9"/>
        <v>#VALUE!</v>
      </c>
      <c r="M189" s="25">
        <f t="shared" si="20"/>
        <v>0</v>
      </c>
      <c r="N189" s="8"/>
      <c r="Y189" s="5">
        <f t="shared" si="16"/>
        <v>0</v>
      </c>
      <c r="Z189" s="5">
        <f t="shared" si="17"/>
        <v>0</v>
      </c>
      <c r="AA189" s="5">
        <f t="shared" si="21"/>
        <v>0</v>
      </c>
    </row>
    <row r="190" spans="1:27" hidden="1" x14ac:dyDescent="0.3">
      <c r="A190" s="7"/>
      <c r="B190" s="23">
        <f t="shared" si="1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19"/>
        <v>#VALUE!</v>
      </c>
      <c r="M190" s="25">
        <f t="shared" si="20"/>
        <v>0</v>
      </c>
      <c r="N190" s="8"/>
      <c r="Y190" s="5">
        <f t="shared" si="16"/>
        <v>0</v>
      </c>
      <c r="Z190" s="5">
        <f t="shared" si="17"/>
        <v>0</v>
      </c>
      <c r="AA190" s="5">
        <f t="shared" si="21"/>
        <v>0</v>
      </c>
    </row>
    <row r="191" spans="1:27" ht="15" thickBot="1" x14ac:dyDescent="0.35">
      <c r="A191" s="7"/>
      <c r="B191" s="23">
        <f t="shared" si="1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19"/>
        <v>#VALUE!</v>
      </c>
      <c r="M191" s="25">
        <f t="shared" si="20"/>
        <v>0</v>
      </c>
      <c r="N191" s="8"/>
      <c r="Y191" s="5">
        <f t="shared" si="16"/>
        <v>0</v>
      </c>
      <c r="Z191" s="5">
        <f t="shared" si="17"/>
        <v>0</v>
      </c>
      <c r="AA191" s="5">
        <f t="shared" si="2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186808.4315172463</v>
      </c>
      <c r="N192" s="8"/>
      <c r="Y192" s="5">
        <f>SUM(Y6:Y191)</f>
        <v>7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12" priority="1">
      <formula>LEN(TRIM(I6))=0</formula>
    </cfRule>
  </conditionalFormatting>
  <hyperlinks>
    <hyperlink ref="B192" r:id="rId1" display="www.winnerscapitalline.com" xr:uid="{00000000-0004-0000-3B00-000000000000}"/>
    <hyperlink ref="P1" location="'MASTER '!A1" display="Back" xr:uid="{00000000-0004-0000-3B00-000001000000}"/>
  </hyperlinks>
  <pageMargins left="0.7" right="0.7" top="0.75" bottom="0.75" header="0.3" footer="0.3"/>
  <pageSetup orientation="portrait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A195"/>
  <sheetViews>
    <sheetView topLeftCell="A4" zoomScaleNormal="100" workbookViewId="0">
      <selection activeCell="G6" sqref="G6:G20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1712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45022</v>
      </c>
      <c r="D6" s="19" t="s">
        <v>19</v>
      </c>
      <c r="E6" s="19" t="s">
        <v>752</v>
      </c>
      <c r="F6" s="21">
        <v>700</v>
      </c>
      <c r="G6" s="79">
        <v>750</v>
      </c>
      <c r="H6" s="79">
        <v>675</v>
      </c>
      <c r="I6" s="26">
        <v>725</v>
      </c>
      <c r="J6" s="25">
        <f t="shared" ref="J6" si="0">I6-F6</f>
        <v>25</v>
      </c>
      <c r="K6" s="27">
        <f t="shared" ref="K6" si="1">150000/F6</f>
        <v>214.28571428571428</v>
      </c>
      <c r="L6" s="63">
        <f t="shared" ref="L6:L71" si="2">(I6*1/F6)-100%</f>
        <v>3.5714285714285809E-2</v>
      </c>
      <c r="M6" s="25">
        <f>J6*K6</f>
        <v>5357.1428571428569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45026</v>
      </c>
      <c r="D7" s="25" t="s">
        <v>19</v>
      </c>
      <c r="E7" s="25" t="s">
        <v>788</v>
      </c>
      <c r="F7" s="26">
        <v>175</v>
      </c>
      <c r="G7" s="26">
        <v>195</v>
      </c>
      <c r="H7" s="26">
        <v>168</v>
      </c>
      <c r="I7" s="26">
        <v>178</v>
      </c>
      <c r="J7" s="25">
        <f t="shared" ref="J7:J8" si="5">I7-F7</f>
        <v>3</v>
      </c>
      <c r="K7" s="27">
        <f t="shared" ref="K7:K8" si="6">150000/F7</f>
        <v>857.14285714285711</v>
      </c>
      <c r="L7" s="63">
        <f t="shared" si="2"/>
        <v>1.7142857142857126E-2</v>
      </c>
      <c r="M7" s="83">
        <f>J7*K7</f>
        <v>2571.4285714285716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45029</v>
      </c>
      <c r="D8" s="25" t="s">
        <v>19</v>
      </c>
      <c r="E8" s="25" t="s">
        <v>1511</v>
      </c>
      <c r="F8" s="26">
        <v>415</v>
      </c>
      <c r="G8" s="26">
        <v>450</v>
      </c>
      <c r="H8" s="26">
        <v>395</v>
      </c>
      <c r="I8" s="26">
        <v>430</v>
      </c>
      <c r="J8" s="25">
        <f t="shared" si="5"/>
        <v>15</v>
      </c>
      <c r="K8" s="27">
        <f t="shared" si="6"/>
        <v>361.4457831325301</v>
      </c>
      <c r="L8" s="63">
        <f t="shared" si="2"/>
        <v>3.6144578313253017E-2</v>
      </c>
      <c r="M8" s="83">
        <f t="shared" ref="M8:M71" si="9">J8*K8</f>
        <v>5421.6867469879517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45035</v>
      </c>
      <c r="D9" s="25" t="s">
        <v>19</v>
      </c>
      <c r="E9" s="25" t="s">
        <v>1713</v>
      </c>
      <c r="F9" s="26">
        <v>1142</v>
      </c>
      <c r="G9" s="26">
        <v>1200</v>
      </c>
      <c r="H9" s="26">
        <v>1110</v>
      </c>
      <c r="I9" s="26">
        <v>1192</v>
      </c>
      <c r="J9" s="25">
        <f t="shared" ref="J9" si="10">I9-F9</f>
        <v>50</v>
      </c>
      <c r="K9" s="27">
        <f t="shared" ref="K9" si="11">150000/F9</f>
        <v>131.34851138353764</v>
      </c>
      <c r="L9" s="63">
        <f t="shared" si="2"/>
        <v>4.3782837127845919E-2</v>
      </c>
      <c r="M9" s="83">
        <f t="shared" si="9"/>
        <v>6567.4255691768822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45036</v>
      </c>
      <c r="D10" s="25" t="s">
        <v>19</v>
      </c>
      <c r="E10" s="25" t="s">
        <v>404</v>
      </c>
      <c r="F10" s="26">
        <v>1635</v>
      </c>
      <c r="G10" s="26">
        <v>2000</v>
      </c>
      <c r="H10" s="26">
        <v>1450</v>
      </c>
      <c r="I10" s="26">
        <v>1825</v>
      </c>
      <c r="J10" s="25">
        <f t="shared" ref="J10" si="12">I10-F10</f>
        <v>190</v>
      </c>
      <c r="K10" s="27">
        <f t="shared" ref="K10" si="13">150000/F10</f>
        <v>91.743119266055047</v>
      </c>
      <c r="L10" s="63">
        <f t="shared" si="2"/>
        <v>0.11620795107033643</v>
      </c>
      <c r="M10" s="83">
        <f t="shared" si="9"/>
        <v>17431.19266055046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45037</v>
      </c>
      <c r="D11" s="25" t="s">
        <v>19</v>
      </c>
      <c r="E11" s="25" t="s">
        <v>1714</v>
      </c>
      <c r="F11" s="26">
        <v>233</v>
      </c>
      <c r="G11" s="26">
        <v>250</v>
      </c>
      <c r="H11" s="26">
        <v>226</v>
      </c>
      <c r="I11" s="26">
        <v>242</v>
      </c>
      <c r="J11" s="25">
        <f t="shared" ref="J11:J14" si="14">I11-F11</f>
        <v>9</v>
      </c>
      <c r="K11" s="27">
        <f t="shared" ref="K11:K14" si="15">150000/F11</f>
        <v>643.77682403433471</v>
      </c>
      <c r="L11" s="63">
        <f t="shared" si="2"/>
        <v>3.8626609442059978E-2</v>
      </c>
      <c r="M11" s="83">
        <f t="shared" si="9"/>
        <v>5793.9914163090125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45037</v>
      </c>
      <c r="D12" s="25" t="s">
        <v>19</v>
      </c>
      <c r="E12" s="25" t="s">
        <v>1715</v>
      </c>
      <c r="F12" s="26">
        <v>1390</v>
      </c>
      <c r="G12" s="26">
        <v>1500</v>
      </c>
      <c r="H12" s="26">
        <v>1350</v>
      </c>
      <c r="I12" s="26">
        <v>1430</v>
      </c>
      <c r="J12" s="25">
        <f t="shared" si="14"/>
        <v>40</v>
      </c>
      <c r="K12" s="27">
        <f t="shared" si="15"/>
        <v>107.91366906474821</v>
      </c>
      <c r="L12" s="63">
        <f t="shared" si="2"/>
        <v>2.877697841726623E-2</v>
      </c>
      <c r="M12" s="83">
        <f t="shared" si="9"/>
        <v>4316.5467625899282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45040</v>
      </c>
      <c r="D13" s="25" t="s">
        <v>19</v>
      </c>
      <c r="E13" s="25" t="s">
        <v>752</v>
      </c>
      <c r="F13" s="26">
        <v>717</v>
      </c>
      <c r="G13" s="26">
        <v>775</v>
      </c>
      <c r="H13" s="26">
        <v>700</v>
      </c>
      <c r="I13" s="26">
        <v>740</v>
      </c>
      <c r="J13" s="25">
        <f t="shared" si="14"/>
        <v>23</v>
      </c>
      <c r="K13" s="27">
        <f t="shared" si="15"/>
        <v>209.20502092050208</v>
      </c>
      <c r="L13" s="63">
        <f t="shared" si="2"/>
        <v>3.2078103207810349E-2</v>
      </c>
      <c r="M13" s="28">
        <f t="shared" si="9"/>
        <v>4811.7154811715482</v>
      </c>
      <c r="N13" s="8"/>
      <c r="P13" s="148" t="s">
        <v>10</v>
      </c>
      <c r="Q13" s="150">
        <f>COUNT(C6:C185)</f>
        <v>15</v>
      </c>
      <c r="R13" s="152">
        <v>15</v>
      </c>
      <c r="S13" s="152">
        <f>W186</f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45040</v>
      </c>
      <c r="D14" s="25" t="s">
        <v>19</v>
      </c>
      <c r="E14" s="25" t="s">
        <v>1716</v>
      </c>
      <c r="F14" s="26">
        <v>860</v>
      </c>
      <c r="G14" s="26">
        <v>1000</v>
      </c>
      <c r="H14" s="26">
        <v>820</v>
      </c>
      <c r="I14" s="26">
        <v>900</v>
      </c>
      <c r="J14" s="25">
        <f t="shared" si="14"/>
        <v>40</v>
      </c>
      <c r="K14" s="27">
        <f t="shared" si="15"/>
        <v>174.41860465116278</v>
      </c>
      <c r="L14" s="63">
        <f t="shared" si="2"/>
        <v>4.6511627906976827E-2</v>
      </c>
      <c r="M14" s="28">
        <f t="shared" si="9"/>
        <v>6976.7441860465115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45042</v>
      </c>
      <c r="D15" s="25" t="s">
        <v>19</v>
      </c>
      <c r="E15" s="25" t="s">
        <v>1474</v>
      </c>
      <c r="F15" s="26">
        <v>32</v>
      </c>
      <c r="G15" s="26">
        <v>40</v>
      </c>
      <c r="H15" s="26">
        <v>29</v>
      </c>
      <c r="I15" s="26">
        <v>33.9</v>
      </c>
      <c r="J15" s="25">
        <f t="shared" ref="J15" si="16">I15-F15</f>
        <v>1.8999999999999986</v>
      </c>
      <c r="K15" s="27">
        <f t="shared" ref="K15" si="17">150000/F15</f>
        <v>4687.5</v>
      </c>
      <c r="L15" s="63">
        <f t="shared" si="2"/>
        <v>5.9374999999999956E-2</v>
      </c>
      <c r="M15" s="28">
        <f t="shared" si="9"/>
        <v>8906.2499999999927</v>
      </c>
      <c r="N15" s="8"/>
      <c r="O15" s="29"/>
      <c r="P15" s="97" t="s">
        <v>21</v>
      </c>
      <c r="Q15" s="98"/>
      <c r="R15" s="99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45042</v>
      </c>
      <c r="D16" s="25" t="s">
        <v>19</v>
      </c>
      <c r="E16" s="25" t="s">
        <v>1467</v>
      </c>
      <c r="F16" s="26">
        <v>585</v>
      </c>
      <c r="G16" s="26">
        <v>650</v>
      </c>
      <c r="H16" s="26">
        <v>555</v>
      </c>
      <c r="I16" s="26">
        <v>612</v>
      </c>
      <c r="J16" s="25">
        <f t="shared" ref="J16:J20" si="18">I16-F16</f>
        <v>27</v>
      </c>
      <c r="K16" s="27">
        <f t="shared" ref="K16:K20" si="19">150000/F16</f>
        <v>256.41025641025641</v>
      </c>
      <c r="L16" s="63">
        <f t="shared" si="2"/>
        <v>4.6153846153846212E-2</v>
      </c>
      <c r="M16" s="28">
        <f t="shared" si="9"/>
        <v>6923.0769230769229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45042</v>
      </c>
      <c r="D17" s="25" t="s">
        <v>19</v>
      </c>
      <c r="E17" s="25" t="s">
        <v>330</v>
      </c>
      <c r="F17" s="26">
        <v>500</v>
      </c>
      <c r="G17" s="26">
        <v>2000</v>
      </c>
      <c r="H17" s="26">
        <v>400</v>
      </c>
      <c r="I17" s="26">
        <v>1100</v>
      </c>
      <c r="J17" s="25">
        <f t="shared" si="18"/>
        <v>600</v>
      </c>
      <c r="K17" s="27">
        <f t="shared" si="19"/>
        <v>300</v>
      </c>
      <c r="L17" s="63">
        <f t="shared" si="2"/>
        <v>1.2000000000000002</v>
      </c>
      <c r="M17" s="28">
        <f t="shared" si="9"/>
        <v>180000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45044</v>
      </c>
      <c r="D18" s="25" t="s">
        <v>19</v>
      </c>
      <c r="E18" s="25" t="s">
        <v>1112</v>
      </c>
      <c r="F18" s="26">
        <v>424</v>
      </c>
      <c r="G18" s="26">
        <v>500</v>
      </c>
      <c r="H18" s="26">
        <v>390</v>
      </c>
      <c r="I18" s="26">
        <v>463</v>
      </c>
      <c r="J18" s="25">
        <f t="shared" si="18"/>
        <v>39</v>
      </c>
      <c r="K18" s="27">
        <f t="shared" si="19"/>
        <v>353.77358490566036</v>
      </c>
      <c r="L18" s="63">
        <f t="shared" si="2"/>
        <v>9.1981132075471761E-2</v>
      </c>
      <c r="M18" s="28">
        <f t="shared" si="9"/>
        <v>13797.169811320753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45044</v>
      </c>
      <c r="D19" s="25" t="s">
        <v>19</v>
      </c>
      <c r="E19" s="25" t="s">
        <v>1717</v>
      </c>
      <c r="F19" s="26">
        <v>2500</v>
      </c>
      <c r="G19" s="26">
        <v>2660</v>
      </c>
      <c r="H19" s="26">
        <v>2400</v>
      </c>
      <c r="I19" s="26">
        <v>2711</v>
      </c>
      <c r="J19" s="25">
        <f t="shared" si="18"/>
        <v>211</v>
      </c>
      <c r="K19" s="27">
        <f t="shared" si="19"/>
        <v>60</v>
      </c>
      <c r="L19" s="63">
        <f t="shared" si="2"/>
        <v>8.4400000000000031E-2</v>
      </c>
      <c r="M19" s="28">
        <f t="shared" si="9"/>
        <v>12660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45044</v>
      </c>
      <c r="D20" s="25" t="s">
        <v>19</v>
      </c>
      <c r="E20" s="25" t="s">
        <v>1718</v>
      </c>
      <c r="F20" s="26">
        <v>500</v>
      </c>
      <c r="G20" s="26">
        <v>600</v>
      </c>
      <c r="H20" s="26">
        <v>450</v>
      </c>
      <c r="I20" s="26">
        <v>600</v>
      </c>
      <c r="J20" s="25">
        <f t="shared" si="18"/>
        <v>100</v>
      </c>
      <c r="K20" s="27">
        <f t="shared" si="19"/>
        <v>300</v>
      </c>
      <c r="L20" s="63">
        <f t="shared" si="2"/>
        <v>0.19999999999999996</v>
      </c>
      <c r="M20" s="28">
        <f t="shared" si="9"/>
        <v>30000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/>
      <c r="J191" s="48"/>
      <c r="K191" s="33"/>
      <c r="L191" s="63" t="e">
        <f t="shared" si="29"/>
        <v>#DIV/0!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1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311534.37098580139</v>
      </c>
      <c r="N192" s="8"/>
      <c r="Y192" s="5">
        <f>SUM(Y6:Y191)</f>
        <v>15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11" priority="1">
      <formula>LEN(TRIM(I6))=0</formula>
    </cfRule>
  </conditionalFormatting>
  <hyperlinks>
    <hyperlink ref="B192" r:id="rId1" display="www.winnerscapitalline.com" xr:uid="{00000000-0004-0000-3C00-000000000000}"/>
    <hyperlink ref="P1" location="'MASTER '!A1" display="Back" xr:uid="{00000000-0004-0000-3C00-000001000000}"/>
  </hyperlinks>
  <pageMargins left="0.7" right="0.7" top="0.75" bottom="0.75" header="0.3" footer="0.3"/>
  <pageSetup orientation="portrait"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A195"/>
  <sheetViews>
    <sheetView zoomScaleNormal="100" workbookViewId="0">
      <selection activeCell="F6" sqref="F6:F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1719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45048</v>
      </c>
      <c r="D6" s="19" t="s">
        <v>19</v>
      </c>
      <c r="E6" s="19" t="s">
        <v>1720</v>
      </c>
      <c r="F6" s="21">
        <v>1480</v>
      </c>
      <c r="G6" s="79">
        <v>1600</v>
      </c>
      <c r="H6" s="79">
        <v>1440</v>
      </c>
      <c r="I6" s="26">
        <v>1539</v>
      </c>
      <c r="J6" s="25">
        <f t="shared" ref="J6" si="0">I6-F6</f>
        <v>59</v>
      </c>
      <c r="K6" s="27">
        <f t="shared" ref="K6" si="1">150000/F6</f>
        <v>101.35135135135135</v>
      </c>
      <c r="L6" s="63">
        <f t="shared" ref="L6:L71" si="2">(I6*1/F6)-100%</f>
        <v>3.9864864864864957E-2</v>
      </c>
      <c r="M6" s="25">
        <f>J6*K6</f>
        <v>5979.72972972973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45049</v>
      </c>
      <c r="D7" s="25" t="s">
        <v>19</v>
      </c>
      <c r="E7" s="25" t="s">
        <v>1429</v>
      </c>
      <c r="F7" s="26">
        <v>111</v>
      </c>
      <c r="G7" s="26">
        <v>130</v>
      </c>
      <c r="H7" s="26">
        <v>104</v>
      </c>
      <c r="I7" s="26">
        <v>130</v>
      </c>
      <c r="J7" s="25">
        <f t="shared" ref="J7:J9" si="5">I7-F7</f>
        <v>19</v>
      </c>
      <c r="K7" s="27">
        <f t="shared" ref="K7:K9" si="6">150000/F7</f>
        <v>1351.3513513513512</v>
      </c>
      <c r="L7" s="63">
        <f t="shared" ref="L7" si="7">(I7*1/F7)-100%</f>
        <v>0.1711711711711712</v>
      </c>
      <c r="M7" s="25">
        <f>J7*K7</f>
        <v>25675.675675675673</v>
      </c>
      <c r="N7" s="8"/>
      <c r="Y7" s="5">
        <f t="shared" si="3"/>
        <v>1</v>
      </c>
      <c r="Z7" s="5">
        <f t="shared" si="4"/>
        <v>0</v>
      </c>
      <c r="AA7" s="5">
        <f t="shared" ref="AA7:AA74" si="8">IF($I7=0,1,0)</f>
        <v>0</v>
      </c>
    </row>
    <row r="8" spans="1:27" x14ac:dyDescent="0.3">
      <c r="A8" s="7"/>
      <c r="B8" s="23">
        <f t="shared" ref="B8:B71" si="9">B7+1</f>
        <v>3</v>
      </c>
      <c r="C8" s="24">
        <v>45051</v>
      </c>
      <c r="D8" s="25" t="s">
        <v>19</v>
      </c>
      <c r="E8" s="25" t="s">
        <v>1721</v>
      </c>
      <c r="F8" s="26">
        <v>63</v>
      </c>
      <c r="G8" s="26">
        <v>72</v>
      </c>
      <c r="H8" s="26">
        <v>59</v>
      </c>
      <c r="I8" s="26">
        <v>69.7</v>
      </c>
      <c r="J8" s="25">
        <f t="shared" si="5"/>
        <v>6.7000000000000028</v>
      </c>
      <c r="K8" s="27">
        <f t="shared" si="6"/>
        <v>2380.9523809523807</v>
      </c>
      <c r="L8" s="63">
        <f t="shared" ref="L8" si="10">(I8*1/F8)-100%</f>
        <v>0.10634920634920642</v>
      </c>
      <c r="M8" s="25">
        <f>J8*K8</f>
        <v>15952.380952380958</v>
      </c>
      <c r="N8" s="8"/>
      <c r="Y8" s="5">
        <f t="shared" si="3"/>
        <v>1</v>
      </c>
      <c r="Z8" s="5">
        <f t="shared" si="4"/>
        <v>0</v>
      </c>
      <c r="AA8" s="5">
        <f t="shared" si="8"/>
        <v>0</v>
      </c>
    </row>
    <row r="9" spans="1:27" x14ac:dyDescent="0.3">
      <c r="A9" s="7"/>
      <c r="B9" s="23">
        <f t="shared" si="9"/>
        <v>4</v>
      </c>
      <c r="C9" s="24">
        <v>45052</v>
      </c>
      <c r="D9" s="25" t="s">
        <v>19</v>
      </c>
      <c r="E9" s="25" t="s">
        <v>1454</v>
      </c>
      <c r="F9" s="26">
        <v>305</v>
      </c>
      <c r="G9" s="26">
        <v>330</v>
      </c>
      <c r="H9" s="26">
        <v>290</v>
      </c>
      <c r="I9" s="26">
        <v>337</v>
      </c>
      <c r="J9" s="25">
        <f t="shared" si="5"/>
        <v>32</v>
      </c>
      <c r="K9" s="27">
        <f t="shared" si="6"/>
        <v>491.80327868852459</v>
      </c>
      <c r="L9" s="63">
        <f t="shared" ref="L9:L19" si="11">(I9*1/F9)-100%</f>
        <v>0.10491803278688527</v>
      </c>
      <c r="M9" s="25">
        <f t="shared" ref="M9:M19" si="12">J9*K9</f>
        <v>15737.704918032787</v>
      </c>
      <c r="N9" s="8"/>
      <c r="Y9" s="5">
        <f t="shared" si="3"/>
        <v>1</v>
      </c>
      <c r="Z9" s="5">
        <f t="shared" si="4"/>
        <v>0</v>
      </c>
      <c r="AA9" s="5">
        <f t="shared" si="8"/>
        <v>0</v>
      </c>
    </row>
    <row r="10" spans="1:27" ht="15" thickBot="1" x14ac:dyDescent="0.35">
      <c r="A10" s="7"/>
      <c r="B10" s="23">
        <f t="shared" si="9"/>
        <v>5</v>
      </c>
      <c r="C10" s="24">
        <v>45052</v>
      </c>
      <c r="D10" s="25" t="s">
        <v>19</v>
      </c>
      <c r="E10" s="25" t="s">
        <v>1470</v>
      </c>
      <c r="F10" s="26">
        <v>387</v>
      </c>
      <c r="G10" s="26">
        <v>420</v>
      </c>
      <c r="H10" s="26">
        <v>370</v>
      </c>
      <c r="I10" s="26">
        <v>370</v>
      </c>
      <c r="J10" s="25">
        <f t="shared" ref="J10" si="13">I10-F10</f>
        <v>-17</v>
      </c>
      <c r="K10" s="27">
        <f t="shared" ref="K10" si="14">150000/F10</f>
        <v>387.59689922480618</v>
      </c>
      <c r="L10" s="63">
        <f t="shared" si="11"/>
        <v>-4.3927648578811374E-2</v>
      </c>
      <c r="M10" s="25">
        <f t="shared" si="12"/>
        <v>-6589.1472868217052</v>
      </c>
      <c r="N10" s="8"/>
      <c r="Y10" s="5">
        <f t="shared" si="3"/>
        <v>0</v>
      </c>
      <c r="Z10" s="5">
        <f t="shared" si="4"/>
        <v>1</v>
      </c>
      <c r="AA10" s="5">
        <f t="shared" si="8"/>
        <v>0</v>
      </c>
    </row>
    <row r="11" spans="1:27" ht="15" customHeight="1" x14ac:dyDescent="0.3">
      <c r="A11" s="7"/>
      <c r="B11" s="23">
        <f t="shared" si="9"/>
        <v>6</v>
      </c>
      <c r="C11" s="24">
        <v>45068</v>
      </c>
      <c r="D11" s="25" t="s">
        <v>19</v>
      </c>
      <c r="E11" s="25" t="s">
        <v>252</v>
      </c>
      <c r="F11" s="26">
        <v>3400</v>
      </c>
      <c r="G11" s="26">
        <v>3550</v>
      </c>
      <c r="H11" s="26">
        <v>3340</v>
      </c>
      <c r="I11" s="26">
        <v>3545</v>
      </c>
      <c r="J11" s="25">
        <f t="shared" ref="J11" si="15">I11-F11</f>
        <v>145</v>
      </c>
      <c r="K11" s="27">
        <f t="shared" ref="K11" si="16">150000/F11</f>
        <v>44.117647058823529</v>
      </c>
      <c r="L11" s="63">
        <f t="shared" si="11"/>
        <v>4.2647058823529482E-2</v>
      </c>
      <c r="M11" s="25">
        <f t="shared" si="12"/>
        <v>6397.0588235294117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8"/>
        <v>0</v>
      </c>
    </row>
    <row r="12" spans="1:27" ht="15.75" customHeight="1" thickBot="1" x14ac:dyDescent="0.35">
      <c r="A12" s="7"/>
      <c r="B12" s="23">
        <f t="shared" si="9"/>
        <v>7</v>
      </c>
      <c r="C12" s="24">
        <v>45070</v>
      </c>
      <c r="D12" s="25" t="s">
        <v>19</v>
      </c>
      <c r="E12" s="25" t="s">
        <v>1722</v>
      </c>
      <c r="F12" s="26">
        <v>92</v>
      </c>
      <c r="G12" s="26">
        <v>200</v>
      </c>
      <c r="H12" s="26">
        <v>80</v>
      </c>
      <c r="I12" s="26">
        <v>105</v>
      </c>
      <c r="J12" s="25">
        <f t="shared" ref="J12" si="17">I12-F12</f>
        <v>13</v>
      </c>
      <c r="K12" s="27">
        <f t="shared" ref="K12" si="18">150000/F12</f>
        <v>1630.4347826086957</v>
      </c>
      <c r="L12" s="63">
        <f t="shared" si="11"/>
        <v>0.14130434782608692</v>
      </c>
      <c r="M12" s="25">
        <f t="shared" si="12"/>
        <v>21195.652173913044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9"/>
        <v>8</v>
      </c>
      <c r="C13" s="24">
        <v>45072</v>
      </c>
      <c r="D13" s="25" t="s">
        <v>19</v>
      </c>
      <c r="E13" s="25" t="s">
        <v>1723</v>
      </c>
      <c r="F13" s="26">
        <v>138</v>
      </c>
      <c r="G13" s="26">
        <v>150</v>
      </c>
      <c r="H13" s="26">
        <v>133</v>
      </c>
      <c r="I13" s="26">
        <v>150</v>
      </c>
      <c r="J13" s="25">
        <f t="shared" ref="J13" si="19">I13-F13</f>
        <v>12</v>
      </c>
      <c r="K13" s="27">
        <f t="shared" ref="K13" si="20">150000/F13</f>
        <v>1086.9565217391305</v>
      </c>
      <c r="L13" s="63">
        <f t="shared" si="11"/>
        <v>8.6956521739130377E-2</v>
      </c>
      <c r="M13" s="25">
        <f t="shared" si="12"/>
        <v>13043.478260869566</v>
      </c>
      <c r="N13" s="8"/>
      <c r="P13" s="148" t="s">
        <v>10</v>
      </c>
      <c r="Q13" s="150">
        <f>COUNT(C6:C185)</f>
        <v>12</v>
      </c>
      <c r="R13" s="152">
        <v>11</v>
      </c>
      <c r="S13" s="152">
        <v>1</v>
      </c>
      <c r="T13" s="152">
        <v>0</v>
      </c>
      <c r="U13" s="154">
        <f>R13/(Q13-T13)</f>
        <v>0.91666666666666663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9"/>
        <v>9</v>
      </c>
      <c r="C14" s="24">
        <v>45075</v>
      </c>
      <c r="D14" s="25" t="s">
        <v>19</v>
      </c>
      <c r="E14" s="25" t="s">
        <v>1724</v>
      </c>
      <c r="F14" s="26">
        <v>108</v>
      </c>
      <c r="G14" s="26">
        <v>120</v>
      </c>
      <c r="H14" s="26">
        <v>103</v>
      </c>
      <c r="I14" s="26">
        <v>112</v>
      </c>
      <c r="J14" s="25">
        <f t="shared" ref="J14" si="21">I14-F14</f>
        <v>4</v>
      </c>
      <c r="K14" s="27">
        <f t="shared" ref="K14" si="22">150000/F14</f>
        <v>1388.8888888888889</v>
      </c>
      <c r="L14" s="63">
        <f t="shared" si="11"/>
        <v>3.7037037037036979E-2</v>
      </c>
      <c r="M14" s="25">
        <f t="shared" si="12"/>
        <v>5555.5555555555557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8"/>
        <v>0</v>
      </c>
    </row>
    <row r="15" spans="1:27" ht="15" customHeight="1" x14ac:dyDescent="0.3">
      <c r="A15" s="7"/>
      <c r="B15" s="23">
        <f t="shared" si="9"/>
        <v>10</v>
      </c>
      <c r="C15" s="24">
        <v>45075</v>
      </c>
      <c r="D15" s="25" t="s">
        <v>19</v>
      </c>
      <c r="E15" s="25" t="s">
        <v>539</v>
      </c>
      <c r="F15" s="26">
        <v>82.5</v>
      </c>
      <c r="G15" s="26">
        <v>95</v>
      </c>
      <c r="H15" s="26">
        <v>75</v>
      </c>
      <c r="I15" s="26">
        <v>95</v>
      </c>
      <c r="J15" s="25">
        <f t="shared" ref="J15" si="23">I15-F15</f>
        <v>12.5</v>
      </c>
      <c r="K15" s="27">
        <f t="shared" ref="K15" si="24">150000/F15</f>
        <v>1818.1818181818182</v>
      </c>
      <c r="L15" s="63">
        <f t="shared" si="11"/>
        <v>0.1515151515151516</v>
      </c>
      <c r="M15" s="25">
        <f t="shared" si="12"/>
        <v>22727.272727272728</v>
      </c>
      <c r="N15" s="8"/>
      <c r="O15" s="29"/>
      <c r="P15" s="97" t="s">
        <v>21</v>
      </c>
      <c r="Q15" s="98"/>
      <c r="R15" s="99"/>
      <c r="S15" s="106">
        <f>U13</f>
        <v>0.91666666666666663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9"/>
        <v>11</v>
      </c>
      <c r="C16" s="24">
        <v>45076</v>
      </c>
      <c r="D16" s="25" t="s">
        <v>19</v>
      </c>
      <c r="E16" s="25" t="s">
        <v>1725</v>
      </c>
      <c r="F16" s="26">
        <v>415</v>
      </c>
      <c r="G16" s="26">
        <v>450</v>
      </c>
      <c r="H16" s="26">
        <v>395</v>
      </c>
      <c r="I16" s="26">
        <v>441</v>
      </c>
      <c r="J16" s="25">
        <f t="shared" ref="J16" si="25">I16-F16</f>
        <v>26</v>
      </c>
      <c r="K16" s="27">
        <f t="shared" ref="K16" si="26">150000/F16</f>
        <v>361.4457831325301</v>
      </c>
      <c r="L16" s="63">
        <f t="shared" si="11"/>
        <v>6.2650602409638489E-2</v>
      </c>
      <c r="M16" s="25">
        <f t="shared" si="12"/>
        <v>9397.590361445782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8"/>
        <v>0</v>
      </c>
    </row>
    <row r="17" spans="1:27" ht="15.75" customHeight="1" thickBot="1" x14ac:dyDescent="0.35">
      <c r="A17" s="7"/>
      <c r="B17" s="23">
        <f t="shared" si="9"/>
        <v>12</v>
      </c>
      <c r="C17" s="24">
        <v>45077</v>
      </c>
      <c r="D17" s="25" t="s">
        <v>19</v>
      </c>
      <c r="E17" s="25" t="s">
        <v>1478</v>
      </c>
      <c r="F17" s="26">
        <v>522</v>
      </c>
      <c r="G17" s="26">
        <v>550</v>
      </c>
      <c r="H17" s="26">
        <v>508</v>
      </c>
      <c r="I17" s="26">
        <v>550</v>
      </c>
      <c r="J17" s="25">
        <f t="shared" ref="J17" si="27">I17-F17</f>
        <v>28</v>
      </c>
      <c r="K17" s="27">
        <f t="shared" ref="K17" si="28">150000/F17</f>
        <v>287.35632183908046</v>
      </c>
      <c r="L17" s="63">
        <f t="shared" si="11"/>
        <v>5.3639846743295028E-2</v>
      </c>
      <c r="M17" s="25">
        <f t="shared" si="12"/>
        <v>8045.977011494253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8"/>
        <v>0</v>
      </c>
    </row>
    <row r="18" spans="1:27" x14ac:dyDescent="0.3">
      <c r="A18" s="7"/>
      <c r="B18" s="23">
        <f t="shared" si="9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11"/>
        <v>#VALUE!</v>
      </c>
      <c r="M18" s="25">
        <f t="shared" si="12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9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11"/>
        <v>#VALUE!</v>
      </c>
      <c r="M19" s="25">
        <f t="shared" si="12"/>
        <v>0</v>
      </c>
      <c r="N19" s="8"/>
      <c r="Y19" s="5">
        <f t="shared" si="3"/>
        <v>0</v>
      </c>
      <c r="Z19" s="5">
        <f t="shared" si="4"/>
        <v>0</v>
      </c>
      <c r="AA19" s="5">
        <f t="shared" si="8"/>
        <v>0</v>
      </c>
    </row>
    <row r="20" spans="1:27" x14ac:dyDescent="0.3">
      <c r="A20" s="7"/>
      <c r="B20" s="23">
        <f t="shared" si="9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ref="M20:M71" si="29">J20*K20</f>
        <v>0</v>
      </c>
      <c r="N20" s="8"/>
      <c r="Y20" s="5">
        <f t="shared" si="3"/>
        <v>0</v>
      </c>
      <c r="Z20" s="5">
        <f t="shared" si="4"/>
        <v>0</v>
      </c>
      <c r="AA20" s="5">
        <f t="shared" si="8"/>
        <v>0</v>
      </c>
    </row>
    <row r="21" spans="1:27" hidden="1" x14ac:dyDescent="0.3">
      <c r="A21" s="7"/>
      <c r="B21" s="23">
        <f t="shared" si="9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2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8"/>
        <v>0</v>
      </c>
    </row>
    <row r="22" spans="1:27" hidden="1" x14ac:dyDescent="0.3">
      <c r="A22" s="7"/>
      <c r="B22" s="23">
        <f t="shared" si="9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29"/>
        <v>0</v>
      </c>
      <c r="N22" s="8"/>
      <c r="Y22" s="5">
        <f t="shared" si="3"/>
        <v>0</v>
      </c>
      <c r="Z22" s="5">
        <f t="shared" si="4"/>
        <v>0</v>
      </c>
      <c r="AA22" s="5">
        <f t="shared" si="8"/>
        <v>0</v>
      </c>
    </row>
    <row r="23" spans="1:27" hidden="1" x14ac:dyDescent="0.3">
      <c r="A23" s="7"/>
      <c r="B23" s="23">
        <f t="shared" si="9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29"/>
        <v>0</v>
      </c>
      <c r="N23" s="8"/>
      <c r="Y23" s="5">
        <f t="shared" si="3"/>
        <v>0</v>
      </c>
      <c r="Z23" s="5">
        <f t="shared" si="4"/>
        <v>0</v>
      </c>
      <c r="AA23" s="5">
        <f t="shared" si="8"/>
        <v>0</v>
      </c>
    </row>
    <row r="24" spans="1:27" hidden="1" x14ac:dyDescent="0.3">
      <c r="A24" s="7"/>
      <c r="B24" s="23">
        <f t="shared" si="9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29"/>
        <v>0</v>
      </c>
      <c r="N24" s="8"/>
      <c r="Y24" s="5">
        <f t="shared" si="3"/>
        <v>0</v>
      </c>
      <c r="Z24" s="5">
        <f t="shared" si="4"/>
        <v>0</v>
      </c>
      <c r="AA24" s="5">
        <f t="shared" si="8"/>
        <v>0</v>
      </c>
    </row>
    <row r="25" spans="1:27" hidden="1" x14ac:dyDescent="0.3">
      <c r="A25" s="7"/>
      <c r="B25" s="23">
        <f t="shared" si="9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29"/>
        <v>0</v>
      </c>
      <c r="N25" s="8"/>
      <c r="Y25" s="5">
        <f t="shared" si="3"/>
        <v>0</v>
      </c>
      <c r="Z25" s="5">
        <f t="shared" si="4"/>
        <v>0</v>
      </c>
      <c r="AA25" s="5">
        <f t="shared" si="8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2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9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29"/>
        <v>0</v>
      </c>
      <c r="N27" s="8"/>
      <c r="Y27" s="5">
        <f t="shared" si="3"/>
        <v>0</v>
      </c>
      <c r="Z27" s="5">
        <f t="shared" si="4"/>
        <v>0</v>
      </c>
      <c r="AA27" s="5">
        <f t="shared" si="8"/>
        <v>0</v>
      </c>
    </row>
    <row r="28" spans="1:27" hidden="1" x14ac:dyDescent="0.3">
      <c r="A28" s="7"/>
      <c r="B28" s="23">
        <f t="shared" si="9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29"/>
        <v>0</v>
      </c>
      <c r="N28" s="8"/>
      <c r="Y28" s="5">
        <f t="shared" si="3"/>
        <v>0</v>
      </c>
      <c r="Z28" s="5">
        <f t="shared" si="4"/>
        <v>0</v>
      </c>
      <c r="AA28" s="5">
        <f t="shared" si="8"/>
        <v>0</v>
      </c>
    </row>
    <row r="29" spans="1:27" ht="15" hidden="1" customHeight="1" x14ac:dyDescent="0.3">
      <c r="A29" s="7"/>
      <c r="B29" s="23">
        <f t="shared" si="9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29"/>
        <v>0</v>
      </c>
      <c r="N29" s="8"/>
      <c r="Y29" s="5">
        <f t="shared" si="3"/>
        <v>0</v>
      </c>
      <c r="Z29" s="5">
        <f t="shared" si="4"/>
        <v>0</v>
      </c>
      <c r="AA29" s="5">
        <f t="shared" si="8"/>
        <v>0</v>
      </c>
    </row>
    <row r="30" spans="1:27" ht="15" hidden="1" customHeight="1" x14ac:dyDescent="0.3">
      <c r="A30" s="7"/>
      <c r="B30" s="23">
        <f t="shared" si="9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29"/>
        <v>0</v>
      </c>
      <c r="N30" s="8"/>
      <c r="Y30" s="5">
        <f t="shared" si="3"/>
        <v>0</v>
      </c>
      <c r="Z30" s="5">
        <f t="shared" si="4"/>
        <v>0</v>
      </c>
      <c r="AA30" s="5">
        <f t="shared" si="8"/>
        <v>0</v>
      </c>
    </row>
    <row r="31" spans="1:27" ht="15" hidden="1" customHeight="1" x14ac:dyDescent="0.3">
      <c r="A31" s="7"/>
      <c r="B31" s="23">
        <f t="shared" si="9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29"/>
        <v>0</v>
      </c>
      <c r="N31" s="8"/>
      <c r="Y31" s="5">
        <f t="shared" si="3"/>
        <v>0</v>
      </c>
      <c r="Z31" s="5">
        <f t="shared" si="4"/>
        <v>0</v>
      </c>
      <c r="AA31" s="5">
        <f t="shared" si="8"/>
        <v>0</v>
      </c>
    </row>
    <row r="32" spans="1:27" ht="15" hidden="1" customHeight="1" x14ac:dyDescent="0.3">
      <c r="A32" s="7"/>
      <c r="B32" s="23">
        <f t="shared" si="9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29"/>
        <v>0</v>
      </c>
      <c r="N32" s="8"/>
      <c r="Y32" s="5">
        <f t="shared" si="3"/>
        <v>0</v>
      </c>
      <c r="Z32" s="5">
        <f t="shared" si="4"/>
        <v>0</v>
      </c>
      <c r="AA32" s="5">
        <f t="shared" si="8"/>
        <v>0</v>
      </c>
    </row>
    <row r="33" spans="1:27" ht="15.75" hidden="1" customHeight="1" x14ac:dyDescent="0.3">
      <c r="A33" s="7"/>
      <c r="B33" s="23">
        <f t="shared" si="9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2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8"/>
        <v>0</v>
      </c>
    </row>
    <row r="34" spans="1:27" hidden="1" x14ac:dyDescent="0.3">
      <c r="A34" s="7"/>
      <c r="B34" s="23">
        <f t="shared" si="9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29"/>
        <v>0</v>
      </c>
      <c r="N34" s="8"/>
      <c r="Y34" s="5">
        <f t="shared" si="3"/>
        <v>0</v>
      </c>
      <c r="Z34" s="5">
        <f t="shared" si="4"/>
        <v>0</v>
      </c>
      <c r="AA34" s="5">
        <f t="shared" si="8"/>
        <v>0</v>
      </c>
    </row>
    <row r="35" spans="1:27" hidden="1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2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8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29"/>
        <v>0</v>
      </c>
      <c r="N36" s="8"/>
      <c r="Y36" s="5">
        <f t="shared" si="3"/>
        <v>0</v>
      </c>
      <c r="Z36" s="5">
        <f t="shared" si="4"/>
        <v>0</v>
      </c>
      <c r="AA36" s="5">
        <f t="shared" si="8"/>
        <v>0</v>
      </c>
    </row>
    <row r="37" spans="1:27" hidden="1" x14ac:dyDescent="0.3">
      <c r="A37" s="7"/>
      <c r="B37" s="23">
        <f t="shared" si="9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29"/>
        <v>0</v>
      </c>
      <c r="N37" s="8"/>
      <c r="Y37" s="5">
        <f t="shared" si="3"/>
        <v>0</v>
      </c>
      <c r="Z37" s="5">
        <f t="shared" si="4"/>
        <v>0</v>
      </c>
      <c r="AA37" s="5">
        <f t="shared" si="8"/>
        <v>0</v>
      </c>
    </row>
    <row r="38" spans="1:27" ht="14.25" hidden="1" customHeight="1" x14ac:dyDescent="0.3">
      <c r="A38" s="7"/>
      <c r="B38" s="23">
        <f t="shared" si="9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29"/>
        <v>0</v>
      </c>
      <c r="N38" s="8"/>
      <c r="Y38" s="5">
        <f t="shared" si="3"/>
        <v>0</v>
      </c>
      <c r="Z38" s="5">
        <f t="shared" si="4"/>
        <v>0</v>
      </c>
      <c r="AA38" s="5">
        <f t="shared" si="8"/>
        <v>0</v>
      </c>
    </row>
    <row r="39" spans="1:27" hidden="1" x14ac:dyDescent="0.3">
      <c r="A39" s="7"/>
      <c r="B39" s="23">
        <f t="shared" si="9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29"/>
        <v>0</v>
      </c>
      <c r="N39" s="8"/>
      <c r="Y39" s="5">
        <f t="shared" si="3"/>
        <v>0</v>
      </c>
      <c r="Z39" s="5">
        <f t="shared" si="4"/>
        <v>0</v>
      </c>
      <c r="AA39" s="5">
        <f t="shared" si="8"/>
        <v>0</v>
      </c>
    </row>
    <row r="40" spans="1:27" ht="15.6" hidden="1" x14ac:dyDescent="0.3">
      <c r="A40" s="7"/>
      <c r="B40" s="23">
        <f t="shared" si="9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2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8"/>
        <v>0</v>
      </c>
    </row>
    <row r="41" spans="1:27" hidden="1" x14ac:dyDescent="0.3">
      <c r="A41" s="7"/>
      <c r="B41" s="23">
        <f t="shared" si="9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29"/>
        <v>0</v>
      </c>
      <c r="N41" s="8"/>
      <c r="Y41" s="5">
        <f t="shared" si="3"/>
        <v>0</v>
      </c>
      <c r="Z41" s="5">
        <f t="shared" si="4"/>
        <v>0</v>
      </c>
      <c r="AA41" s="5">
        <f t="shared" si="8"/>
        <v>0</v>
      </c>
    </row>
    <row r="42" spans="1:27" hidden="1" x14ac:dyDescent="0.3">
      <c r="A42" s="7"/>
      <c r="B42" s="23">
        <f t="shared" si="9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2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8"/>
        <v>0</v>
      </c>
    </row>
    <row r="43" spans="1:27" hidden="1" x14ac:dyDescent="0.3">
      <c r="A43" s="7"/>
      <c r="B43" s="23">
        <f t="shared" si="9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2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8"/>
        <v>0</v>
      </c>
    </row>
    <row r="44" spans="1:27" hidden="1" x14ac:dyDescent="0.3">
      <c r="A44" s="7"/>
      <c r="B44" s="23">
        <f t="shared" si="9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29"/>
        <v>0</v>
      </c>
      <c r="N44" s="8"/>
      <c r="Y44" s="5">
        <f t="shared" si="3"/>
        <v>0</v>
      </c>
      <c r="Z44" s="5">
        <f t="shared" si="4"/>
        <v>0</v>
      </c>
      <c r="AA44" s="5">
        <f t="shared" si="8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29"/>
        <v>0</v>
      </c>
      <c r="N45" s="8"/>
      <c r="Y45" s="5">
        <f t="shared" si="3"/>
        <v>0</v>
      </c>
      <c r="Z45" s="5">
        <f t="shared" si="4"/>
        <v>0</v>
      </c>
      <c r="AA45" s="5">
        <f t="shared" si="8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29"/>
        <v>0</v>
      </c>
      <c r="N46" s="8"/>
      <c r="Y46" s="5">
        <f t="shared" si="3"/>
        <v>0</v>
      </c>
      <c r="Z46" s="5">
        <f t="shared" si="4"/>
        <v>0</v>
      </c>
      <c r="AA46" s="5">
        <f t="shared" si="8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29"/>
        <v>0</v>
      </c>
      <c r="N47" s="8"/>
      <c r="Y47" s="5">
        <f t="shared" si="3"/>
        <v>0</v>
      </c>
      <c r="Z47" s="5">
        <f t="shared" si="4"/>
        <v>0</v>
      </c>
      <c r="AA47" s="5">
        <f t="shared" si="8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29"/>
        <v>0</v>
      </c>
      <c r="N48" s="8"/>
      <c r="Y48" s="5">
        <f t="shared" si="3"/>
        <v>0</v>
      </c>
      <c r="Z48" s="5">
        <f t="shared" si="4"/>
        <v>0</v>
      </c>
      <c r="AA48" s="5">
        <f t="shared" si="8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29"/>
        <v>0</v>
      </c>
      <c r="N49" s="8"/>
      <c r="Y49" s="5">
        <f t="shared" si="3"/>
        <v>0</v>
      </c>
      <c r="Z49" s="5">
        <f t="shared" si="4"/>
        <v>0</v>
      </c>
      <c r="AA49" s="5">
        <f t="shared" si="8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29"/>
        <v>0</v>
      </c>
      <c r="N50" s="8"/>
      <c r="Y50" s="5">
        <f t="shared" si="3"/>
        <v>0</v>
      </c>
      <c r="Z50" s="5">
        <f t="shared" si="4"/>
        <v>0</v>
      </c>
      <c r="AA50" s="5">
        <f t="shared" si="8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29"/>
        <v>0</v>
      </c>
      <c r="N51" s="8"/>
      <c r="Y51" s="5">
        <f t="shared" si="3"/>
        <v>0</v>
      </c>
      <c r="Z51" s="5">
        <f t="shared" si="4"/>
        <v>0</v>
      </c>
      <c r="AA51" s="5">
        <f t="shared" si="8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29"/>
        <v>0</v>
      </c>
      <c r="N52" s="8"/>
      <c r="Y52" s="5">
        <f t="shared" si="3"/>
        <v>0</v>
      </c>
      <c r="Z52" s="5">
        <f t="shared" si="4"/>
        <v>0</v>
      </c>
      <c r="AA52" s="5">
        <f t="shared" si="8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29"/>
        <v>0</v>
      </c>
      <c r="N53" s="8"/>
      <c r="Y53" s="5">
        <f t="shared" si="3"/>
        <v>0</v>
      </c>
      <c r="Z53" s="5">
        <f t="shared" si="4"/>
        <v>0</v>
      </c>
      <c r="AA53" s="5">
        <f t="shared" si="8"/>
        <v>0</v>
      </c>
    </row>
    <row r="54" spans="1:27" hidden="1" x14ac:dyDescent="0.3">
      <c r="A54" s="7"/>
      <c r="B54" s="23">
        <f t="shared" si="9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29"/>
        <v>0</v>
      </c>
      <c r="N54" s="8"/>
      <c r="Y54" s="5">
        <f t="shared" si="3"/>
        <v>0</v>
      </c>
      <c r="Z54" s="5">
        <f t="shared" si="4"/>
        <v>0</v>
      </c>
      <c r="AA54" s="5">
        <f t="shared" si="8"/>
        <v>0</v>
      </c>
    </row>
    <row r="55" spans="1:27" hidden="1" x14ac:dyDescent="0.3">
      <c r="A55" s="7"/>
      <c r="B55" s="23">
        <f t="shared" si="9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29"/>
        <v>0</v>
      </c>
      <c r="N55" s="8"/>
      <c r="Y55" s="5">
        <f t="shared" si="3"/>
        <v>0</v>
      </c>
      <c r="Z55" s="5">
        <f t="shared" si="4"/>
        <v>0</v>
      </c>
      <c r="AA55" s="5">
        <f t="shared" si="8"/>
        <v>0</v>
      </c>
    </row>
    <row r="56" spans="1:27" hidden="1" x14ac:dyDescent="0.3">
      <c r="A56" s="7"/>
      <c r="B56" s="23">
        <f t="shared" si="9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29"/>
        <v>0</v>
      </c>
      <c r="N56" s="8"/>
      <c r="Y56" s="5">
        <f t="shared" si="3"/>
        <v>0</v>
      </c>
      <c r="Z56" s="5">
        <f t="shared" si="4"/>
        <v>0</v>
      </c>
      <c r="AA56" s="5">
        <f t="shared" si="8"/>
        <v>0</v>
      </c>
    </row>
    <row r="57" spans="1:27" hidden="1" x14ac:dyDescent="0.3">
      <c r="A57" s="7"/>
      <c r="B57" s="23">
        <f t="shared" si="9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29"/>
        <v>0</v>
      </c>
      <c r="N57" s="8"/>
      <c r="Y57" s="5">
        <f t="shared" si="3"/>
        <v>0</v>
      </c>
      <c r="Z57" s="5">
        <f t="shared" si="4"/>
        <v>0</v>
      </c>
      <c r="AA57" s="5">
        <f t="shared" si="8"/>
        <v>0</v>
      </c>
    </row>
    <row r="58" spans="1:27" hidden="1" x14ac:dyDescent="0.3">
      <c r="A58" s="7"/>
      <c r="B58" s="23">
        <f t="shared" si="9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29"/>
        <v>0</v>
      </c>
      <c r="N58" s="8"/>
      <c r="Y58" s="5">
        <f t="shared" si="3"/>
        <v>0</v>
      </c>
      <c r="Z58" s="5">
        <f t="shared" si="4"/>
        <v>0</v>
      </c>
      <c r="AA58" s="5">
        <f t="shared" si="8"/>
        <v>0</v>
      </c>
    </row>
    <row r="59" spans="1:27" hidden="1" x14ac:dyDescent="0.3">
      <c r="A59" s="7"/>
      <c r="B59" s="23">
        <f t="shared" si="9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29"/>
        <v>0</v>
      </c>
      <c r="N59" s="8"/>
      <c r="Y59" s="5">
        <f t="shared" si="3"/>
        <v>0</v>
      </c>
      <c r="Z59" s="5">
        <f t="shared" si="4"/>
        <v>0</v>
      </c>
      <c r="AA59" s="5">
        <f t="shared" si="8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29"/>
        <v>0</v>
      </c>
      <c r="N60" s="8"/>
      <c r="Y60" s="5">
        <f t="shared" si="3"/>
        <v>0</v>
      </c>
      <c r="Z60" s="5">
        <f t="shared" si="4"/>
        <v>0</v>
      </c>
      <c r="AA60" s="5">
        <f t="shared" si="8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29"/>
        <v>0</v>
      </c>
      <c r="N61" s="8"/>
      <c r="Y61" s="5">
        <f t="shared" si="3"/>
        <v>0</v>
      </c>
      <c r="Z61" s="5">
        <f t="shared" si="4"/>
        <v>0</v>
      </c>
      <c r="AA61" s="5">
        <f t="shared" si="8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29"/>
        <v>0</v>
      </c>
      <c r="N62" s="8"/>
      <c r="Y62" s="5">
        <f t="shared" si="3"/>
        <v>0</v>
      </c>
      <c r="Z62" s="5">
        <f t="shared" si="4"/>
        <v>0</v>
      </c>
      <c r="AA62" s="5">
        <f t="shared" si="8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29"/>
        <v>0</v>
      </c>
      <c r="N63" s="8"/>
      <c r="Y63" s="5">
        <f t="shared" si="3"/>
        <v>0</v>
      </c>
      <c r="Z63" s="5">
        <f t="shared" si="4"/>
        <v>0</v>
      </c>
      <c r="AA63" s="5">
        <f t="shared" si="8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29"/>
        <v>0</v>
      </c>
      <c r="N64" s="8"/>
      <c r="Y64" s="5">
        <f t="shared" si="3"/>
        <v>0</v>
      </c>
      <c r="Z64" s="5">
        <f t="shared" si="4"/>
        <v>0</v>
      </c>
      <c r="AA64" s="5">
        <f t="shared" si="8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29"/>
        <v>0</v>
      </c>
      <c r="N65" s="8"/>
      <c r="Y65" s="5">
        <f t="shared" si="3"/>
        <v>0</v>
      </c>
      <c r="Z65" s="5">
        <f t="shared" si="4"/>
        <v>0</v>
      </c>
      <c r="AA65" s="5">
        <f t="shared" si="8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29"/>
        <v>0</v>
      </c>
      <c r="N66" s="8"/>
      <c r="Y66" s="5">
        <f t="shared" si="3"/>
        <v>0</v>
      </c>
      <c r="Z66" s="5">
        <f t="shared" si="4"/>
        <v>0</v>
      </c>
      <c r="AA66" s="5">
        <f t="shared" si="8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29"/>
        <v>0</v>
      </c>
      <c r="N67" s="8"/>
      <c r="Y67" s="5">
        <f t="shared" si="3"/>
        <v>0</v>
      </c>
      <c r="Z67" s="5">
        <f t="shared" si="4"/>
        <v>0</v>
      </c>
      <c r="AA67" s="5">
        <f t="shared" si="8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29"/>
        <v>0</v>
      </c>
      <c r="N68" s="8"/>
      <c r="Y68" s="5">
        <f t="shared" si="3"/>
        <v>0</v>
      </c>
      <c r="Z68" s="5">
        <f t="shared" si="4"/>
        <v>0</v>
      </c>
      <c r="AA68" s="5">
        <f t="shared" si="8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2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8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2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8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29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8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8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8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8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9"/>
        <v>#VALUE!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143118.92890307782</v>
      </c>
      <c r="N192" s="8"/>
      <c r="Y192" s="5">
        <f>SUM(Y6:Y191)</f>
        <v>11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10" priority="1">
      <formula>LEN(TRIM(I6))=0</formula>
    </cfRule>
  </conditionalFormatting>
  <hyperlinks>
    <hyperlink ref="B192" r:id="rId1" display="www.winnerscapitalline.com" xr:uid="{00000000-0004-0000-3D00-000000000000}"/>
    <hyperlink ref="P1" location="'MASTER '!A1" display="Back" xr:uid="{00000000-0004-0000-3D00-000001000000}"/>
  </hyperlinks>
  <pageMargins left="0.7" right="0.7" top="0.75" bottom="0.75" header="0.3" footer="0.3"/>
  <pageSetup orientation="portrait" r:id="rId2"/>
  <ignoredErrors>
    <ignoredError sqref="L6:M6 L7" evalError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A195"/>
  <sheetViews>
    <sheetView zoomScaleNormal="100" workbookViewId="0">
      <selection activeCell="I11" sqref="I11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1726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45084</v>
      </c>
      <c r="D6" s="19" t="s">
        <v>19</v>
      </c>
      <c r="E6" s="19" t="s">
        <v>1720</v>
      </c>
      <c r="F6" s="21">
        <v>1590</v>
      </c>
      <c r="G6" s="79">
        <v>1700</v>
      </c>
      <c r="H6" s="79">
        <v>1550</v>
      </c>
      <c r="I6" s="26">
        <v>1670</v>
      </c>
      <c r="J6" s="25">
        <f t="shared" ref="J6" si="0">I6-F6</f>
        <v>80</v>
      </c>
      <c r="K6" s="27">
        <f t="shared" ref="K6" si="1">150000/F6</f>
        <v>94.339622641509436</v>
      </c>
      <c r="L6" s="63">
        <f t="shared" ref="L6:L71" si="2">(I6*1/F6)-100%</f>
        <v>5.031446540880502E-2</v>
      </c>
      <c r="M6" s="25">
        <f>J6*K6</f>
        <v>7547.1698113207549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45084</v>
      </c>
      <c r="D7" s="25" t="s">
        <v>19</v>
      </c>
      <c r="E7" s="25" t="s">
        <v>1001</v>
      </c>
      <c r="F7" s="26">
        <v>111</v>
      </c>
      <c r="G7" s="26">
        <v>122</v>
      </c>
      <c r="H7" s="26">
        <v>114</v>
      </c>
      <c r="I7" s="26">
        <v>112.7</v>
      </c>
      <c r="J7" s="25">
        <f t="shared" ref="J7:J13" si="5">I7-F7</f>
        <v>1.7000000000000028</v>
      </c>
      <c r="K7" s="27">
        <f t="shared" ref="K7:K13" si="6">150000/F7</f>
        <v>1351.3513513513512</v>
      </c>
      <c r="L7" s="63">
        <f t="shared" si="2"/>
        <v>1.5315315315315381E-2</v>
      </c>
      <c r="M7" s="25">
        <f>J7*K7</f>
        <v>2297.2972972973012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45089</v>
      </c>
      <c r="D8" s="25" t="s">
        <v>19</v>
      </c>
      <c r="E8" s="25" t="s">
        <v>1106</v>
      </c>
      <c r="F8" s="26">
        <v>187</v>
      </c>
      <c r="G8" s="26">
        <v>200</v>
      </c>
      <c r="H8" s="26">
        <v>180</v>
      </c>
      <c r="I8" s="26">
        <v>197</v>
      </c>
      <c r="J8" s="25">
        <f t="shared" si="5"/>
        <v>10</v>
      </c>
      <c r="K8" s="27">
        <f t="shared" si="6"/>
        <v>802.13903743315507</v>
      </c>
      <c r="L8" s="63">
        <f t="shared" si="2"/>
        <v>5.3475935828876997E-2</v>
      </c>
      <c r="M8" s="25">
        <f>J8*K8</f>
        <v>8021.3903743315504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45091</v>
      </c>
      <c r="D9" s="25" t="s">
        <v>19</v>
      </c>
      <c r="E9" s="25" t="s">
        <v>1727</v>
      </c>
      <c r="F9" s="26">
        <v>14.2</v>
      </c>
      <c r="G9" s="26">
        <v>20</v>
      </c>
      <c r="H9" s="26">
        <v>14.45</v>
      </c>
      <c r="I9" s="26">
        <v>20.8</v>
      </c>
      <c r="J9" s="25">
        <f t="shared" si="5"/>
        <v>6.6000000000000014</v>
      </c>
      <c r="K9" s="27">
        <f t="shared" si="6"/>
        <v>10563.380281690141</v>
      </c>
      <c r="L9" s="63">
        <f t="shared" si="2"/>
        <v>0.46478873239436624</v>
      </c>
      <c r="M9" s="25">
        <f t="shared" ref="M9:M72" si="9">J9*K9</f>
        <v>69718.30985915495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45091</v>
      </c>
      <c r="D10" s="25" t="s">
        <v>19</v>
      </c>
      <c r="E10" s="25" t="s">
        <v>1728</v>
      </c>
      <c r="F10" s="26">
        <v>360</v>
      </c>
      <c r="G10" s="26">
        <v>500</v>
      </c>
      <c r="H10" s="26">
        <v>360</v>
      </c>
      <c r="I10" s="26">
        <v>500</v>
      </c>
      <c r="J10" s="25">
        <f t="shared" si="5"/>
        <v>140</v>
      </c>
      <c r="K10" s="27">
        <f t="shared" si="6"/>
        <v>416.66666666666669</v>
      </c>
      <c r="L10" s="63">
        <f t="shared" si="2"/>
        <v>0.38888888888888884</v>
      </c>
      <c r="M10" s="25">
        <f t="shared" si="9"/>
        <v>58333.333333333336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45092</v>
      </c>
      <c r="D11" s="25" t="s">
        <v>19</v>
      </c>
      <c r="E11" s="25" t="s">
        <v>1231</v>
      </c>
      <c r="F11" s="26">
        <v>67</v>
      </c>
      <c r="G11" s="26">
        <v>77</v>
      </c>
      <c r="H11" s="26">
        <v>63</v>
      </c>
      <c r="I11" s="26">
        <v>77</v>
      </c>
      <c r="J11" s="25">
        <f t="shared" si="5"/>
        <v>10</v>
      </c>
      <c r="K11" s="27">
        <f t="shared" si="6"/>
        <v>2238.8059701492539</v>
      </c>
      <c r="L11" s="63">
        <f t="shared" si="2"/>
        <v>0.14925373134328357</v>
      </c>
      <c r="M11" s="25">
        <f t="shared" si="9"/>
        <v>22388.059701492537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45092</v>
      </c>
      <c r="D12" s="25" t="s">
        <v>19</v>
      </c>
      <c r="E12" s="25" t="s">
        <v>1502</v>
      </c>
      <c r="F12" s="26">
        <v>1025</v>
      </c>
      <c r="G12" s="26">
        <v>1100</v>
      </c>
      <c r="H12" s="26">
        <v>990</v>
      </c>
      <c r="I12" s="26">
        <v>1100</v>
      </c>
      <c r="J12" s="25">
        <f t="shared" si="5"/>
        <v>75</v>
      </c>
      <c r="K12" s="27">
        <f t="shared" si="6"/>
        <v>146.34146341463415</v>
      </c>
      <c r="L12" s="63">
        <f t="shared" si="2"/>
        <v>7.3170731707317138E-2</v>
      </c>
      <c r="M12" s="25">
        <f t="shared" si="9"/>
        <v>10975.609756097561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45093</v>
      </c>
      <c r="D13" s="25" t="s">
        <v>19</v>
      </c>
      <c r="E13" s="25" t="s">
        <v>1450</v>
      </c>
      <c r="F13" s="26">
        <v>645</v>
      </c>
      <c r="G13" s="26">
        <v>700</v>
      </c>
      <c r="H13" s="26">
        <v>620</v>
      </c>
      <c r="I13" s="26">
        <v>620</v>
      </c>
      <c r="J13" s="25">
        <f t="shared" si="5"/>
        <v>-25</v>
      </c>
      <c r="K13" s="27">
        <f t="shared" si="6"/>
        <v>232.55813953488371</v>
      </c>
      <c r="L13" s="63">
        <f t="shared" si="2"/>
        <v>-3.8759689922480578E-2</v>
      </c>
      <c r="M13" s="25">
        <f t="shared" si="9"/>
        <v>-5813.9534883720926</v>
      </c>
      <c r="N13" s="8"/>
      <c r="P13" s="148" t="s">
        <v>10</v>
      </c>
      <c r="Q13" s="150">
        <f>COUNT(C6:C185)</f>
        <v>13</v>
      </c>
      <c r="R13" s="152">
        <v>12</v>
      </c>
      <c r="S13" s="152">
        <v>1</v>
      </c>
      <c r="T13" s="152">
        <v>0</v>
      </c>
      <c r="U13" s="154">
        <f>R13/(Q13-T13)</f>
        <v>0.92307692307692313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45097</v>
      </c>
      <c r="D14" s="25" t="s">
        <v>19</v>
      </c>
      <c r="E14" s="25" t="s">
        <v>580</v>
      </c>
      <c r="F14" s="26">
        <v>113</v>
      </c>
      <c r="G14" s="26">
        <v>125</v>
      </c>
      <c r="H14" s="26">
        <v>108</v>
      </c>
      <c r="I14" s="26">
        <v>117</v>
      </c>
      <c r="J14" s="25">
        <f t="shared" ref="J14:J15" si="10">I14-F14</f>
        <v>4</v>
      </c>
      <c r="K14" s="27">
        <f t="shared" ref="K14:K15" si="11">150000/F14</f>
        <v>1327.4336283185842</v>
      </c>
      <c r="L14" s="63">
        <f t="shared" si="2"/>
        <v>3.539823008849563E-2</v>
      </c>
      <c r="M14" s="25">
        <f t="shared" si="9"/>
        <v>5309.7345132743367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45098</v>
      </c>
      <c r="D15" s="25" t="s">
        <v>19</v>
      </c>
      <c r="E15" s="25" t="s">
        <v>1729</v>
      </c>
      <c r="F15" s="26">
        <v>185</v>
      </c>
      <c r="G15" s="26">
        <v>400</v>
      </c>
      <c r="H15" s="26">
        <v>105</v>
      </c>
      <c r="I15" s="26">
        <v>200</v>
      </c>
      <c r="J15" s="25">
        <f t="shared" si="10"/>
        <v>15</v>
      </c>
      <c r="K15" s="27">
        <f t="shared" si="11"/>
        <v>810.81081081081084</v>
      </c>
      <c r="L15" s="63">
        <f t="shared" si="2"/>
        <v>8.1081081081081141E-2</v>
      </c>
      <c r="M15" s="25">
        <f t="shared" si="9"/>
        <v>12162.162162162163</v>
      </c>
      <c r="N15" s="8"/>
      <c r="O15" s="29"/>
      <c r="P15" s="97" t="s">
        <v>21</v>
      </c>
      <c r="Q15" s="98"/>
      <c r="R15" s="99"/>
      <c r="S15" s="106">
        <f>U13</f>
        <v>0.92307692307692313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45103</v>
      </c>
      <c r="D16" s="25" t="s">
        <v>19</v>
      </c>
      <c r="E16" s="25" t="s">
        <v>1730</v>
      </c>
      <c r="F16" s="26">
        <v>1000</v>
      </c>
      <c r="G16" s="26">
        <v>1070</v>
      </c>
      <c r="H16" s="26">
        <v>970</v>
      </c>
      <c r="I16" s="26">
        <v>1070</v>
      </c>
      <c r="J16" s="25">
        <f t="shared" ref="J16" si="12">I16-F16</f>
        <v>70</v>
      </c>
      <c r="K16" s="27">
        <f t="shared" ref="K16" si="13">150000/F16</f>
        <v>150</v>
      </c>
      <c r="L16" s="63">
        <f t="shared" si="2"/>
        <v>7.0000000000000062E-2</v>
      </c>
      <c r="M16" s="25">
        <f t="shared" si="9"/>
        <v>10500</v>
      </c>
      <c r="N16" s="8"/>
      <c r="P16" s="100"/>
      <c r="Q16" s="101"/>
      <c r="R16" s="102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45103</v>
      </c>
      <c r="D17" s="25" t="s">
        <v>19</v>
      </c>
      <c r="E17" s="25" t="s">
        <v>1556</v>
      </c>
      <c r="F17" s="26">
        <v>425</v>
      </c>
      <c r="G17" s="26">
        <v>700</v>
      </c>
      <c r="H17" s="26">
        <v>350</v>
      </c>
      <c r="I17" s="26">
        <v>480</v>
      </c>
      <c r="J17" s="25">
        <f t="shared" ref="J17:J18" si="14">I17-F17</f>
        <v>55</v>
      </c>
      <c r="K17" s="27">
        <f t="shared" ref="K17:K18" si="15">150000/F17</f>
        <v>352.94117647058823</v>
      </c>
      <c r="L17" s="63">
        <f t="shared" si="2"/>
        <v>0.12941176470588234</v>
      </c>
      <c r="M17" s="25">
        <f t="shared" si="9"/>
        <v>19411.764705882353</v>
      </c>
      <c r="N17" s="8"/>
      <c r="P17" s="103"/>
      <c r="Q17" s="104"/>
      <c r="R17" s="105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45103</v>
      </c>
      <c r="D18" s="25" t="s">
        <v>19</v>
      </c>
      <c r="E18" s="25" t="s">
        <v>1731</v>
      </c>
      <c r="F18" s="26">
        <v>43</v>
      </c>
      <c r="G18" s="26">
        <v>65</v>
      </c>
      <c r="H18" s="26">
        <v>35</v>
      </c>
      <c r="I18" s="26">
        <v>53</v>
      </c>
      <c r="J18" s="25">
        <f t="shared" si="14"/>
        <v>10</v>
      </c>
      <c r="K18" s="27">
        <f t="shared" si="15"/>
        <v>3488.3720930232557</v>
      </c>
      <c r="L18" s="63">
        <f t="shared" si="2"/>
        <v>0.23255813953488369</v>
      </c>
      <c r="M18" s="25">
        <f t="shared" si="9"/>
        <v>34883.720930232557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5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43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4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43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43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43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43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4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43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43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43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43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43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43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43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43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43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43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43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43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43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43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43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43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43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6">IF($M71&gt;0,1,0)</f>
        <v>0</v>
      </c>
      <c r="Z71" s="5">
        <f t="shared" ref="Z71:Z134" si="1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8">B71+1</f>
        <v>67</v>
      </c>
      <c r="C72" s="24"/>
      <c r="D72" s="43"/>
      <c r="E72" s="43"/>
      <c r="F72" s="43"/>
      <c r="G72" s="43"/>
      <c r="H72" s="43"/>
      <c r="I72" s="43" t="s">
        <v>20</v>
      </c>
      <c r="J72" s="25"/>
      <c r="K72" s="27"/>
      <c r="L72" s="63" t="e">
        <f t="shared" ref="L72:L135" si="19">(I72*1/F72)-100%</f>
        <v>#VALUE!</v>
      </c>
      <c r="M72" s="28">
        <f t="shared" si="9"/>
        <v>0</v>
      </c>
      <c r="N72" s="8"/>
      <c r="Y72" s="5">
        <f t="shared" si="16"/>
        <v>0</v>
      </c>
      <c r="Z72" s="5">
        <f t="shared" si="17"/>
        <v>0</v>
      </c>
      <c r="AA72" s="5">
        <f t="shared" si="7"/>
        <v>0</v>
      </c>
    </row>
    <row r="73" spans="1:27" hidden="1" x14ac:dyDescent="0.3">
      <c r="A73" s="7"/>
      <c r="B73" s="23">
        <f t="shared" si="18"/>
        <v>68</v>
      </c>
      <c r="C73" s="24"/>
      <c r="D73" s="43"/>
      <c r="E73" s="43"/>
      <c r="F73" s="43"/>
      <c r="G73" s="43"/>
      <c r="H73" s="43"/>
      <c r="I73" s="43" t="s">
        <v>20</v>
      </c>
      <c r="J73" s="25"/>
      <c r="K73" s="27"/>
      <c r="L73" s="63" t="e">
        <f t="shared" si="19"/>
        <v>#VALUE!</v>
      </c>
      <c r="M73" s="28">
        <f t="shared" ref="M73:M136" si="20">J73*K73</f>
        <v>0</v>
      </c>
      <c r="N73" s="8"/>
      <c r="Y73" s="5">
        <f t="shared" si="16"/>
        <v>0</v>
      </c>
      <c r="Z73" s="5">
        <f t="shared" si="17"/>
        <v>0</v>
      </c>
      <c r="AA73" s="5">
        <f t="shared" si="7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43" t="s">
        <v>20</v>
      </c>
      <c r="J74" s="25"/>
      <c r="K74" s="27"/>
      <c r="L74" s="63" t="e">
        <f t="shared" si="19"/>
        <v>#VALUE!</v>
      </c>
      <c r="M74" s="28">
        <f t="shared" si="20"/>
        <v>0</v>
      </c>
      <c r="N74" s="8"/>
      <c r="Y74" s="5">
        <f t="shared" si="16"/>
        <v>0</v>
      </c>
      <c r="Z74" s="5">
        <f t="shared" si="17"/>
        <v>0</v>
      </c>
      <c r="AA74" s="5">
        <f t="shared" si="7"/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43" t="s">
        <v>20</v>
      </c>
      <c r="J75" s="25"/>
      <c r="K75" s="27"/>
      <c r="L75" s="63" t="e">
        <f t="shared" si="19"/>
        <v>#VALUE!</v>
      </c>
      <c r="M75" s="28">
        <f t="shared" si="20"/>
        <v>0</v>
      </c>
      <c r="N75" s="8"/>
      <c r="Y75" s="5">
        <f t="shared" si="16"/>
        <v>0</v>
      </c>
      <c r="Z75" s="5">
        <f t="shared" si="17"/>
        <v>0</v>
      </c>
      <c r="AA75" s="5">
        <f t="shared" ref="AA75:AA138" si="21">IF($I75=0,1,0)</f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43" t="s">
        <v>20</v>
      </c>
      <c r="J76" s="25"/>
      <c r="K76" s="27"/>
      <c r="L76" s="63" t="e">
        <f t="shared" si="19"/>
        <v>#VALUE!</v>
      </c>
      <c r="M76" s="28">
        <f t="shared" si="20"/>
        <v>0</v>
      </c>
      <c r="N76" s="8"/>
      <c r="Y76" s="5">
        <f t="shared" si="16"/>
        <v>0</v>
      </c>
      <c r="Z76" s="5">
        <f t="shared" si="17"/>
        <v>0</v>
      </c>
      <c r="AA76" s="5">
        <f t="shared" si="21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43" t="s">
        <v>20</v>
      </c>
      <c r="J77" s="25"/>
      <c r="K77" s="27"/>
      <c r="L77" s="63" t="e">
        <f t="shared" si="19"/>
        <v>#VALUE!</v>
      </c>
      <c r="M77" s="28">
        <f t="shared" si="20"/>
        <v>0</v>
      </c>
      <c r="N77" s="8"/>
      <c r="Y77" s="5">
        <f t="shared" si="16"/>
        <v>0</v>
      </c>
      <c r="Z77" s="5">
        <f t="shared" si="17"/>
        <v>0</v>
      </c>
      <c r="AA77" s="5">
        <f t="shared" si="21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43" t="s">
        <v>20</v>
      </c>
      <c r="J78" s="25"/>
      <c r="K78" s="27"/>
      <c r="L78" s="63" t="e">
        <f t="shared" si="19"/>
        <v>#VALUE!</v>
      </c>
      <c r="M78" s="28">
        <f t="shared" si="20"/>
        <v>0</v>
      </c>
      <c r="N78" s="8"/>
      <c r="Y78" s="5">
        <f t="shared" si="16"/>
        <v>0</v>
      </c>
      <c r="Z78" s="5">
        <f t="shared" si="17"/>
        <v>0</v>
      </c>
      <c r="AA78" s="5">
        <f t="shared" si="21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43" t="s">
        <v>20</v>
      </c>
      <c r="J79" s="25"/>
      <c r="K79" s="27"/>
      <c r="L79" s="63" t="e">
        <f t="shared" si="19"/>
        <v>#VALUE!</v>
      </c>
      <c r="M79" s="28">
        <f t="shared" si="20"/>
        <v>0</v>
      </c>
      <c r="N79" s="8"/>
      <c r="Y79" s="5">
        <f t="shared" si="16"/>
        <v>0</v>
      </c>
      <c r="Z79" s="5">
        <f t="shared" si="17"/>
        <v>0</v>
      </c>
      <c r="AA79" s="5">
        <f t="shared" si="21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43" t="s">
        <v>20</v>
      </c>
      <c r="J80" s="25"/>
      <c r="K80" s="27"/>
      <c r="L80" s="63" t="e">
        <f t="shared" si="19"/>
        <v>#VALUE!</v>
      </c>
      <c r="M80" s="28">
        <f t="shared" si="20"/>
        <v>0</v>
      </c>
      <c r="N80" s="8"/>
      <c r="Q80" s="5" t="s">
        <v>20</v>
      </c>
      <c r="Y80" s="5">
        <f t="shared" si="16"/>
        <v>0</v>
      </c>
      <c r="Z80" s="5">
        <f t="shared" si="17"/>
        <v>0</v>
      </c>
      <c r="AA80" s="5">
        <f t="shared" si="21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43" t="s">
        <v>20</v>
      </c>
      <c r="J81" s="25"/>
      <c r="K81" s="27"/>
      <c r="L81" s="63" t="e">
        <f t="shared" si="19"/>
        <v>#VALUE!</v>
      </c>
      <c r="M81" s="28">
        <f t="shared" si="20"/>
        <v>0</v>
      </c>
      <c r="N81" s="8"/>
      <c r="P81" s="5" t="s">
        <v>20</v>
      </c>
      <c r="Y81" s="5">
        <f t="shared" si="16"/>
        <v>0</v>
      </c>
      <c r="Z81" s="5">
        <f t="shared" si="17"/>
        <v>0</v>
      </c>
      <c r="AA81" s="5">
        <f t="shared" si="21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43" t="s">
        <v>20</v>
      </c>
      <c r="J82" s="25"/>
      <c r="K82" s="27"/>
      <c r="L82" s="63" t="e">
        <f t="shared" si="19"/>
        <v>#VALUE!</v>
      </c>
      <c r="M82" s="28">
        <f t="shared" si="20"/>
        <v>0</v>
      </c>
      <c r="N82" s="8"/>
      <c r="Y82" s="5">
        <f t="shared" si="16"/>
        <v>0</v>
      </c>
      <c r="Z82" s="5">
        <f t="shared" si="17"/>
        <v>0</v>
      </c>
      <c r="AA82" s="5">
        <f t="shared" si="21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43" t="s">
        <v>20</v>
      </c>
      <c r="J83" s="25"/>
      <c r="K83" s="27"/>
      <c r="L83" s="63" t="e">
        <f t="shared" si="19"/>
        <v>#VALUE!</v>
      </c>
      <c r="M83" s="28">
        <f t="shared" si="20"/>
        <v>0</v>
      </c>
      <c r="N83" s="8"/>
      <c r="R83" s="5" t="s">
        <v>20</v>
      </c>
      <c r="Y83" s="5">
        <f t="shared" si="16"/>
        <v>0</v>
      </c>
      <c r="Z83" s="5">
        <f t="shared" si="17"/>
        <v>0</v>
      </c>
      <c r="AA83" s="5">
        <f t="shared" si="21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43" t="s">
        <v>20</v>
      </c>
      <c r="J84" s="25"/>
      <c r="K84" s="27"/>
      <c r="L84" s="63" t="e">
        <f t="shared" si="19"/>
        <v>#VALUE!</v>
      </c>
      <c r="M84" s="28">
        <f t="shared" si="20"/>
        <v>0</v>
      </c>
      <c r="N84" s="8"/>
      <c r="Y84" s="5">
        <f t="shared" si="16"/>
        <v>0</v>
      </c>
      <c r="Z84" s="5">
        <f t="shared" si="17"/>
        <v>0</v>
      </c>
      <c r="AA84" s="5">
        <f t="shared" si="21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43" t="s">
        <v>20</v>
      </c>
      <c r="J85" s="25"/>
      <c r="K85" s="27"/>
      <c r="L85" s="63" t="e">
        <f t="shared" si="19"/>
        <v>#VALUE!</v>
      </c>
      <c r="M85" s="28">
        <f t="shared" si="20"/>
        <v>0</v>
      </c>
      <c r="N85" s="8"/>
      <c r="Y85" s="5">
        <f t="shared" si="16"/>
        <v>0</v>
      </c>
      <c r="Z85" s="5">
        <f t="shared" si="17"/>
        <v>0</v>
      </c>
      <c r="AA85" s="5">
        <f t="shared" si="21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43" t="s">
        <v>20</v>
      </c>
      <c r="J86" s="25"/>
      <c r="K86" s="27"/>
      <c r="L86" s="63" t="e">
        <f t="shared" si="19"/>
        <v>#VALUE!</v>
      </c>
      <c r="M86" s="28">
        <f t="shared" si="20"/>
        <v>0</v>
      </c>
      <c r="N86" s="8"/>
      <c r="Y86" s="5">
        <f t="shared" si="16"/>
        <v>0</v>
      </c>
      <c r="Z86" s="5">
        <f t="shared" si="17"/>
        <v>0</v>
      </c>
      <c r="AA86" s="5">
        <f t="shared" si="21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43" t="s">
        <v>20</v>
      </c>
      <c r="J87" s="25"/>
      <c r="K87" s="27"/>
      <c r="L87" s="63" t="e">
        <f t="shared" si="19"/>
        <v>#VALUE!</v>
      </c>
      <c r="M87" s="28">
        <f t="shared" si="20"/>
        <v>0</v>
      </c>
      <c r="N87" s="8"/>
      <c r="Y87" s="5">
        <f t="shared" si="16"/>
        <v>0</v>
      </c>
      <c r="Z87" s="5">
        <f t="shared" si="17"/>
        <v>0</v>
      </c>
      <c r="AA87" s="5">
        <f t="shared" si="21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43" t="s">
        <v>20</v>
      </c>
      <c r="J88" s="25"/>
      <c r="K88" s="27"/>
      <c r="L88" s="63" t="e">
        <f t="shared" si="19"/>
        <v>#VALUE!</v>
      </c>
      <c r="M88" s="28">
        <f t="shared" si="20"/>
        <v>0</v>
      </c>
      <c r="N88" s="8"/>
      <c r="Y88" s="5">
        <f t="shared" si="16"/>
        <v>0</v>
      </c>
      <c r="Z88" s="5">
        <f t="shared" si="17"/>
        <v>0</v>
      </c>
      <c r="AA88" s="5">
        <f t="shared" si="21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43" t="s">
        <v>20</v>
      </c>
      <c r="J89" s="25"/>
      <c r="K89" s="27"/>
      <c r="L89" s="63" t="e">
        <f t="shared" si="19"/>
        <v>#VALUE!</v>
      </c>
      <c r="M89" s="28">
        <f t="shared" si="20"/>
        <v>0</v>
      </c>
      <c r="N89" s="8"/>
      <c r="Y89" s="5">
        <f t="shared" si="16"/>
        <v>0</v>
      </c>
      <c r="Z89" s="5">
        <f t="shared" si="17"/>
        <v>0</v>
      </c>
      <c r="AA89" s="5">
        <f t="shared" si="21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43" t="s">
        <v>20</v>
      </c>
      <c r="J90" s="25"/>
      <c r="K90" s="27"/>
      <c r="L90" s="63" t="e">
        <f t="shared" si="19"/>
        <v>#VALUE!</v>
      </c>
      <c r="M90" s="28">
        <f t="shared" si="20"/>
        <v>0</v>
      </c>
      <c r="N90" s="8"/>
      <c r="Y90" s="5">
        <f t="shared" si="16"/>
        <v>0</v>
      </c>
      <c r="Z90" s="5">
        <f t="shared" si="17"/>
        <v>0</v>
      </c>
      <c r="AA90" s="5">
        <f t="shared" si="21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43" t="s">
        <v>20</v>
      </c>
      <c r="J91" s="25"/>
      <c r="K91" s="27"/>
      <c r="L91" s="63" t="e">
        <f t="shared" si="19"/>
        <v>#VALUE!</v>
      </c>
      <c r="M91" s="28">
        <f t="shared" si="20"/>
        <v>0</v>
      </c>
      <c r="N91" s="8"/>
      <c r="Y91" s="5">
        <f t="shared" si="16"/>
        <v>0</v>
      </c>
      <c r="Z91" s="5">
        <f t="shared" si="17"/>
        <v>0</v>
      </c>
      <c r="AA91" s="5">
        <f t="shared" si="21"/>
        <v>0</v>
      </c>
    </row>
    <row r="92" spans="1:27" hidden="1" x14ac:dyDescent="0.3">
      <c r="A92" s="7"/>
      <c r="B92" s="23">
        <f t="shared" si="18"/>
        <v>87</v>
      </c>
      <c r="C92" s="24"/>
      <c r="D92" s="43"/>
      <c r="E92" s="43"/>
      <c r="F92" s="43"/>
      <c r="G92" s="43"/>
      <c r="H92" s="43"/>
      <c r="I92" s="43" t="s">
        <v>20</v>
      </c>
      <c r="J92" s="25"/>
      <c r="K92" s="27"/>
      <c r="L92" s="63" t="e">
        <f t="shared" si="19"/>
        <v>#VALUE!</v>
      </c>
      <c r="M92" s="28">
        <f t="shared" si="20"/>
        <v>0</v>
      </c>
      <c r="N92" s="8"/>
      <c r="Y92" s="5">
        <f t="shared" si="16"/>
        <v>0</v>
      </c>
      <c r="Z92" s="5">
        <f t="shared" si="17"/>
        <v>0</v>
      </c>
      <c r="AA92" s="5">
        <f t="shared" si="21"/>
        <v>0</v>
      </c>
    </row>
    <row r="93" spans="1:27" hidden="1" x14ac:dyDescent="0.3">
      <c r="A93" s="7"/>
      <c r="B93" s="23">
        <f t="shared" si="18"/>
        <v>88</v>
      </c>
      <c r="C93" s="24"/>
      <c r="D93" s="43"/>
      <c r="E93" s="43"/>
      <c r="F93" s="43"/>
      <c r="G93" s="43"/>
      <c r="H93" s="43"/>
      <c r="I93" s="43" t="s">
        <v>20</v>
      </c>
      <c r="J93" s="25"/>
      <c r="K93" s="27"/>
      <c r="L93" s="63" t="e">
        <f t="shared" si="19"/>
        <v>#VALUE!</v>
      </c>
      <c r="M93" s="28">
        <f t="shared" si="20"/>
        <v>0</v>
      </c>
      <c r="N93" s="8"/>
      <c r="Y93" s="5">
        <f t="shared" si="16"/>
        <v>0</v>
      </c>
      <c r="Z93" s="5">
        <f t="shared" si="17"/>
        <v>0</v>
      </c>
      <c r="AA93" s="5">
        <f t="shared" si="21"/>
        <v>0</v>
      </c>
    </row>
    <row r="94" spans="1:27" hidden="1" x14ac:dyDescent="0.3">
      <c r="A94" s="7"/>
      <c r="B94" s="23">
        <f t="shared" si="18"/>
        <v>89</v>
      </c>
      <c r="C94" s="24"/>
      <c r="D94" s="43"/>
      <c r="E94" s="43"/>
      <c r="F94" s="43"/>
      <c r="G94" s="43"/>
      <c r="H94" s="43"/>
      <c r="I94" s="43" t="s">
        <v>20</v>
      </c>
      <c r="J94" s="25"/>
      <c r="K94" s="27"/>
      <c r="L94" s="63" t="e">
        <f t="shared" si="19"/>
        <v>#VALUE!</v>
      </c>
      <c r="M94" s="28">
        <f t="shared" si="20"/>
        <v>0</v>
      </c>
      <c r="N94" s="8"/>
      <c r="Y94" s="5">
        <f t="shared" si="16"/>
        <v>0</v>
      </c>
      <c r="Z94" s="5">
        <f t="shared" si="17"/>
        <v>0</v>
      </c>
      <c r="AA94" s="5">
        <f t="shared" si="21"/>
        <v>0</v>
      </c>
    </row>
    <row r="95" spans="1:27" hidden="1" x14ac:dyDescent="0.3">
      <c r="A95" s="7"/>
      <c r="B95" s="23">
        <f t="shared" si="18"/>
        <v>90</v>
      </c>
      <c r="C95" s="24"/>
      <c r="D95" s="43"/>
      <c r="E95" s="43"/>
      <c r="F95" s="43"/>
      <c r="G95" s="43"/>
      <c r="H95" s="43"/>
      <c r="I95" s="43" t="s">
        <v>20</v>
      </c>
      <c r="J95" s="25"/>
      <c r="K95" s="27"/>
      <c r="L95" s="63" t="e">
        <f t="shared" si="19"/>
        <v>#VALUE!</v>
      </c>
      <c r="M95" s="28">
        <f t="shared" si="20"/>
        <v>0</v>
      </c>
      <c r="N95" s="8"/>
      <c r="Y95" s="5">
        <f t="shared" si="16"/>
        <v>0</v>
      </c>
      <c r="Z95" s="5">
        <f t="shared" si="17"/>
        <v>0</v>
      </c>
      <c r="AA95" s="5">
        <f t="shared" si="21"/>
        <v>0</v>
      </c>
    </row>
    <row r="96" spans="1:27" hidden="1" x14ac:dyDescent="0.3">
      <c r="A96" s="7"/>
      <c r="B96" s="23">
        <f t="shared" si="18"/>
        <v>91</v>
      </c>
      <c r="C96" s="24"/>
      <c r="D96" s="43"/>
      <c r="E96" s="43"/>
      <c r="F96" s="43"/>
      <c r="G96" s="43"/>
      <c r="H96" s="43"/>
      <c r="I96" s="43" t="s">
        <v>20</v>
      </c>
      <c r="J96" s="25"/>
      <c r="K96" s="27"/>
      <c r="L96" s="63" t="e">
        <f t="shared" si="19"/>
        <v>#VALUE!</v>
      </c>
      <c r="M96" s="28">
        <f t="shared" si="20"/>
        <v>0</v>
      </c>
      <c r="N96" s="8"/>
      <c r="Y96" s="5">
        <f t="shared" si="16"/>
        <v>0</v>
      </c>
      <c r="Z96" s="5">
        <f t="shared" si="17"/>
        <v>0</v>
      </c>
      <c r="AA96" s="5">
        <f t="shared" si="21"/>
        <v>0</v>
      </c>
    </row>
    <row r="97" spans="1:27" hidden="1" x14ac:dyDescent="0.3">
      <c r="A97" s="7"/>
      <c r="B97" s="23">
        <f t="shared" si="18"/>
        <v>92</v>
      </c>
      <c r="C97" s="24"/>
      <c r="D97" s="43"/>
      <c r="E97" s="43"/>
      <c r="F97" s="43"/>
      <c r="G97" s="43"/>
      <c r="H97" s="43"/>
      <c r="I97" s="43" t="s">
        <v>20</v>
      </c>
      <c r="J97" s="25"/>
      <c r="K97" s="27"/>
      <c r="L97" s="63" t="e">
        <f t="shared" si="19"/>
        <v>#VALUE!</v>
      </c>
      <c r="M97" s="28">
        <f t="shared" si="20"/>
        <v>0</v>
      </c>
      <c r="N97" s="8"/>
      <c r="Y97" s="5">
        <f t="shared" si="16"/>
        <v>0</v>
      </c>
      <c r="Z97" s="5">
        <f t="shared" si="17"/>
        <v>0</v>
      </c>
      <c r="AA97" s="5">
        <f t="shared" si="21"/>
        <v>0</v>
      </c>
    </row>
    <row r="98" spans="1:27" hidden="1" x14ac:dyDescent="0.3">
      <c r="A98" s="7"/>
      <c r="B98" s="23">
        <f t="shared" si="18"/>
        <v>93</v>
      </c>
      <c r="C98" s="24"/>
      <c r="D98" s="43"/>
      <c r="E98" s="43"/>
      <c r="F98" s="43"/>
      <c r="G98" s="43"/>
      <c r="H98" s="43"/>
      <c r="I98" s="43" t="s">
        <v>20</v>
      </c>
      <c r="J98" s="25"/>
      <c r="K98" s="27"/>
      <c r="L98" s="63" t="e">
        <f t="shared" si="19"/>
        <v>#VALUE!</v>
      </c>
      <c r="M98" s="28">
        <f t="shared" si="20"/>
        <v>0</v>
      </c>
      <c r="N98" s="8"/>
      <c r="Y98" s="5">
        <f t="shared" si="16"/>
        <v>0</v>
      </c>
      <c r="Z98" s="5">
        <f t="shared" si="17"/>
        <v>0</v>
      </c>
      <c r="AA98" s="5">
        <f t="shared" si="21"/>
        <v>0</v>
      </c>
    </row>
    <row r="99" spans="1:27" hidden="1" x14ac:dyDescent="0.3">
      <c r="A99" s="7"/>
      <c r="B99" s="23">
        <f t="shared" si="18"/>
        <v>94</v>
      </c>
      <c r="C99" s="24"/>
      <c r="D99" s="43"/>
      <c r="E99" s="43"/>
      <c r="F99" s="43"/>
      <c r="G99" s="43"/>
      <c r="H99" s="43"/>
      <c r="I99" s="43" t="s">
        <v>20</v>
      </c>
      <c r="J99" s="25"/>
      <c r="K99" s="27"/>
      <c r="L99" s="63" t="e">
        <f t="shared" si="19"/>
        <v>#VALUE!</v>
      </c>
      <c r="M99" s="28">
        <f t="shared" si="20"/>
        <v>0</v>
      </c>
      <c r="N99" s="8"/>
      <c r="P99" s="5" t="s">
        <v>20</v>
      </c>
      <c r="Y99" s="5">
        <f t="shared" si="16"/>
        <v>0</v>
      </c>
      <c r="Z99" s="5">
        <f t="shared" si="17"/>
        <v>0</v>
      </c>
      <c r="AA99" s="5">
        <f t="shared" si="21"/>
        <v>0</v>
      </c>
    </row>
    <row r="100" spans="1:27" hidden="1" x14ac:dyDescent="0.3">
      <c r="A100" s="7"/>
      <c r="B100" s="23">
        <f t="shared" si="18"/>
        <v>95</v>
      </c>
      <c r="C100" s="24"/>
      <c r="D100" s="43"/>
      <c r="E100" s="43"/>
      <c r="F100" s="43"/>
      <c r="G100" s="43"/>
      <c r="H100" s="43"/>
      <c r="I100" s="43" t="s">
        <v>20</v>
      </c>
      <c r="J100" s="25"/>
      <c r="K100" s="27"/>
      <c r="L100" s="63" t="e">
        <f t="shared" si="19"/>
        <v>#VALUE!</v>
      </c>
      <c r="M100" s="28">
        <f t="shared" si="20"/>
        <v>0</v>
      </c>
      <c r="N100" s="8"/>
      <c r="Q100" s="5" t="s">
        <v>20</v>
      </c>
      <c r="Y100" s="5">
        <f t="shared" si="16"/>
        <v>0</v>
      </c>
      <c r="Z100" s="5">
        <f t="shared" si="17"/>
        <v>0</v>
      </c>
      <c r="AA100" s="5">
        <f t="shared" si="21"/>
        <v>0</v>
      </c>
    </row>
    <row r="101" spans="1:27" hidden="1" x14ac:dyDescent="0.3">
      <c r="A101" s="7"/>
      <c r="B101" s="23">
        <f t="shared" si="18"/>
        <v>96</v>
      </c>
      <c r="C101" s="24"/>
      <c r="D101" s="43"/>
      <c r="E101" s="43"/>
      <c r="F101" s="43"/>
      <c r="G101" s="43"/>
      <c r="H101" s="43"/>
      <c r="I101" s="43" t="s">
        <v>20</v>
      </c>
      <c r="J101" s="25"/>
      <c r="K101" s="27"/>
      <c r="L101" s="63" t="e">
        <f t="shared" si="19"/>
        <v>#VALUE!</v>
      </c>
      <c r="M101" s="28">
        <f t="shared" si="20"/>
        <v>0</v>
      </c>
      <c r="N101" s="8"/>
      <c r="Q101" s="5" t="s">
        <v>20</v>
      </c>
      <c r="Y101" s="5">
        <f t="shared" si="16"/>
        <v>0</v>
      </c>
      <c r="Z101" s="5">
        <f t="shared" si="17"/>
        <v>0</v>
      </c>
      <c r="AA101" s="5">
        <f t="shared" si="21"/>
        <v>0</v>
      </c>
    </row>
    <row r="102" spans="1:27" hidden="1" x14ac:dyDescent="0.3">
      <c r="A102" s="7"/>
      <c r="B102" s="23">
        <f t="shared" si="18"/>
        <v>97</v>
      </c>
      <c r="C102" s="24"/>
      <c r="D102" s="43"/>
      <c r="E102" s="43"/>
      <c r="F102" s="43"/>
      <c r="G102" s="43"/>
      <c r="H102" s="43"/>
      <c r="I102" s="43" t="s">
        <v>20</v>
      </c>
      <c r="J102" s="25"/>
      <c r="K102" s="27"/>
      <c r="L102" s="63" t="e">
        <f t="shared" si="19"/>
        <v>#VALUE!</v>
      </c>
      <c r="M102" s="28">
        <f t="shared" si="20"/>
        <v>0</v>
      </c>
      <c r="N102" s="8"/>
      <c r="Y102" s="5">
        <f t="shared" si="16"/>
        <v>0</v>
      </c>
      <c r="Z102" s="5">
        <f t="shared" si="17"/>
        <v>0</v>
      </c>
      <c r="AA102" s="5">
        <f t="shared" si="21"/>
        <v>0</v>
      </c>
    </row>
    <row r="103" spans="1:27" hidden="1" x14ac:dyDescent="0.3">
      <c r="A103" s="7"/>
      <c r="B103" s="23">
        <f t="shared" si="18"/>
        <v>98</v>
      </c>
      <c r="C103" s="24"/>
      <c r="D103" s="43"/>
      <c r="E103" s="43"/>
      <c r="F103" s="43"/>
      <c r="G103" s="43"/>
      <c r="H103" s="43"/>
      <c r="I103" s="43" t="s">
        <v>20</v>
      </c>
      <c r="J103" s="25"/>
      <c r="K103" s="27"/>
      <c r="L103" s="63" t="e">
        <f t="shared" si="19"/>
        <v>#VALUE!</v>
      </c>
      <c r="M103" s="28">
        <f t="shared" si="20"/>
        <v>0</v>
      </c>
      <c r="N103" s="8"/>
      <c r="Y103" s="5">
        <f t="shared" si="16"/>
        <v>0</v>
      </c>
      <c r="Z103" s="5">
        <f t="shared" si="17"/>
        <v>0</v>
      </c>
      <c r="AA103" s="5">
        <f t="shared" si="21"/>
        <v>0</v>
      </c>
    </row>
    <row r="104" spans="1:27" hidden="1" x14ac:dyDescent="0.3">
      <c r="A104" s="7"/>
      <c r="B104" s="23">
        <f t="shared" si="18"/>
        <v>99</v>
      </c>
      <c r="C104" s="24"/>
      <c r="D104" s="43"/>
      <c r="E104" s="43"/>
      <c r="F104" s="43"/>
      <c r="G104" s="43"/>
      <c r="H104" s="43"/>
      <c r="I104" s="43" t="s">
        <v>20</v>
      </c>
      <c r="J104" s="25"/>
      <c r="K104" s="27"/>
      <c r="L104" s="63" t="e">
        <f t="shared" si="19"/>
        <v>#VALUE!</v>
      </c>
      <c r="M104" s="25">
        <f t="shared" si="20"/>
        <v>0</v>
      </c>
      <c r="N104" s="8"/>
      <c r="Y104" s="5">
        <f t="shared" si="16"/>
        <v>0</v>
      </c>
      <c r="Z104" s="5">
        <f t="shared" si="17"/>
        <v>0</v>
      </c>
      <c r="AA104" s="5">
        <f t="shared" si="21"/>
        <v>0</v>
      </c>
    </row>
    <row r="105" spans="1:27" hidden="1" x14ac:dyDescent="0.3">
      <c r="A105" s="7"/>
      <c r="B105" s="23">
        <f t="shared" si="18"/>
        <v>100</v>
      </c>
      <c r="C105" s="24"/>
      <c r="D105" s="43"/>
      <c r="E105" s="43"/>
      <c r="F105" s="43"/>
      <c r="G105" s="43"/>
      <c r="H105" s="43"/>
      <c r="I105" s="43" t="s">
        <v>20</v>
      </c>
      <c r="J105" s="25"/>
      <c r="K105" s="27"/>
      <c r="L105" s="63" t="e">
        <f t="shared" si="19"/>
        <v>#VALUE!</v>
      </c>
      <c r="M105" s="25">
        <f t="shared" si="20"/>
        <v>0</v>
      </c>
      <c r="N105" s="8"/>
      <c r="Y105" s="5">
        <f t="shared" si="16"/>
        <v>0</v>
      </c>
      <c r="Z105" s="5">
        <f t="shared" si="17"/>
        <v>0</v>
      </c>
      <c r="AA105" s="5">
        <f t="shared" si="21"/>
        <v>0</v>
      </c>
    </row>
    <row r="106" spans="1:27" hidden="1" x14ac:dyDescent="0.3">
      <c r="A106" s="7"/>
      <c r="B106" s="23">
        <f t="shared" si="18"/>
        <v>101</v>
      </c>
      <c r="C106" s="24"/>
      <c r="D106" s="43"/>
      <c r="E106" s="43"/>
      <c r="F106" s="43"/>
      <c r="G106" s="43"/>
      <c r="H106" s="43"/>
      <c r="I106" s="43" t="s">
        <v>20</v>
      </c>
      <c r="J106" s="25"/>
      <c r="K106" s="27"/>
      <c r="L106" s="63" t="e">
        <f t="shared" si="19"/>
        <v>#VALUE!</v>
      </c>
      <c r="M106" s="25">
        <f t="shared" si="20"/>
        <v>0</v>
      </c>
      <c r="N106" s="8"/>
      <c r="Y106" s="5">
        <f t="shared" si="16"/>
        <v>0</v>
      </c>
      <c r="Z106" s="5">
        <f t="shared" si="17"/>
        <v>0</v>
      </c>
      <c r="AA106" s="5">
        <f t="shared" si="21"/>
        <v>0</v>
      </c>
    </row>
    <row r="107" spans="1:27" hidden="1" x14ac:dyDescent="0.3">
      <c r="A107" s="7"/>
      <c r="B107" s="23">
        <f t="shared" si="18"/>
        <v>102</v>
      </c>
      <c r="C107" s="24"/>
      <c r="D107" s="43"/>
      <c r="E107" s="43"/>
      <c r="F107" s="43"/>
      <c r="G107" s="43"/>
      <c r="H107" s="43"/>
      <c r="I107" s="43" t="s">
        <v>20</v>
      </c>
      <c r="J107" s="25"/>
      <c r="K107" s="27"/>
      <c r="L107" s="63" t="e">
        <f t="shared" si="19"/>
        <v>#VALUE!</v>
      </c>
      <c r="M107" s="25">
        <f t="shared" si="20"/>
        <v>0</v>
      </c>
      <c r="N107" s="8"/>
      <c r="Y107" s="5">
        <f t="shared" si="16"/>
        <v>0</v>
      </c>
      <c r="Z107" s="5">
        <f t="shared" si="17"/>
        <v>0</v>
      </c>
      <c r="AA107" s="5">
        <f t="shared" si="21"/>
        <v>0</v>
      </c>
    </row>
    <row r="108" spans="1:27" hidden="1" x14ac:dyDescent="0.3">
      <c r="A108" s="7"/>
      <c r="B108" s="23">
        <f t="shared" si="18"/>
        <v>103</v>
      </c>
      <c r="C108" s="24"/>
      <c r="D108" s="43"/>
      <c r="E108" s="43"/>
      <c r="F108" s="43"/>
      <c r="G108" s="43"/>
      <c r="H108" s="43"/>
      <c r="I108" s="43" t="s">
        <v>20</v>
      </c>
      <c r="J108" s="25"/>
      <c r="K108" s="27"/>
      <c r="L108" s="63" t="e">
        <f t="shared" si="19"/>
        <v>#VALUE!</v>
      </c>
      <c r="M108" s="25">
        <f t="shared" si="20"/>
        <v>0</v>
      </c>
      <c r="N108" s="8"/>
      <c r="Y108" s="5">
        <f t="shared" si="16"/>
        <v>0</v>
      </c>
      <c r="Z108" s="5">
        <f t="shared" si="17"/>
        <v>0</v>
      </c>
      <c r="AA108" s="5">
        <f t="shared" si="21"/>
        <v>0</v>
      </c>
    </row>
    <row r="109" spans="1:27" hidden="1" x14ac:dyDescent="0.3">
      <c r="A109" s="7"/>
      <c r="B109" s="23">
        <f t="shared" si="18"/>
        <v>104</v>
      </c>
      <c r="C109" s="24"/>
      <c r="D109" s="43"/>
      <c r="E109" s="43"/>
      <c r="F109" s="43"/>
      <c r="G109" s="43"/>
      <c r="H109" s="43"/>
      <c r="I109" s="43" t="s">
        <v>20</v>
      </c>
      <c r="J109" s="25"/>
      <c r="K109" s="27"/>
      <c r="L109" s="63" t="e">
        <f t="shared" si="19"/>
        <v>#VALUE!</v>
      </c>
      <c r="M109" s="25">
        <f t="shared" si="20"/>
        <v>0</v>
      </c>
      <c r="N109" s="8"/>
      <c r="Y109" s="5">
        <f t="shared" si="16"/>
        <v>0</v>
      </c>
      <c r="Z109" s="5">
        <f t="shared" si="17"/>
        <v>0</v>
      </c>
      <c r="AA109" s="5">
        <f t="shared" si="21"/>
        <v>0</v>
      </c>
    </row>
    <row r="110" spans="1:27" hidden="1" x14ac:dyDescent="0.3">
      <c r="A110" s="7"/>
      <c r="B110" s="23">
        <f t="shared" si="18"/>
        <v>105</v>
      </c>
      <c r="C110" s="24"/>
      <c r="D110" s="43"/>
      <c r="E110" s="43"/>
      <c r="F110" s="43"/>
      <c r="G110" s="43"/>
      <c r="H110" s="43"/>
      <c r="I110" s="43" t="s">
        <v>20</v>
      </c>
      <c r="J110" s="25"/>
      <c r="K110" s="27"/>
      <c r="L110" s="63" t="e">
        <f t="shared" si="19"/>
        <v>#VALUE!</v>
      </c>
      <c r="M110" s="25">
        <f t="shared" si="20"/>
        <v>0</v>
      </c>
      <c r="N110" s="8"/>
      <c r="Y110" s="5">
        <f t="shared" si="16"/>
        <v>0</v>
      </c>
      <c r="Z110" s="5">
        <f t="shared" si="17"/>
        <v>0</v>
      </c>
      <c r="AA110" s="5">
        <f t="shared" si="21"/>
        <v>0</v>
      </c>
    </row>
    <row r="111" spans="1:27" hidden="1" x14ac:dyDescent="0.3">
      <c r="A111" s="7"/>
      <c r="B111" s="23">
        <f t="shared" si="18"/>
        <v>106</v>
      </c>
      <c r="C111" s="24"/>
      <c r="D111" s="43"/>
      <c r="E111" s="43"/>
      <c r="F111" s="43"/>
      <c r="G111" s="43"/>
      <c r="H111" s="43"/>
      <c r="I111" s="43" t="s">
        <v>20</v>
      </c>
      <c r="J111" s="25"/>
      <c r="K111" s="27"/>
      <c r="L111" s="63" t="e">
        <f t="shared" si="19"/>
        <v>#VALUE!</v>
      </c>
      <c r="M111" s="25">
        <f t="shared" si="20"/>
        <v>0</v>
      </c>
      <c r="N111" s="8"/>
      <c r="Y111" s="5">
        <f t="shared" si="16"/>
        <v>0</v>
      </c>
      <c r="Z111" s="5">
        <f t="shared" si="17"/>
        <v>0</v>
      </c>
      <c r="AA111" s="5">
        <f t="shared" si="21"/>
        <v>0</v>
      </c>
    </row>
    <row r="112" spans="1:27" hidden="1" x14ac:dyDescent="0.3">
      <c r="A112" s="7"/>
      <c r="B112" s="23">
        <f t="shared" si="18"/>
        <v>107</v>
      </c>
      <c r="C112" s="24"/>
      <c r="D112" s="43"/>
      <c r="E112" s="43"/>
      <c r="F112" s="43"/>
      <c r="G112" s="43"/>
      <c r="H112" s="43"/>
      <c r="I112" s="43" t="s">
        <v>20</v>
      </c>
      <c r="J112" s="25"/>
      <c r="K112" s="27"/>
      <c r="L112" s="63" t="e">
        <f t="shared" si="19"/>
        <v>#VALUE!</v>
      </c>
      <c r="M112" s="25">
        <f t="shared" si="20"/>
        <v>0</v>
      </c>
      <c r="N112" s="8"/>
      <c r="Y112" s="5">
        <f t="shared" si="16"/>
        <v>0</v>
      </c>
      <c r="Z112" s="5">
        <f t="shared" si="17"/>
        <v>0</v>
      </c>
      <c r="AA112" s="5">
        <f t="shared" si="21"/>
        <v>0</v>
      </c>
    </row>
    <row r="113" spans="1:27" hidden="1" x14ac:dyDescent="0.3">
      <c r="A113" s="7"/>
      <c r="B113" s="23">
        <f t="shared" si="18"/>
        <v>108</v>
      </c>
      <c r="C113" s="24"/>
      <c r="D113" s="43"/>
      <c r="E113" s="43"/>
      <c r="F113" s="43"/>
      <c r="G113" s="43"/>
      <c r="H113" s="43"/>
      <c r="I113" s="43" t="s">
        <v>20</v>
      </c>
      <c r="J113" s="25"/>
      <c r="K113" s="27"/>
      <c r="L113" s="63" t="e">
        <f t="shared" si="19"/>
        <v>#VALUE!</v>
      </c>
      <c r="M113" s="25">
        <f t="shared" si="20"/>
        <v>0</v>
      </c>
      <c r="N113" s="8"/>
      <c r="Y113" s="5">
        <f t="shared" si="16"/>
        <v>0</v>
      </c>
      <c r="Z113" s="5">
        <f t="shared" si="17"/>
        <v>0</v>
      </c>
      <c r="AA113" s="5">
        <f t="shared" si="21"/>
        <v>0</v>
      </c>
    </row>
    <row r="114" spans="1:27" hidden="1" x14ac:dyDescent="0.3">
      <c r="A114" s="7"/>
      <c r="B114" s="23">
        <f t="shared" si="18"/>
        <v>109</v>
      </c>
      <c r="C114" s="24"/>
      <c r="D114" s="43"/>
      <c r="E114" s="43"/>
      <c r="F114" s="43"/>
      <c r="G114" s="43"/>
      <c r="H114" s="43"/>
      <c r="I114" s="43" t="s">
        <v>20</v>
      </c>
      <c r="J114" s="25"/>
      <c r="K114" s="27"/>
      <c r="L114" s="63" t="e">
        <f t="shared" si="19"/>
        <v>#VALUE!</v>
      </c>
      <c r="M114" s="25">
        <f t="shared" si="20"/>
        <v>0</v>
      </c>
      <c r="N114" s="8"/>
      <c r="Y114" s="5">
        <f t="shared" si="16"/>
        <v>0</v>
      </c>
      <c r="Z114" s="5">
        <f t="shared" si="17"/>
        <v>0</v>
      </c>
      <c r="AA114" s="5">
        <f t="shared" si="21"/>
        <v>0</v>
      </c>
    </row>
    <row r="115" spans="1:27" hidden="1" x14ac:dyDescent="0.3">
      <c r="A115" s="7"/>
      <c r="B115" s="23">
        <f t="shared" si="18"/>
        <v>110</v>
      </c>
      <c r="C115" s="24"/>
      <c r="D115" s="43"/>
      <c r="E115" s="43"/>
      <c r="F115" s="43"/>
      <c r="G115" s="43"/>
      <c r="H115" s="43"/>
      <c r="I115" s="43" t="s">
        <v>20</v>
      </c>
      <c r="J115" s="25"/>
      <c r="K115" s="27"/>
      <c r="L115" s="63" t="e">
        <f t="shared" si="19"/>
        <v>#VALUE!</v>
      </c>
      <c r="M115" s="25">
        <f t="shared" si="20"/>
        <v>0</v>
      </c>
      <c r="N115" s="8"/>
      <c r="Y115" s="5">
        <f t="shared" si="16"/>
        <v>0</v>
      </c>
      <c r="Z115" s="5">
        <f t="shared" si="17"/>
        <v>0</v>
      </c>
      <c r="AA115" s="5">
        <f t="shared" si="21"/>
        <v>0</v>
      </c>
    </row>
    <row r="116" spans="1:27" hidden="1" x14ac:dyDescent="0.3">
      <c r="A116" s="7"/>
      <c r="B116" s="23">
        <f t="shared" si="18"/>
        <v>111</v>
      </c>
      <c r="C116" s="24"/>
      <c r="D116" s="43"/>
      <c r="E116" s="43"/>
      <c r="F116" s="43"/>
      <c r="G116" s="43"/>
      <c r="H116" s="43"/>
      <c r="I116" s="43" t="s">
        <v>20</v>
      </c>
      <c r="J116" s="25"/>
      <c r="K116" s="27"/>
      <c r="L116" s="63" t="e">
        <f t="shared" si="19"/>
        <v>#VALUE!</v>
      </c>
      <c r="M116" s="25">
        <f t="shared" si="20"/>
        <v>0</v>
      </c>
      <c r="N116" s="8"/>
      <c r="Y116" s="5">
        <f t="shared" si="16"/>
        <v>0</v>
      </c>
      <c r="Z116" s="5">
        <f t="shared" si="17"/>
        <v>0</v>
      </c>
      <c r="AA116" s="5">
        <f t="shared" si="21"/>
        <v>0</v>
      </c>
    </row>
    <row r="117" spans="1:27" hidden="1" x14ac:dyDescent="0.3">
      <c r="A117" s="7"/>
      <c r="B117" s="23">
        <f t="shared" si="18"/>
        <v>112</v>
      </c>
      <c r="C117" s="24"/>
      <c r="D117" s="43"/>
      <c r="E117" s="43"/>
      <c r="F117" s="43"/>
      <c r="G117" s="43"/>
      <c r="H117" s="43"/>
      <c r="I117" s="43" t="s">
        <v>20</v>
      </c>
      <c r="J117" s="25"/>
      <c r="K117" s="27"/>
      <c r="L117" s="63" t="e">
        <f t="shared" si="19"/>
        <v>#VALUE!</v>
      </c>
      <c r="M117" s="25">
        <f t="shared" si="20"/>
        <v>0</v>
      </c>
      <c r="N117" s="8"/>
      <c r="Y117" s="5">
        <f t="shared" si="16"/>
        <v>0</v>
      </c>
      <c r="Z117" s="5">
        <f t="shared" si="17"/>
        <v>0</v>
      </c>
      <c r="AA117" s="5">
        <f t="shared" si="21"/>
        <v>0</v>
      </c>
    </row>
    <row r="118" spans="1:27" hidden="1" x14ac:dyDescent="0.3">
      <c r="A118" s="7"/>
      <c r="B118" s="23">
        <f t="shared" si="18"/>
        <v>113</v>
      </c>
      <c r="C118" s="24"/>
      <c r="D118" s="43"/>
      <c r="E118" s="43"/>
      <c r="F118" s="43"/>
      <c r="G118" s="43"/>
      <c r="H118" s="43"/>
      <c r="I118" s="43" t="s">
        <v>20</v>
      </c>
      <c r="J118" s="25"/>
      <c r="K118" s="27"/>
      <c r="L118" s="63" t="e">
        <f t="shared" si="19"/>
        <v>#VALUE!</v>
      </c>
      <c r="M118" s="25">
        <f t="shared" si="20"/>
        <v>0</v>
      </c>
      <c r="N118" s="8"/>
      <c r="Y118" s="5">
        <f t="shared" si="16"/>
        <v>0</v>
      </c>
      <c r="Z118" s="5">
        <f t="shared" si="17"/>
        <v>0</v>
      </c>
      <c r="AA118" s="5">
        <f t="shared" si="21"/>
        <v>0</v>
      </c>
    </row>
    <row r="119" spans="1:27" hidden="1" x14ac:dyDescent="0.3">
      <c r="A119" s="7"/>
      <c r="B119" s="23">
        <f t="shared" si="18"/>
        <v>114</v>
      </c>
      <c r="C119" s="24"/>
      <c r="D119" s="43"/>
      <c r="E119" s="43"/>
      <c r="F119" s="43"/>
      <c r="G119" s="43"/>
      <c r="H119" s="43"/>
      <c r="I119" s="43" t="s">
        <v>20</v>
      </c>
      <c r="J119" s="25"/>
      <c r="K119" s="27"/>
      <c r="L119" s="63" t="e">
        <f t="shared" si="19"/>
        <v>#VALUE!</v>
      </c>
      <c r="M119" s="25">
        <f t="shared" si="20"/>
        <v>0</v>
      </c>
      <c r="N119" s="8"/>
      <c r="Y119" s="5">
        <f t="shared" si="16"/>
        <v>0</v>
      </c>
      <c r="Z119" s="5">
        <f t="shared" si="17"/>
        <v>0</v>
      </c>
      <c r="AA119" s="5">
        <f t="shared" si="21"/>
        <v>0</v>
      </c>
    </row>
    <row r="120" spans="1:27" hidden="1" x14ac:dyDescent="0.3">
      <c r="A120" s="7"/>
      <c r="B120" s="23">
        <f t="shared" si="18"/>
        <v>115</v>
      </c>
      <c r="C120" s="24"/>
      <c r="D120" s="43"/>
      <c r="E120" s="43"/>
      <c r="F120" s="43"/>
      <c r="G120" s="43"/>
      <c r="H120" s="43"/>
      <c r="I120" s="43" t="s">
        <v>20</v>
      </c>
      <c r="J120" s="25"/>
      <c r="K120" s="27"/>
      <c r="L120" s="63" t="e">
        <f t="shared" si="19"/>
        <v>#VALUE!</v>
      </c>
      <c r="M120" s="25">
        <f t="shared" si="20"/>
        <v>0</v>
      </c>
      <c r="N120" s="8"/>
      <c r="Y120" s="5">
        <f t="shared" si="16"/>
        <v>0</v>
      </c>
      <c r="Z120" s="5">
        <f t="shared" si="17"/>
        <v>0</v>
      </c>
      <c r="AA120" s="5">
        <f t="shared" si="21"/>
        <v>0</v>
      </c>
    </row>
    <row r="121" spans="1:27" hidden="1" x14ac:dyDescent="0.3">
      <c r="A121" s="7"/>
      <c r="B121" s="23">
        <f t="shared" si="18"/>
        <v>116</v>
      </c>
      <c r="C121" s="24"/>
      <c r="D121" s="43"/>
      <c r="E121" s="43"/>
      <c r="F121" s="43"/>
      <c r="G121" s="43"/>
      <c r="H121" s="43"/>
      <c r="I121" s="43" t="s">
        <v>20</v>
      </c>
      <c r="J121" s="25"/>
      <c r="K121" s="27"/>
      <c r="L121" s="63" t="e">
        <f t="shared" si="19"/>
        <v>#VALUE!</v>
      </c>
      <c r="M121" s="25">
        <f t="shared" si="20"/>
        <v>0</v>
      </c>
      <c r="N121" s="8"/>
      <c r="Y121" s="5">
        <f t="shared" si="16"/>
        <v>0</v>
      </c>
      <c r="Z121" s="5">
        <f t="shared" si="17"/>
        <v>0</v>
      </c>
      <c r="AA121" s="5">
        <f t="shared" si="21"/>
        <v>0</v>
      </c>
    </row>
    <row r="122" spans="1:27" hidden="1" x14ac:dyDescent="0.3">
      <c r="A122" s="7"/>
      <c r="B122" s="23">
        <f t="shared" si="18"/>
        <v>117</v>
      </c>
      <c r="C122" s="24"/>
      <c r="D122" s="43"/>
      <c r="E122" s="43"/>
      <c r="F122" s="43"/>
      <c r="G122" s="43"/>
      <c r="H122" s="43"/>
      <c r="I122" s="43" t="s">
        <v>20</v>
      </c>
      <c r="J122" s="25"/>
      <c r="K122" s="27"/>
      <c r="L122" s="63" t="e">
        <f t="shared" si="19"/>
        <v>#VALUE!</v>
      </c>
      <c r="M122" s="25">
        <f t="shared" si="20"/>
        <v>0</v>
      </c>
      <c r="N122" s="8"/>
      <c r="Y122" s="5">
        <f t="shared" si="16"/>
        <v>0</v>
      </c>
      <c r="Z122" s="5">
        <f t="shared" si="17"/>
        <v>0</v>
      </c>
      <c r="AA122" s="5">
        <f t="shared" si="21"/>
        <v>0</v>
      </c>
    </row>
    <row r="123" spans="1:27" hidden="1" x14ac:dyDescent="0.3">
      <c r="A123" s="7"/>
      <c r="B123" s="23">
        <f t="shared" si="18"/>
        <v>118</v>
      </c>
      <c r="C123" s="24"/>
      <c r="D123" s="43"/>
      <c r="E123" s="43"/>
      <c r="F123" s="43"/>
      <c r="G123" s="43"/>
      <c r="H123" s="43"/>
      <c r="I123" s="43" t="s">
        <v>20</v>
      </c>
      <c r="J123" s="25"/>
      <c r="K123" s="27"/>
      <c r="L123" s="63" t="e">
        <f t="shared" si="19"/>
        <v>#VALUE!</v>
      </c>
      <c r="M123" s="25">
        <f t="shared" si="20"/>
        <v>0</v>
      </c>
      <c r="N123" s="8"/>
      <c r="Y123" s="5">
        <f t="shared" si="16"/>
        <v>0</v>
      </c>
      <c r="Z123" s="5">
        <f t="shared" si="17"/>
        <v>0</v>
      </c>
      <c r="AA123" s="5">
        <f t="shared" si="21"/>
        <v>0</v>
      </c>
    </row>
    <row r="124" spans="1:27" hidden="1" x14ac:dyDescent="0.3">
      <c r="A124" s="7"/>
      <c r="B124" s="23">
        <f t="shared" si="18"/>
        <v>119</v>
      </c>
      <c r="C124" s="24"/>
      <c r="D124" s="43"/>
      <c r="E124" s="43"/>
      <c r="F124" s="43"/>
      <c r="G124" s="43"/>
      <c r="H124" s="43"/>
      <c r="I124" s="43" t="s">
        <v>20</v>
      </c>
      <c r="J124" s="26"/>
      <c r="K124" s="27"/>
      <c r="L124" s="63" t="e">
        <f t="shared" si="19"/>
        <v>#VALUE!</v>
      </c>
      <c r="M124" s="25">
        <f t="shared" si="20"/>
        <v>0</v>
      </c>
      <c r="N124" s="8"/>
      <c r="Y124" s="5">
        <f t="shared" si="16"/>
        <v>0</v>
      </c>
      <c r="Z124" s="5">
        <f t="shared" si="17"/>
        <v>0</v>
      </c>
      <c r="AA124" s="5">
        <f t="shared" si="21"/>
        <v>0</v>
      </c>
    </row>
    <row r="125" spans="1:27" hidden="1" x14ac:dyDescent="0.3">
      <c r="A125" s="7"/>
      <c r="B125" s="23">
        <f t="shared" si="18"/>
        <v>120</v>
      </c>
      <c r="C125" s="24"/>
      <c r="D125" s="43"/>
      <c r="E125" s="43"/>
      <c r="F125" s="43"/>
      <c r="G125" s="43"/>
      <c r="H125" s="43"/>
      <c r="I125" s="43" t="s">
        <v>20</v>
      </c>
      <c r="J125" s="25"/>
      <c r="K125" s="27"/>
      <c r="L125" s="63" t="e">
        <f t="shared" si="19"/>
        <v>#VALUE!</v>
      </c>
      <c r="M125" s="25">
        <f t="shared" si="20"/>
        <v>0</v>
      </c>
      <c r="N125" s="8"/>
      <c r="Y125" s="5">
        <f t="shared" si="16"/>
        <v>0</v>
      </c>
      <c r="Z125" s="5">
        <f t="shared" si="17"/>
        <v>0</v>
      </c>
      <c r="AA125" s="5">
        <f t="shared" si="21"/>
        <v>0</v>
      </c>
    </row>
    <row r="126" spans="1:27" hidden="1" x14ac:dyDescent="0.3">
      <c r="A126" s="7"/>
      <c r="B126" s="23">
        <f t="shared" si="18"/>
        <v>121</v>
      </c>
      <c r="C126" s="24"/>
      <c r="D126" s="43"/>
      <c r="E126" s="43"/>
      <c r="F126" s="43"/>
      <c r="G126" s="43"/>
      <c r="H126" s="43"/>
      <c r="I126" s="43" t="s">
        <v>20</v>
      </c>
      <c r="J126" s="26"/>
      <c r="K126" s="27"/>
      <c r="L126" s="63" t="e">
        <f t="shared" si="19"/>
        <v>#VALUE!</v>
      </c>
      <c r="M126" s="25">
        <f t="shared" si="20"/>
        <v>0</v>
      </c>
      <c r="N126" s="8"/>
      <c r="Y126" s="5">
        <f t="shared" si="16"/>
        <v>0</v>
      </c>
      <c r="Z126" s="5">
        <f t="shared" si="17"/>
        <v>0</v>
      </c>
      <c r="AA126" s="5">
        <f t="shared" si="21"/>
        <v>0</v>
      </c>
    </row>
    <row r="127" spans="1:27" hidden="1" x14ac:dyDescent="0.3">
      <c r="A127" s="7"/>
      <c r="B127" s="23">
        <f t="shared" si="18"/>
        <v>122</v>
      </c>
      <c r="C127" s="24"/>
      <c r="D127" s="43"/>
      <c r="E127" s="43"/>
      <c r="F127" s="43"/>
      <c r="G127" s="43"/>
      <c r="H127" s="43"/>
      <c r="I127" s="43" t="s">
        <v>20</v>
      </c>
      <c r="J127" s="26"/>
      <c r="K127" s="27"/>
      <c r="L127" s="63" t="e">
        <f t="shared" si="19"/>
        <v>#VALUE!</v>
      </c>
      <c r="M127" s="25">
        <f t="shared" si="20"/>
        <v>0</v>
      </c>
      <c r="N127" s="8"/>
      <c r="Y127" s="5">
        <f t="shared" si="16"/>
        <v>0</v>
      </c>
      <c r="Z127" s="5">
        <f t="shared" si="17"/>
        <v>0</v>
      </c>
      <c r="AA127" s="5">
        <f t="shared" si="21"/>
        <v>0</v>
      </c>
    </row>
    <row r="128" spans="1:27" hidden="1" x14ac:dyDescent="0.3">
      <c r="A128" s="7"/>
      <c r="B128" s="23">
        <f t="shared" si="18"/>
        <v>123</v>
      </c>
      <c r="C128" s="24"/>
      <c r="D128" s="43"/>
      <c r="E128" s="43"/>
      <c r="F128" s="43"/>
      <c r="G128" s="43"/>
      <c r="H128" s="43"/>
      <c r="I128" s="43" t="s">
        <v>20</v>
      </c>
      <c r="J128" s="26"/>
      <c r="K128" s="27"/>
      <c r="L128" s="63" t="e">
        <f t="shared" si="19"/>
        <v>#VALUE!</v>
      </c>
      <c r="M128" s="25">
        <f t="shared" si="20"/>
        <v>0</v>
      </c>
      <c r="N128" s="8"/>
      <c r="Y128" s="5">
        <f t="shared" si="16"/>
        <v>0</v>
      </c>
      <c r="Z128" s="5">
        <f t="shared" si="17"/>
        <v>0</v>
      </c>
      <c r="AA128" s="5">
        <f t="shared" si="21"/>
        <v>0</v>
      </c>
    </row>
    <row r="129" spans="1:27" hidden="1" x14ac:dyDescent="0.3">
      <c r="A129" s="7"/>
      <c r="B129" s="23">
        <f t="shared" si="18"/>
        <v>124</v>
      </c>
      <c r="C129" s="24"/>
      <c r="D129" s="43"/>
      <c r="E129" s="43"/>
      <c r="F129" s="43"/>
      <c r="G129" s="43"/>
      <c r="H129" s="43"/>
      <c r="I129" s="43" t="s">
        <v>20</v>
      </c>
      <c r="J129" s="25"/>
      <c r="K129" s="27"/>
      <c r="L129" s="63" t="e">
        <f t="shared" si="19"/>
        <v>#VALUE!</v>
      </c>
      <c r="M129" s="25">
        <f t="shared" si="20"/>
        <v>0</v>
      </c>
      <c r="N129" s="8"/>
      <c r="Y129" s="5">
        <f t="shared" si="16"/>
        <v>0</v>
      </c>
      <c r="Z129" s="5">
        <f t="shared" si="17"/>
        <v>0</v>
      </c>
      <c r="AA129" s="5">
        <f t="shared" si="21"/>
        <v>0</v>
      </c>
    </row>
    <row r="130" spans="1:27" hidden="1" x14ac:dyDescent="0.3">
      <c r="A130" s="7"/>
      <c r="B130" s="23">
        <f t="shared" si="18"/>
        <v>125</v>
      </c>
      <c r="C130" s="24"/>
      <c r="D130" s="43"/>
      <c r="E130" s="43"/>
      <c r="F130" s="43"/>
      <c r="G130" s="43"/>
      <c r="H130" s="43"/>
      <c r="I130" s="43" t="s">
        <v>20</v>
      </c>
      <c r="J130" s="25"/>
      <c r="K130" s="27"/>
      <c r="L130" s="63" t="e">
        <f t="shared" si="19"/>
        <v>#VALUE!</v>
      </c>
      <c r="M130" s="25">
        <f t="shared" si="20"/>
        <v>0</v>
      </c>
      <c r="N130" s="8"/>
      <c r="Y130" s="5">
        <f t="shared" si="16"/>
        <v>0</v>
      </c>
      <c r="Z130" s="5">
        <f t="shared" si="17"/>
        <v>0</v>
      </c>
      <c r="AA130" s="5">
        <f t="shared" si="21"/>
        <v>0</v>
      </c>
    </row>
    <row r="131" spans="1:27" hidden="1" x14ac:dyDescent="0.3">
      <c r="A131" s="7"/>
      <c r="B131" s="23">
        <f t="shared" si="18"/>
        <v>126</v>
      </c>
      <c r="C131" s="24"/>
      <c r="D131" s="43"/>
      <c r="E131" s="43"/>
      <c r="F131" s="43"/>
      <c r="G131" s="43"/>
      <c r="H131" s="43"/>
      <c r="I131" s="43" t="s">
        <v>20</v>
      </c>
      <c r="J131" s="25"/>
      <c r="K131" s="27"/>
      <c r="L131" s="63" t="e">
        <f t="shared" si="19"/>
        <v>#VALUE!</v>
      </c>
      <c r="M131" s="25">
        <f t="shared" si="20"/>
        <v>0</v>
      </c>
      <c r="N131" s="8"/>
      <c r="Y131" s="5">
        <f t="shared" si="16"/>
        <v>0</v>
      </c>
      <c r="Z131" s="5">
        <f t="shared" si="17"/>
        <v>0</v>
      </c>
      <c r="AA131" s="5">
        <f t="shared" si="21"/>
        <v>0</v>
      </c>
    </row>
    <row r="132" spans="1:27" hidden="1" x14ac:dyDescent="0.3">
      <c r="A132" s="7"/>
      <c r="B132" s="23">
        <f t="shared" si="18"/>
        <v>127</v>
      </c>
      <c r="C132" s="24"/>
      <c r="D132" s="43"/>
      <c r="E132" s="43"/>
      <c r="F132" s="43"/>
      <c r="G132" s="43"/>
      <c r="H132" s="43"/>
      <c r="I132" s="43" t="s">
        <v>20</v>
      </c>
      <c r="J132" s="25"/>
      <c r="K132" s="27"/>
      <c r="L132" s="63" t="e">
        <f t="shared" si="19"/>
        <v>#VALUE!</v>
      </c>
      <c r="M132" s="25">
        <f t="shared" si="20"/>
        <v>0</v>
      </c>
      <c r="N132" s="8"/>
      <c r="Y132" s="5">
        <f t="shared" si="16"/>
        <v>0</v>
      </c>
      <c r="Z132" s="5">
        <f t="shared" si="17"/>
        <v>0</v>
      </c>
      <c r="AA132" s="5">
        <f t="shared" si="21"/>
        <v>0</v>
      </c>
    </row>
    <row r="133" spans="1:27" hidden="1" x14ac:dyDescent="0.3">
      <c r="A133" s="7"/>
      <c r="B133" s="23">
        <f t="shared" si="18"/>
        <v>128</v>
      </c>
      <c r="C133" s="24"/>
      <c r="D133" s="43"/>
      <c r="E133" s="43"/>
      <c r="F133" s="43"/>
      <c r="G133" s="43"/>
      <c r="H133" s="43"/>
      <c r="I133" s="43" t="s">
        <v>20</v>
      </c>
      <c r="J133" s="25"/>
      <c r="K133" s="27"/>
      <c r="L133" s="63" t="e">
        <f t="shared" si="19"/>
        <v>#VALUE!</v>
      </c>
      <c r="M133" s="25">
        <f t="shared" si="20"/>
        <v>0</v>
      </c>
      <c r="N133" s="8"/>
      <c r="Y133" s="5">
        <f t="shared" si="16"/>
        <v>0</v>
      </c>
      <c r="Z133" s="5">
        <f t="shared" si="17"/>
        <v>0</v>
      </c>
      <c r="AA133" s="5">
        <f t="shared" si="21"/>
        <v>0</v>
      </c>
    </row>
    <row r="134" spans="1:27" hidden="1" x14ac:dyDescent="0.3">
      <c r="A134" s="7"/>
      <c r="B134" s="23">
        <f t="shared" si="18"/>
        <v>129</v>
      </c>
      <c r="C134" s="24"/>
      <c r="D134" s="43"/>
      <c r="E134" s="43"/>
      <c r="F134" s="43"/>
      <c r="G134" s="43"/>
      <c r="H134" s="43"/>
      <c r="I134" s="43" t="s">
        <v>20</v>
      </c>
      <c r="J134" s="26"/>
      <c r="K134" s="27"/>
      <c r="L134" s="63" t="e">
        <f t="shared" si="19"/>
        <v>#VALUE!</v>
      </c>
      <c r="M134" s="25">
        <f t="shared" si="20"/>
        <v>0</v>
      </c>
      <c r="N134" s="8"/>
      <c r="Y134" s="5">
        <f t="shared" si="16"/>
        <v>0</v>
      </c>
      <c r="Z134" s="5">
        <f t="shared" si="17"/>
        <v>0</v>
      </c>
      <c r="AA134" s="5">
        <f t="shared" si="21"/>
        <v>0</v>
      </c>
    </row>
    <row r="135" spans="1:27" hidden="1" x14ac:dyDescent="0.3">
      <c r="A135" s="7"/>
      <c r="B135" s="23">
        <f t="shared" si="18"/>
        <v>130</v>
      </c>
      <c r="C135" s="24"/>
      <c r="D135" s="43"/>
      <c r="E135" s="43"/>
      <c r="F135" s="43"/>
      <c r="G135" s="43"/>
      <c r="H135" s="43"/>
      <c r="I135" s="43" t="s">
        <v>20</v>
      </c>
      <c r="J135" s="26"/>
      <c r="K135" s="27"/>
      <c r="L135" s="63" t="e">
        <f t="shared" si="19"/>
        <v>#VALUE!</v>
      </c>
      <c r="M135" s="25">
        <f t="shared" si="20"/>
        <v>0</v>
      </c>
      <c r="N135" s="8"/>
      <c r="Y135" s="5">
        <f t="shared" ref="Y135:Y191" si="22">IF($M135&gt;0,1,0)</f>
        <v>0</v>
      </c>
      <c r="Z135" s="5">
        <f t="shared" ref="Z135:Z191" si="23">IF($M135&lt;0,1,0)</f>
        <v>0</v>
      </c>
      <c r="AA135" s="5">
        <f t="shared" si="21"/>
        <v>0</v>
      </c>
    </row>
    <row r="136" spans="1:27" hidden="1" x14ac:dyDescent="0.3">
      <c r="A136" s="7"/>
      <c r="B136" s="23">
        <f t="shared" ref="B136:B191" si="24">B135+1</f>
        <v>131</v>
      </c>
      <c r="C136" s="24"/>
      <c r="D136" s="43"/>
      <c r="E136" s="43"/>
      <c r="F136" s="43"/>
      <c r="G136" s="43"/>
      <c r="H136" s="43"/>
      <c r="I136" s="43" t="s">
        <v>20</v>
      </c>
      <c r="J136" s="26"/>
      <c r="K136" s="27"/>
      <c r="L136" s="63" t="e">
        <f t="shared" ref="L136:L191" si="25">(I136*1/F136)-100%</f>
        <v>#VALUE!</v>
      </c>
      <c r="M136" s="25">
        <f t="shared" si="20"/>
        <v>0</v>
      </c>
      <c r="N136" s="8"/>
      <c r="Y136" s="5">
        <f t="shared" si="22"/>
        <v>0</v>
      </c>
      <c r="Z136" s="5">
        <f t="shared" si="23"/>
        <v>0</v>
      </c>
      <c r="AA136" s="5">
        <f t="shared" si="21"/>
        <v>0</v>
      </c>
    </row>
    <row r="137" spans="1:27" hidden="1" x14ac:dyDescent="0.3">
      <c r="A137" s="7"/>
      <c r="B137" s="23">
        <f t="shared" si="24"/>
        <v>132</v>
      </c>
      <c r="C137" s="24"/>
      <c r="D137" s="43"/>
      <c r="E137" s="43"/>
      <c r="F137" s="43"/>
      <c r="G137" s="43"/>
      <c r="H137" s="43"/>
      <c r="I137" s="43" t="s">
        <v>20</v>
      </c>
      <c r="J137" s="25"/>
      <c r="K137" s="27"/>
      <c r="L137" s="63" t="e">
        <f t="shared" si="25"/>
        <v>#VALUE!</v>
      </c>
      <c r="M137" s="25">
        <f t="shared" ref="M137:M191" si="26">J137*K137</f>
        <v>0</v>
      </c>
      <c r="N137" s="8"/>
      <c r="Y137" s="5">
        <f t="shared" si="22"/>
        <v>0</v>
      </c>
      <c r="Z137" s="5">
        <f t="shared" si="23"/>
        <v>0</v>
      </c>
      <c r="AA137" s="5">
        <f t="shared" si="21"/>
        <v>0</v>
      </c>
    </row>
    <row r="138" spans="1:27" hidden="1" x14ac:dyDescent="0.3">
      <c r="A138" s="7"/>
      <c r="B138" s="23">
        <f t="shared" si="24"/>
        <v>133</v>
      </c>
      <c r="C138" s="24"/>
      <c r="D138" s="43"/>
      <c r="E138" s="43"/>
      <c r="F138" s="43"/>
      <c r="G138" s="43"/>
      <c r="H138" s="43"/>
      <c r="I138" s="43" t="s">
        <v>20</v>
      </c>
      <c r="J138" s="25"/>
      <c r="K138" s="27"/>
      <c r="L138" s="63" t="e">
        <f t="shared" si="25"/>
        <v>#VALUE!</v>
      </c>
      <c r="M138" s="25">
        <f t="shared" si="26"/>
        <v>0</v>
      </c>
      <c r="N138" s="8"/>
      <c r="Y138" s="5">
        <f t="shared" si="22"/>
        <v>0</v>
      </c>
      <c r="Z138" s="5">
        <f t="shared" si="23"/>
        <v>0</v>
      </c>
      <c r="AA138" s="5">
        <f t="shared" si="21"/>
        <v>0</v>
      </c>
    </row>
    <row r="139" spans="1:27" hidden="1" x14ac:dyDescent="0.3">
      <c r="A139" s="7"/>
      <c r="B139" s="23">
        <f t="shared" si="24"/>
        <v>134</v>
      </c>
      <c r="C139" s="24"/>
      <c r="D139" s="43"/>
      <c r="E139" s="43"/>
      <c r="F139" s="43"/>
      <c r="G139" s="43"/>
      <c r="H139" s="43"/>
      <c r="I139" s="43" t="s">
        <v>20</v>
      </c>
      <c r="J139" s="25"/>
      <c r="K139" s="27"/>
      <c r="L139" s="63" t="e">
        <f t="shared" si="25"/>
        <v>#VALUE!</v>
      </c>
      <c r="M139" s="25">
        <f t="shared" si="26"/>
        <v>0</v>
      </c>
      <c r="N139" s="8"/>
      <c r="Y139" s="5">
        <f t="shared" si="22"/>
        <v>0</v>
      </c>
      <c r="Z139" s="5">
        <f t="shared" si="23"/>
        <v>0</v>
      </c>
      <c r="AA139" s="5">
        <f t="shared" ref="AA139:AA191" si="27">IF($I139=0,1,0)</f>
        <v>0</v>
      </c>
    </row>
    <row r="140" spans="1:27" hidden="1" x14ac:dyDescent="0.3">
      <c r="A140" s="7"/>
      <c r="B140" s="23">
        <f t="shared" si="24"/>
        <v>135</v>
      </c>
      <c r="C140" s="24"/>
      <c r="D140" s="43"/>
      <c r="E140" s="43"/>
      <c r="F140" s="43"/>
      <c r="G140" s="43"/>
      <c r="H140" s="43"/>
      <c r="I140" s="43" t="s">
        <v>20</v>
      </c>
      <c r="J140" s="25"/>
      <c r="K140" s="27"/>
      <c r="L140" s="63" t="e">
        <f t="shared" si="25"/>
        <v>#VALUE!</v>
      </c>
      <c r="M140" s="25">
        <f t="shared" si="26"/>
        <v>0</v>
      </c>
      <c r="N140" s="8"/>
      <c r="Y140" s="5">
        <f t="shared" si="22"/>
        <v>0</v>
      </c>
      <c r="Z140" s="5">
        <f t="shared" si="23"/>
        <v>0</v>
      </c>
      <c r="AA140" s="5">
        <f t="shared" si="27"/>
        <v>0</v>
      </c>
    </row>
    <row r="141" spans="1:27" hidden="1" x14ac:dyDescent="0.3">
      <c r="A141" s="7"/>
      <c r="B141" s="23">
        <f t="shared" si="24"/>
        <v>136</v>
      </c>
      <c r="C141" s="24"/>
      <c r="D141" s="43"/>
      <c r="E141" s="43"/>
      <c r="F141" s="43"/>
      <c r="G141" s="43"/>
      <c r="H141" s="43"/>
      <c r="I141" s="43" t="s">
        <v>20</v>
      </c>
      <c r="J141" s="25"/>
      <c r="K141" s="27"/>
      <c r="L141" s="63" t="e">
        <f t="shared" si="25"/>
        <v>#VALUE!</v>
      </c>
      <c r="M141" s="25">
        <f t="shared" si="26"/>
        <v>0</v>
      </c>
      <c r="N141" s="8"/>
      <c r="Y141" s="5">
        <f t="shared" si="22"/>
        <v>0</v>
      </c>
      <c r="Z141" s="5">
        <f t="shared" si="23"/>
        <v>0</v>
      </c>
      <c r="AA141" s="5">
        <f t="shared" si="27"/>
        <v>0</v>
      </c>
    </row>
    <row r="142" spans="1:27" hidden="1" x14ac:dyDescent="0.3">
      <c r="A142" s="7"/>
      <c r="B142" s="23">
        <f t="shared" si="24"/>
        <v>137</v>
      </c>
      <c r="C142" s="24"/>
      <c r="D142" s="43"/>
      <c r="E142" s="43"/>
      <c r="F142" s="43"/>
      <c r="G142" s="43"/>
      <c r="H142" s="43"/>
      <c r="I142" s="43" t="s">
        <v>20</v>
      </c>
      <c r="J142" s="25"/>
      <c r="K142" s="27"/>
      <c r="L142" s="63" t="e">
        <f t="shared" si="25"/>
        <v>#VALUE!</v>
      </c>
      <c r="M142" s="25">
        <f t="shared" si="26"/>
        <v>0</v>
      </c>
      <c r="N142" s="8"/>
      <c r="Y142" s="5">
        <f t="shared" si="22"/>
        <v>0</v>
      </c>
      <c r="Z142" s="5">
        <f t="shared" si="23"/>
        <v>0</v>
      </c>
      <c r="AA142" s="5">
        <f t="shared" si="27"/>
        <v>0</v>
      </c>
    </row>
    <row r="143" spans="1:27" hidden="1" x14ac:dyDescent="0.3">
      <c r="A143" s="7"/>
      <c r="B143" s="23">
        <f t="shared" si="24"/>
        <v>138</v>
      </c>
      <c r="C143" s="24"/>
      <c r="D143" s="43"/>
      <c r="E143" s="43"/>
      <c r="F143" s="43"/>
      <c r="G143" s="43"/>
      <c r="H143" s="43"/>
      <c r="I143" s="43" t="s">
        <v>20</v>
      </c>
      <c r="J143" s="26"/>
      <c r="K143" s="27"/>
      <c r="L143" s="63" t="e">
        <f t="shared" si="25"/>
        <v>#VALUE!</v>
      </c>
      <c r="M143" s="25">
        <f t="shared" si="26"/>
        <v>0</v>
      </c>
      <c r="N143" s="8"/>
      <c r="Y143" s="5">
        <f t="shared" si="22"/>
        <v>0</v>
      </c>
      <c r="Z143" s="5">
        <f t="shared" si="23"/>
        <v>0</v>
      </c>
      <c r="AA143" s="5">
        <f t="shared" si="27"/>
        <v>0</v>
      </c>
    </row>
    <row r="144" spans="1:27" hidden="1" x14ac:dyDescent="0.3">
      <c r="A144" s="7"/>
      <c r="B144" s="23">
        <f t="shared" si="24"/>
        <v>139</v>
      </c>
      <c r="C144" s="24"/>
      <c r="D144" s="43"/>
      <c r="E144" s="43"/>
      <c r="F144" s="43"/>
      <c r="G144" s="43"/>
      <c r="H144" s="43"/>
      <c r="I144" s="43" t="s">
        <v>20</v>
      </c>
      <c r="J144" s="26"/>
      <c r="K144" s="27"/>
      <c r="L144" s="63" t="e">
        <f t="shared" si="25"/>
        <v>#VALUE!</v>
      </c>
      <c r="M144" s="25">
        <f t="shared" si="26"/>
        <v>0</v>
      </c>
      <c r="N144" s="8"/>
      <c r="Y144" s="5">
        <f t="shared" si="22"/>
        <v>0</v>
      </c>
      <c r="Z144" s="5">
        <f t="shared" si="23"/>
        <v>0</v>
      </c>
      <c r="AA144" s="5">
        <f t="shared" si="27"/>
        <v>0</v>
      </c>
    </row>
    <row r="145" spans="1:27" hidden="1" x14ac:dyDescent="0.3">
      <c r="A145" s="7"/>
      <c r="B145" s="23">
        <f t="shared" si="24"/>
        <v>140</v>
      </c>
      <c r="C145" s="24"/>
      <c r="D145" s="43"/>
      <c r="E145" s="43"/>
      <c r="F145" s="43"/>
      <c r="G145" s="43"/>
      <c r="H145" s="43"/>
      <c r="I145" s="43" t="s">
        <v>20</v>
      </c>
      <c r="J145" s="26"/>
      <c r="K145" s="27"/>
      <c r="L145" s="63" t="e">
        <f t="shared" si="25"/>
        <v>#VALUE!</v>
      </c>
      <c r="M145" s="25">
        <f t="shared" si="26"/>
        <v>0</v>
      </c>
      <c r="N145" s="8"/>
      <c r="Y145" s="5">
        <f t="shared" si="22"/>
        <v>0</v>
      </c>
      <c r="Z145" s="5">
        <f t="shared" si="23"/>
        <v>0</v>
      </c>
      <c r="AA145" s="5">
        <f t="shared" si="27"/>
        <v>0</v>
      </c>
    </row>
    <row r="146" spans="1:27" hidden="1" x14ac:dyDescent="0.3">
      <c r="A146" s="7"/>
      <c r="B146" s="23">
        <f t="shared" si="24"/>
        <v>141</v>
      </c>
      <c r="C146" s="24"/>
      <c r="D146" s="43"/>
      <c r="E146" s="43"/>
      <c r="F146" s="43"/>
      <c r="G146" s="43"/>
      <c r="H146" s="43"/>
      <c r="I146" s="43" t="s">
        <v>20</v>
      </c>
      <c r="J146" s="26"/>
      <c r="K146" s="27"/>
      <c r="L146" s="63" t="e">
        <f t="shared" si="25"/>
        <v>#VALUE!</v>
      </c>
      <c r="M146" s="25">
        <f t="shared" si="26"/>
        <v>0</v>
      </c>
      <c r="N146" s="8"/>
      <c r="Y146" s="5">
        <f t="shared" si="22"/>
        <v>0</v>
      </c>
      <c r="Z146" s="5">
        <f t="shared" si="23"/>
        <v>0</v>
      </c>
      <c r="AA146" s="5">
        <f t="shared" si="27"/>
        <v>0</v>
      </c>
    </row>
    <row r="147" spans="1:27" hidden="1" x14ac:dyDescent="0.3">
      <c r="A147" s="7"/>
      <c r="B147" s="23">
        <f t="shared" si="24"/>
        <v>142</v>
      </c>
      <c r="C147" s="24"/>
      <c r="D147" s="43"/>
      <c r="E147" s="43"/>
      <c r="F147" s="43"/>
      <c r="G147" s="43"/>
      <c r="H147" s="43"/>
      <c r="I147" s="43" t="s">
        <v>20</v>
      </c>
      <c r="J147" s="26"/>
      <c r="K147" s="27"/>
      <c r="L147" s="63" t="e">
        <f t="shared" si="25"/>
        <v>#VALUE!</v>
      </c>
      <c r="M147" s="25">
        <f t="shared" si="26"/>
        <v>0</v>
      </c>
      <c r="N147" s="8"/>
      <c r="Y147" s="5">
        <f t="shared" si="22"/>
        <v>0</v>
      </c>
      <c r="Z147" s="5">
        <f t="shared" si="23"/>
        <v>0</v>
      </c>
      <c r="AA147" s="5">
        <f t="shared" si="27"/>
        <v>0</v>
      </c>
    </row>
    <row r="148" spans="1:27" hidden="1" x14ac:dyDescent="0.3">
      <c r="A148" s="7"/>
      <c r="B148" s="23">
        <f t="shared" si="24"/>
        <v>143</v>
      </c>
      <c r="C148" s="24"/>
      <c r="D148" s="43"/>
      <c r="E148" s="43"/>
      <c r="F148" s="43"/>
      <c r="G148" s="43"/>
      <c r="H148" s="43"/>
      <c r="I148" s="43" t="s">
        <v>20</v>
      </c>
      <c r="J148" s="26"/>
      <c r="K148" s="27"/>
      <c r="L148" s="63" t="e">
        <f t="shared" si="25"/>
        <v>#VALUE!</v>
      </c>
      <c r="M148" s="25">
        <f t="shared" si="26"/>
        <v>0</v>
      </c>
      <c r="N148" s="8"/>
      <c r="Y148" s="5">
        <f t="shared" si="22"/>
        <v>0</v>
      </c>
      <c r="Z148" s="5">
        <f t="shared" si="23"/>
        <v>0</v>
      </c>
      <c r="AA148" s="5">
        <f t="shared" si="27"/>
        <v>0</v>
      </c>
    </row>
    <row r="149" spans="1:27" hidden="1" x14ac:dyDescent="0.3">
      <c r="A149" s="7"/>
      <c r="B149" s="23">
        <f t="shared" si="24"/>
        <v>144</v>
      </c>
      <c r="C149" s="24"/>
      <c r="D149" s="43"/>
      <c r="E149" s="43"/>
      <c r="F149" s="43"/>
      <c r="G149" s="43"/>
      <c r="H149" s="43"/>
      <c r="I149" s="43" t="s">
        <v>20</v>
      </c>
      <c r="J149" s="26"/>
      <c r="K149" s="27"/>
      <c r="L149" s="63" t="e">
        <f t="shared" si="25"/>
        <v>#VALUE!</v>
      </c>
      <c r="M149" s="25">
        <f t="shared" si="26"/>
        <v>0</v>
      </c>
      <c r="N149" s="8"/>
      <c r="Y149" s="5">
        <f t="shared" si="22"/>
        <v>0</v>
      </c>
      <c r="Z149" s="5">
        <f t="shared" si="23"/>
        <v>0</v>
      </c>
      <c r="AA149" s="5">
        <f t="shared" si="27"/>
        <v>0</v>
      </c>
    </row>
    <row r="150" spans="1:27" hidden="1" x14ac:dyDescent="0.3">
      <c r="A150" s="7"/>
      <c r="B150" s="23">
        <f t="shared" si="24"/>
        <v>145</v>
      </c>
      <c r="C150" s="24"/>
      <c r="D150" s="43"/>
      <c r="E150" s="43"/>
      <c r="F150" s="43"/>
      <c r="G150" s="43"/>
      <c r="H150" s="43"/>
      <c r="I150" s="43" t="s">
        <v>20</v>
      </c>
      <c r="J150" s="26"/>
      <c r="K150" s="27"/>
      <c r="L150" s="63" t="e">
        <f t="shared" si="25"/>
        <v>#VALUE!</v>
      </c>
      <c r="M150" s="25">
        <f t="shared" si="26"/>
        <v>0</v>
      </c>
      <c r="N150" s="8"/>
      <c r="Y150" s="5">
        <f t="shared" si="22"/>
        <v>0</v>
      </c>
      <c r="Z150" s="5">
        <f t="shared" si="23"/>
        <v>0</v>
      </c>
      <c r="AA150" s="5">
        <f t="shared" si="27"/>
        <v>0</v>
      </c>
    </row>
    <row r="151" spans="1:27" hidden="1" x14ac:dyDescent="0.3">
      <c r="A151" s="7"/>
      <c r="B151" s="23">
        <f t="shared" si="24"/>
        <v>146</v>
      </c>
      <c r="C151" s="24"/>
      <c r="D151" s="43"/>
      <c r="E151" s="43"/>
      <c r="F151" s="43"/>
      <c r="G151" s="43"/>
      <c r="H151" s="43"/>
      <c r="I151" s="43" t="s">
        <v>20</v>
      </c>
      <c r="J151" s="26"/>
      <c r="K151" s="27"/>
      <c r="L151" s="63" t="e">
        <f t="shared" si="25"/>
        <v>#VALUE!</v>
      </c>
      <c r="M151" s="25">
        <f t="shared" si="26"/>
        <v>0</v>
      </c>
      <c r="N151" s="8"/>
      <c r="Y151" s="5">
        <f t="shared" si="22"/>
        <v>0</v>
      </c>
      <c r="Z151" s="5">
        <f t="shared" si="23"/>
        <v>0</v>
      </c>
      <c r="AA151" s="5">
        <f t="shared" si="27"/>
        <v>0</v>
      </c>
    </row>
    <row r="152" spans="1:27" hidden="1" x14ac:dyDescent="0.3">
      <c r="A152" s="7"/>
      <c r="B152" s="23">
        <f t="shared" si="24"/>
        <v>147</v>
      </c>
      <c r="C152" s="24"/>
      <c r="D152" s="43"/>
      <c r="E152" s="43"/>
      <c r="F152" s="43"/>
      <c r="G152" s="43"/>
      <c r="H152" s="43"/>
      <c r="I152" s="43" t="s">
        <v>20</v>
      </c>
      <c r="J152" s="26"/>
      <c r="K152" s="27"/>
      <c r="L152" s="63" t="e">
        <f t="shared" si="25"/>
        <v>#VALUE!</v>
      </c>
      <c r="M152" s="25">
        <f t="shared" si="26"/>
        <v>0</v>
      </c>
      <c r="N152" s="8"/>
      <c r="Y152" s="5">
        <f t="shared" si="22"/>
        <v>0</v>
      </c>
      <c r="Z152" s="5">
        <f t="shared" si="23"/>
        <v>0</v>
      </c>
      <c r="AA152" s="5">
        <f t="shared" si="27"/>
        <v>0</v>
      </c>
    </row>
    <row r="153" spans="1:27" hidden="1" x14ac:dyDescent="0.3">
      <c r="A153" s="7"/>
      <c r="B153" s="23">
        <f t="shared" si="24"/>
        <v>148</v>
      </c>
      <c r="C153" s="24"/>
      <c r="D153" s="43"/>
      <c r="E153" s="43"/>
      <c r="F153" s="43"/>
      <c r="G153" s="43"/>
      <c r="H153" s="43"/>
      <c r="I153" s="43" t="s">
        <v>20</v>
      </c>
      <c r="J153" s="26"/>
      <c r="K153" s="27"/>
      <c r="L153" s="63" t="e">
        <f t="shared" si="25"/>
        <v>#VALUE!</v>
      </c>
      <c r="M153" s="25">
        <f t="shared" si="26"/>
        <v>0</v>
      </c>
      <c r="N153" s="8"/>
      <c r="Y153" s="5">
        <f t="shared" si="22"/>
        <v>0</v>
      </c>
      <c r="Z153" s="5">
        <f t="shared" si="23"/>
        <v>0</v>
      </c>
      <c r="AA153" s="5">
        <f t="shared" si="27"/>
        <v>0</v>
      </c>
    </row>
    <row r="154" spans="1:27" hidden="1" x14ac:dyDescent="0.3">
      <c r="A154" s="7"/>
      <c r="B154" s="23">
        <f t="shared" si="24"/>
        <v>149</v>
      </c>
      <c r="C154" s="24"/>
      <c r="D154" s="43"/>
      <c r="E154" s="43"/>
      <c r="F154" s="43"/>
      <c r="G154" s="43"/>
      <c r="H154" s="43"/>
      <c r="I154" s="43" t="s">
        <v>20</v>
      </c>
      <c r="J154" s="26"/>
      <c r="K154" s="27"/>
      <c r="L154" s="63" t="e">
        <f t="shared" si="25"/>
        <v>#VALUE!</v>
      </c>
      <c r="M154" s="25">
        <f t="shared" si="26"/>
        <v>0</v>
      </c>
      <c r="N154" s="8"/>
      <c r="Y154" s="5">
        <f t="shared" si="22"/>
        <v>0</v>
      </c>
      <c r="Z154" s="5">
        <f t="shared" si="23"/>
        <v>0</v>
      </c>
      <c r="AA154" s="5">
        <f t="shared" si="27"/>
        <v>0</v>
      </c>
    </row>
    <row r="155" spans="1:27" hidden="1" x14ac:dyDescent="0.3">
      <c r="A155" s="7"/>
      <c r="B155" s="23">
        <f t="shared" si="24"/>
        <v>150</v>
      </c>
      <c r="C155" s="24"/>
      <c r="D155" s="43"/>
      <c r="E155" s="43"/>
      <c r="F155" s="43"/>
      <c r="G155" s="43"/>
      <c r="H155" s="43"/>
      <c r="I155" s="43" t="s">
        <v>20</v>
      </c>
      <c r="J155" s="26"/>
      <c r="K155" s="27"/>
      <c r="L155" s="63" t="e">
        <f t="shared" si="25"/>
        <v>#VALUE!</v>
      </c>
      <c r="M155" s="25">
        <f t="shared" si="26"/>
        <v>0</v>
      </c>
      <c r="N155" s="8"/>
      <c r="Y155" s="5">
        <f t="shared" si="22"/>
        <v>0</v>
      </c>
      <c r="Z155" s="5">
        <f t="shared" si="23"/>
        <v>0</v>
      </c>
      <c r="AA155" s="5">
        <f t="shared" si="27"/>
        <v>0</v>
      </c>
    </row>
    <row r="156" spans="1:27" hidden="1" x14ac:dyDescent="0.3">
      <c r="A156" s="7"/>
      <c r="B156" s="23">
        <f t="shared" si="24"/>
        <v>151</v>
      </c>
      <c r="C156" s="24"/>
      <c r="D156" s="43"/>
      <c r="E156" s="43"/>
      <c r="F156" s="43"/>
      <c r="G156" s="43"/>
      <c r="H156" s="43"/>
      <c r="I156" s="43" t="s">
        <v>20</v>
      </c>
      <c r="J156" s="26"/>
      <c r="K156" s="27"/>
      <c r="L156" s="63" t="e">
        <f t="shared" si="25"/>
        <v>#VALUE!</v>
      </c>
      <c r="M156" s="25">
        <f t="shared" si="26"/>
        <v>0</v>
      </c>
      <c r="N156" s="8"/>
      <c r="Y156" s="5">
        <f t="shared" si="22"/>
        <v>0</v>
      </c>
      <c r="Z156" s="5">
        <f t="shared" si="23"/>
        <v>0</v>
      </c>
      <c r="AA156" s="5">
        <f t="shared" si="27"/>
        <v>0</v>
      </c>
    </row>
    <row r="157" spans="1:27" hidden="1" x14ac:dyDescent="0.3">
      <c r="A157" s="7"/>
      <c r="B157" s="23">
        <f t="shared" si="24"/>
        <v>152</v>
      </c>
      <c r="C157" s="24"/>
      <c r="D157" s="43"/>
      <c r="E157" s="43"/>
      <c r="F157" s="43"/>
      <c r="G157" s="43"/>
      <c r="H157" s="43"/>
      <c r="I157" s="43" t="s">
        <v>20</v>
      </c>
      <c r="J157" s="26"/>
      <c r="K157" s="27"/>
      <c r="L157" s="63" t="e">
        <f t="shared" si="25"/>
        <v>#VALUE!</v>
      </c>
      <c r="M157" s="25">
        <f t="shared" si="26"/>
        <v>0</v>
      </c>
      <c r="N157" s="8"/>
      <c r="Y157" s="5">
        <f t="shared" si="22"/>
        <v>0</v>
      </c>
      <c r="Z157" s="5">
        <f t="shared" si="23"/>
        <v>0</v>
      </c>
      <c r="AA157" s="5">
        <f t="shared" si="27"/>
        <v>0</v>
      </c>
    </row>
    <row r="158" spans="1:27" hidden="1" x14ac:dyDescent="0.3">
      <c r="A158" s="7"/>
      <c r="B158" s="23">
        <f t="shared" si="24"/>
        <v>153</v>
      </c>
      <c r="C158" s="24"/>
      <c r="D158" s="43"/>
      <c r="E158" s="43"/>
      <c r="F158" s="43"/>
      <c r="G158" s="43"/>
      <c r="H158" s="43"/>
      <c r="I158" s="43" t="s">
        <v>20</v>
      </c>
      <c r="J158" s="26"/>
      <c r="K158" s="27"/>
      <c r="L158" s="63" t="e">
        <f t="shared" si="25"/>
        <v>#VALUE!</v>
      </c>
      <c r="M158" s="25">
        <f t="shared" si="26"/>
        <v>0</v>
      </c>
      <c r="N158" s="8"/>
      <c r="Y158" s="5">
        <f t="shared" si="22"/>
        <v>0</v>
      </c>
      <c r="Z158" s="5">
        <f t="shared" si="23"/>
        <v>0</v>
      </c>
      <c r="AA158" s="5">
        <f t="shared" si="27"/>
        <v>0</v>
      </c>
    </row>
    <row r="159" spans="1:27" hidden="1" x14ac:dyDescent="0.3">
      <c r="A159" s="7"/>
      <c r="B159" s="23">
        <f t="shared" si="24"/>
        <v>154</v>
      </c>
      <c r="C159" s="24"/>
      <c r="D159" s="43"/>
      <c r="E159" s="43"/>
      <c r="F159" s="43"/>
      <c r="G159" s="43"/>
      <c r="H159" s="43"/>
      <c r="I159" s="43" t="s">
        <v>20</v>
      </c>
      <c r="J159" s="26"/>
      <c r="K159" s="27"/>
      <c r="L159" s="63" t="e">
        <f t="shared" si="25"/>
        <v>#VALUE!</v>
      </c>
      <c r="M159" s="25">
        <f t="shared" si="26"/>
        <v>0</v>
      </c>
      <c r="N159" s="8"/>
      <c r="Y159" s="5">
        <f t="shared" si="22"/>
        <v>0</v>
      </c>
      <c r="Z159" s="5">
        <f t="shared" si="23"/>
        <v>0</v>
      </c>
      <c r="AA159" s="5">
        <f t="shared" si="27"/>
        <v>0</v>
      </c>
    </row>
    <row r="160" spans="1:27" hidden="1" x14ac:dyDescent="0.3">
      <c r="A160" s="7"/>
      <c r="B160" s="23">
        <f t="shared" si="24"/>
        <v>155</v>
      </c>
      <c r="C160" s="24"/>
      <c r="D160" s="43"/>
      <c r="E160" s="43"/>
      <c r="F160" s="43"/>
      <c r="G160" s="43"/>
      <c r="H160" s="43"/>
      <c r="I160" s="43" t="s">
        <v>20</v>
      </c>
      <c r="J160" s="26"/>
      <c r="K160" s="27"/>
      <c r="L160" s="63" t="e">
        <f t="shared" si="25"/>
        <v>#VALUE!</v>
      </c>
      <c r="M160" s="25">
        <f t="shared" si="26"/>
        <v>0</v>
      </c>
      <c r="N160" s="8"/>
      <c r="Y160" s="5">
        <f t="shared" si="22"/>
        <v>0</v>
      </c>
      <c r="Z160" s="5">
        <f t="shared" si="23"/>
        <v>0</v>
      </c>
      <c r="AA160" s="5">
        <f t="shared" si="27"/>
        <v>0</v>
      </c>
    </row>
    <row r="161" spans="1:27" hidden="1" x14ac:dyDescent="0.3">
      <c r="A161" s="7"/>
      <c r="B161" s="23">
        <f t="shared" si="24"/>
        <v>156</v>
      </c>
      <c r="C161" s="24"/>
      <c r="D161" s="43"/>
      <c r="E161" s="43"/>
      <c r="F161" s="43"/>
      <c r="G161" s="43"/>
      <c r="H161" s="43"/>
      <c r="I161" s="43" t="s">
        <v>20</v>
      </c>
      <c r="J161" s="26"/>
      <c r="K161" s="27"/>
      <c r="L161" s="63" t="e">
        <f t="shared" si="25"/>
        <v>#VALUE!</v>
      </c>
      <c r="M161" s="25">
        <f t="shared" si="26"/>
        <v>0</v>
      </c>
      <c r="N161" s="8"/>
      <c r="Y161" s="5">
        <f t="shared" si="22"/>
        <v>0</v>
      </c>
      <c r="Z161" s="5">
        <f t="shared" si="23"/>
        <v>0</v>
      </c>
      <c r="AA161" s="5">
        <f t="shared" si="27"/>
        <v>0</v>
      </c>
    </row>
    <row r="162" spans="1:27" hidden="1" x14ac:dyDescent="0.3">
      <c r="A162" s="7"/>
      <c r="B162" s="23">
        <f t="shared" si="24"/>
        <v>157</v>
      </c>
      <c r="C162" s="24"/>
      <c r="D162" s="43"/>
      <c r="E162" s="43"/>
      <c r="F162" s="43"/>
      <c r="G162" s="43"/>
      <c r="H162" s="43"/>
      <c r="I162" s="43" t="s">
        <v>20</v>
      </c>
      <c r="J162" s="26"/>
      <c r="K162" s="27"/>
      <c r="L162" s="63" t="e">
        <f t="shared" si="25"/>
        <v>#VALUE!</v>
      </c>
      <c r="M162" s="25">
        <f t="shared" si="26"/>
        <v>0</v>
      </c>
      <c r="N162" s="8"/>
      <c r="Y162" s="5">
        <f t="shared" si="22"/>
        <v>0</v>
      </c>
      <c r="Z162" s="5">
        <f t="shared" si="23"/>
        <v>0</v>
      </c>
      <c r="AA162" s="5">
        <f t="shared" si="27"/>
        <v>0</v>
      </c>
    </row>
    <row r="163" spans="1:27" hidden="1" x14ac:dyDescent="0.3">
      <c r="A163" s="7"/>
      <c r="B163" s="23">
        <f t="shared" si="24"/>
        <v>158</v>
      </c>
      <c r="C163" s="24"/>
      <c r="D163" s="43"/>
      <c r="E163" s="43"/>
      <c r="F163" s="43"/>
      <c r="G163" s="43"/>
      <c r="H163" s="43"/>
      <c r="I163" s="43" t="s">
        <v>20</v>
      </c>
      <c r="J163" s="26"/>
      <c r="K163" s="27"/>
      <c r="L163" s="63" t="e">
        <f t="shared" si="25"/>
        <v>#VALUE!</v>
      </c>
      <c r="M163" s="25">
        <f t="shared" si="26"/>
        <v>0</v>
      </c>
      <c r="N163" s="8"/>
      <c r="Y163" s="5">
        <f t="shared" si="22"/>
        <v>0</v>
      </c>
      <c r="Z163" s="5">
        <f t="shared" si="23"/>
        <v>0</v>
      </c>
      <c r="AA163" s="5">
        <f t="shared" si="27"/>
        <v>0</v>
      </c>
    </row>
    <row r="164" spans="1:27" hidden="1" x14ac:dyDescent="0.3">
      <c r="A164" s="7"/>
      <c r="B164" s="23">
        <f t="shared" si="24"/>
        <v>159</v>
      </c>
      <c r="C164" s="24"/>
      <c r="D164" s="43"/>
      <c r="E164" s="43"/>
      <c r="F164" s="43"/>
      <c r="G164" s="43"/>
      <c r="H164" s="43"/>
      <c r="I164" s="43" t="s">
        <v>20</v>
      </c>
      <c r="J164" s="26"/>
      <c r="K164" s="27"/>
      <c r="L164" s="63" t="e">
        <f t="shared" si="25"/>
        <v>#VALUE!</v>
      </c>
      <c r="M164" s="25">
        <f t="shared" si="26"/>
        <v>0</v>
      </c>
      <c r="N164" s="8"/>
      <c r="Y164" s="5">
        <f t="shared" si="22"/>
        <v>0</v>
      </c>
      <c r="Z164" s="5">
        <f t="shared" si="23"/>
        <v>0</v>
      </c>
      <c r="AA164" s="5">
        <f t="shared" si="27"/>
        <v>0</v>
      </c>
    </row>
    <row r="165" spans="1:27" hidden="1" x14ac:dyDescent="0.3">
      <c r="A165" s="7"/>
      <c r="B165" s="23">
        <f t="shared" si="24"/>
        <v>160</v>
      </c>
      <c r="C165" s="24"/>
      <c r="D165" s="43"/>
      <c r="E165" s="43"/>
      <c r="F165" s="43"/>
      <c r="G165" s="43"/>
      <c r="H165" s="43"/>
      <c r="I165" s="43" t="s">
        <v>20</v>
      </c>
      <c r="J165" s="26"/>
      <c r="K165" s="27"/>
      <c r="L165" s="63" t="e">
        <f t="shared" si="25"/>
        <v>#VALUE!</v>
      </c>
      <c r="M165" s="25">
        <f t="shared" si="26"/>
        <v>0</v>
      </c>
      <c r="N165" s="8"/>
      <c r="Y165" s="5">
        <f t="shared" si="22"/>
        <v>0</v>
      </c>
      <c r="Z165" s="5">
        <f t="shared" si="23"/>
        <v>0</v>
      </c>
      <c r="AA165" s="5">
        <f t="shared" si="27"/>
        <v>0</v>
      </c>
    </row>
    <row r="166" spans="1:27" hidden="1" x14ac:dyDescent="0.3">
      <c r="A166" s="7"/>
      <c r="B166" s="23">
        <f t="shared" si="24"/>
        <v>161</v>
      </c>
      <c r="C166" s="24"/>
      <c r="D166" s="43"/>
      <c r="E166" s="43"/>
      <c r="F166" s="43"/>
      <c r="G166" s="43"/>
      <c r="H166" s="43"/>
      <c r="I166" s="43" t="s">
        <v>20</v>
      </c>
      <c r="J166" s="26"/>
      <c r="K166" s="27"/>
      <c r="L166" s="63" t="e">
        <f t="shared" si="25"/>
        <v>#VALUE!</v>
      </c>
      <c r="M166" s="25">
        <f t="shared" si="26"/>
        <v>0</v>
      </c>
      <c r="N166" s="8"/>
      <c r="Y166" s="5">
        <f t="shared" si="22"/>
        <v>0</v>
      </c>
      <c r="Z166" s="5">
        <f t="shared" si="23"/>
        <v>0</v>
      </c>
      <c r="AA166" s="5">
        <f t="shared" si="27"/>
        <v>0</v>
      </c>
    </row>
    <row r="167" spans="1:27" hidden="1" x14ac:dyDescent="0.3">
      <c r="A167" s="7"/>
      <c r="B167" s="23">
        <f t="shared" si="24"/>
        <v>162</v>
      </c>
      <c r="C167" s="24"/>
      <c r="D167" s="43"/>
      <c r="E167" s="43"/>
      <c r="F167" s="43"/>
      <c r="G167" s="43"/>
      <c r="H167" s="43"/>
      <c r="I167" s="43" t="s">
        <v>20</v>
      </c>
      <c r="J167" s="26"/>
      <c r="K167" s="27"/>
      <c r="L167" s="63" t="e">
        <f t="shared" si="25"/>
        <v>#VALUE!</v>
      </c>
      <c r="M167" s="25">
        <f t="shared" si="26"/>
        <v>0</v>
      </c>
      <c r="N167" s="8"/>
      <c r="Y167" s="5">
        <f t="shared" si="22"/>
        <v>0</v>
      </c>
      <c r="Z167" s="5">
        <f t="shared" si="23"/>
        <v>0</v>
      </c>
      <c r="AA167" s="5">
        <f t="shared" si="27"/>
        <v>0</v>
      </c>
    </row>
    <row r="168" spans="1:27" hidden="1" x14ac:dyDescent="0.3">
      <c r="A168" s="7"/>
      <c r="B168" s="23">
        <f t="shared" si="24"/>
        <v>163</v>
      </c>
      <c r="C168" s="24"/>
      <c r="D168" s="43"/>
      <c r="E168" s="43"/>
      <c r="F168" s="43"/>
      <c r="G168" s="43"/>
      <c r="H168" s="43"/>
      <c r="I168" s="43" t="s">
        <v>20</v>
      </c>
      <c r="J168" s="26"/>
      <c r="K168" s="27"/>
      <c r="L168" s="63" t="e">
        <f t="shared" si="25"/>
        <v>#VALUE!</v>
      </c>
      <c r="M168" s="25">
        <f t="shared" si="26"/>
        <v>0</v>
      </c>
      <c r="N168" s="8"/>
      <c r="Y168" s="5">
        <f t="shared" si="22"/>
        <v>0</v>
      </c>
      <c r="Z168" s="5">
        <f t="shared" si="23"/>
        <v>0</v>
      </c>
      <c r="AA168" s="5">
        <f t="shared" si="27"/>
        <v>0</v>
      </c>
    </row>
    <row r="169" spans="1:27" hidden="1" x14ac:dyDescent="0.3">
      <c r="A169" s="7"/>
      <c r="B169" s="23">
        <f t="shared" si="24"/>
        <v>164</v>
      </c>
      <c r="C169" s="24"/>
      <c r="D169" s="43"/>
      <c r="E169" s="43"/>
      <c r="F169" s="43"/>
      <c r="G169" s="43"/>
      <c r="H169" s="43"/>
      <c r="I169" s="43" t="s">
        <v>20</v>
      </c>
      <c r="J169" s="26"/>
      <c r="K169" s="27"/>
      <c r="L169" s="63" t="e">
        <f t="shared" si="25"/>
        <v>#VALUE!</v>
      </c>
      <c r="M169" s="25">
        <f t="shared" si="26"/>
        <v>0</v>
      </c>
      <c r="N169" s="8"/>
      <c r="Y169" s="5">
        <f t="shared" si="22"/>
        <v>0</v>
      </c>
      <c r="Z169" s="5">
        <f t="shared" si="23"/>
        <v>0</v>
      </c>
      <c r="AA169" s="5">
        <f t="shared" si="27"/>
        <v>0</v>
      </c>
    </row>
    <row r="170" spans="1:27" hidden="1" x14ac:dyDescent="0.3">
      <c r="A170" s="7"/>
      <c r="B170" s="23">
        <f t="shared" si="24"/>
        <v>165</v>
      </c>
      <c r="C170" s="24"/>
      <c r="D170" s="43"/>
      <c r="E170" s="43"/>
      <c r="F170" s="43"/>
      <c r="G170" s="43"/>
      <c r="H170" s="43"/>
      <c r="I170" s="43" t="s">
        <v>20</v>
      </c>
      <c r="J170" s="26"/>
      <c r="K170" s="27"/>
      <c r="L170" s="63" t="e">
        <f t="shared" si="25"/>
        <v>#VALUE!</v>
      </c>
      <c r="M170" s="25">
        <f t="shared" si="26"/>
        <v>0</v>
      </c>
      <c r="N170" s="8"/>
      <c r="Y170" s="5">
        <f t="shared" si="22"/>
        <v>0</v>
      </c>
      <c r="Z170" s="5">
        <f t="shared" si="23"/>
        <v>0</v>
      </c>
      <c r="AA170" s="5">
        <f t="shared" si="27"/>
        <v>0</v>
      </c>
    </row>
    <row r="171" spans="1:27" hidden="1" x14ac:dyDescent="0.3">
      <c r="A171" s="7"/>
      <c r="B171" s="23">
        <f t="shared" si="24"/>
        <v>166</v>
      </c>
      <c r="C171" s="24"/>
      <c r="D171" s="43"/>
      <c r="E171" s="43"/>
      <c r="F171" s="43"/>
      <c r="G171" s="43"/>
      <c r="H171" s="43"/>
      <c r="I171" s="43" t="s">
        <v>20</v>
      </c>
      <c r="J171" s="26"/>
      <c r="K171" s="27"/>
      <c r="L171" s="63" t="e">
        <f t="shared" si="25"/>
        <v>#VALUE!</v>
      </c>
      <c r="M171" s="25">
        <f t="shared" si="26"/>
        <v>0</v>
      </c>
      <c r="N171" s="8"/>
      <c r="Y171" s="5">
        <f t="shared" si="22"/>
        <v>0</v>
      </c>
      <c r="Z171" s="5">
        <f t="shared" si="23"/>
        <v>0</v>
      </c>
      <c r="AA171" s="5">
        <f t="shared" si="27"/>
        <v>0</v>
      </c>
    </row>
    <row r="172" spans="1:27" hidden="1" x14ac:dyDescent="0.3">
      <c r="A172" s="7"/>
      <c r="B172" s="23">
        <f t="shared" si="24"/>
        <v>167</v>
      </c>
      <c r="C172" s="24"/>
      <c r="D172" s="43"/>
      <c r="E172" s="43"/>
      <c r="F172" s="43"/>
      <c r="G172" s="43"/>
      <c r="H172" s="43"/>
      <c r="I172" s="43" t="s">
        <v>20</v>
      </c>
      <c r="J172" s="26"/>
      <c r="K172" s="27"/>
      <c r="L172" s="63" t="e">
        <f t="shared" si="25"/>
        <v>#VALUE!</v>
      </c>
      <c r="M172" s="25">
        <f t="shared" si="26"/>
        <v>0</v>
      </c>
      <c r="N172" s="8"/>
      <c r="Y172" s="5">
        <f t="shared" si="22"/>
        <v>0</v>
      </c>
      <c r="Z172" s="5">
        <f t="shared" si="23"/>
        <v>0</v>
      </c>
      <c r="AA172" s="5">
        <f t="shared" si="27"/>
        <v>0</v>
      </c>
    </row>
    <row r="173" spans="1:27" hidden="1" x14ac:dyDescent="0.3">
      <c r="A173" s="7"/>
      <c r="B173" s="23">
        <f t="shared" si="24"/>
        <v>168</v>
      </c>
      <c r="C173" s="24"/>
      <c r="D173" s="43"/>
      <c r="E173" s="43"/>
      <c r="F173" s="43"/>
      <c r="G173" s="43"/>
      <c r="H173" s="43"/>
      <c r="I173" s="43" t="s">
        <v>20</v>
      </c>
      <c r="J173" s="26"/>
      <c r="K173" s="27"/>
      <c r="L173" s="63" t="e">
        <f t="shared" si="25"/>
        <v>#VALUE!</v>
      </c>
      <c r="M173" s="25">
        <f t="shared" si="26"/>
        <v>0</v>
      </c>
      <c r="N173" s="8"/>
      <c r="Y173" s="5">
        <f t="shared" si="22"/>
        <v>0</v>
      </c>
      <c r="Z173" s="5">
        <f t="shared" si="23"/>
        <v>0</v>
      </c>
      <c r="AA173" s="5">
        <f t="shared" si="27"/>
        <v>0</v>
      </c>
    </row>
    <row r="174" spans="1:27" hidden="1" x14ac:dyDescent="0.3">
      <c r="A174" s="7"/>
      <c r="B174" s="23">
        <f t="shared" si="24"/>
        <v>169</v>
      </c>
      <c r="C174" s="24"/>
      <c r="D174" s="43"/>
      <c r="E174" s="43"/>
      <c r="F174" s="43"/>
      <c r="G174" s="43"/>
      <c r="H174" s="43"/>
      <c r="I174" s="43" t="s">
        <v>20</v>
      </c>
      <c r="J174" s="26"/>
      <c r="K174" s="27"/>
      <c r="L174" s="63" t="e">
        <f t="shared" si="25"/>
        <v>#VALUE!</v>
      </c>
      <c r="M174" s="25">
        <f t="shared" si="26"/>
        <v>0</v>
      </c>
      <c r="N174" s="8"/>
      <c r="Y174" s="5">
        <f t="shared" si="22"/>
        <v>0</v>
      </c>
      <c r="Z174" s="5">
        <f t="shared" si="23"/>
        <v>0</v>
      </c>
      <c r="AA174" s="5">
        <f t="shared" si="27"/>
        <v>0</v>
      </c>
    </row>
    <row r="175" spans="1:27" hidden="1" x14ac:dyDescent="0.3">
      <c r="A175" s="7"/>
      <c r="B175" s="23">
        <f t="shared" si="24"/>
        <v>170</v>
      </c>
      <c r="C175" s="24"/>
      <c r="D175" s="43"/>
      <c r="E175" s="43"/>
      <c r="F175" s="43"/>
      <c r="G175" s="43"/>
      <c r="H175" s="43"/>
      <c r="I175" s="43" t="s">
        <v>20</v>
      </c>
      <c r="J175" s="26"/>
      <c r="K175" s="27"/>
      <c r="L175" s="63" t="e">
        <f t="shared" si="25"/>
        <v>#VALUE!</v>
      </c>
      <c r="M175" s="25">
        <f t="shared" si="26"/>
        <v>0</v>
      </c>
      <c r="N175" s="8"/>
      <c r="Y175" s="5">
        <f t="shared" si="22"/>
        <v>0</v>
      </c>
      <c r="Z175" s="5">
        <f t="shared" si="23"/>
        <v>0</v>
      </c>
      <c r="AA175" s="5">
        <f t="shared" si="27"/>
        <v>0</v>
      </c>
    </row>
    <row r="176" spans="1:27" hidden="1" x14ac:dyDescent="0.3">
      <c r="A176" s="7"/>
      <c r="B176" s="23">
        <f t="shared" si="24"/>
        <v>171</v>
      </c>
      <c r="C176" s="24"/>
      <c r="D176" s="43"/>
      <c r="E176" s="43"/>
      <c r="F176" s="43"/>
      <c r="G176" s="43"/>
      <c r="H176" s="43"/>
      <c r="I176" s="43" t="s">
        <v>20</v>
      </c>
      <c r="J176" s="26"/>
      <c r="K176" s="27"/>
      <c r="L176" s="63" t="e">
        <f t="shared" si="25"/>
        <v>#VALUE!</v>
      </c>
      <c r="M176" s="25">
        <f t="shared" si="26"/>
        <v>0</v>
      </c>
      <c r="N176" s="8"/>
      <c r="Y176" s="5">
        <f t="shared" si="22"/>
        <v>0</v>
      </c>
      <c r="Z176" s="5">
        <f t="shared" si="23"/>
        <v>0</v>
      </c>
      <c r="AA176" s="5">
        <f t="shared" si="27"/>
        <v>0</v>
      </c>
    </row>
    <row r="177" spans="1:27" hidden="1" x14ac:dyDescent="0.3">
      <c r="A177" s="7"/>
      <c r="B177" s="23">
        <f t="shared" si="24"/>
        <v>172</v>
      </c>
      <c r="C177" s="24"/>
      <c r="D177" s="43"/>
      <c r="E177" s="43"/>
      <c r="F177" s="43"/>
      <c r="G177" s="43"/>
      <c r="H177" s="43"/>
      <c r="I177" s="43" t="s">
        <v>20</v>
      </c>
      <c r="J177" s="26"/>
      <c r="K177" s="27"/>
      <c r="L177" s="63" t="e">
        <f t="shared" si="25"/>
        <v>#VALUE!</v>
      </c>
      <c r="M177" s="25">
        <f t="shared" si="26"/>
        <v>0</v>
      </c>
      <c r="N177" s="8"/>
      <c r="Y177" s="5">
        <f t="shared" si="22"/>
        <v>0</v>
      </c>
      <c r="Z177" s="5">
        <f t="shared" si="23"/>
        <v>0</v>
      </c>
      <c r="AA177" s="5">
        <f t="shared" si="27"/>
        <v>0</v>
      </c>
    </row>
    <row r="178" spans="1:27" hidden="1" x14ac:dyDescent="0.3">
      <c r="A178" s="7"/>
      <c r="B178" s="23">
        <f t="shared" si="24"/>
        <v>173</v>
      </c>
      <c r="C178" s="24"/>
      <c r="D178" s="43"/>
      <c r="E178" s="43"/>
      <c r="F178" s="43"/>
      <c r="G178" s="43"/>
      <c r="H178" s="43"/>
      <c r="I178" s="43" t="s">
        <v>20</v>
      </c>
      <c r="J178" s="26"/>
      <c r="K178" s="27"/>
      <c r="L178" s="63" t="e">
        <f t="shared" si="25"/>
        <v>#VALUE!</v>
      </c>
      <c r="M178" s="25">
        <f t="shared" si="26"/>
        <v>0</v>
      </c>
      <c r="N178" s="8"/>
      <c r="Y178" s="5">
        <f t="shared" si="22"/>
        <v>0</v>
      </c>
      <c r="Z178" s="5">
        <f t="shared" si="23"/>
        <v>0</v>
      </c>
      <c r="AA178" s="5">
        <f t="shared" si="27"/>
        <v>0</v>
      </c>
    </row>
    <row r="179" spans="1:27" hidden="1" x14ac:dyDescent="0.3">
      <c r="A179" s="7"/>
      <c r="B179" s="23">
        <f t="shared" si="24"/>
        <v>174</v>
      </c>
      <c r="C179" s="24"/>
      <c r="D179" s="43"/>
      <c r="E179" s="43"/>
      <c r="F179" s="43"/>
      <c r="G179" s="43"/>
      <c r="H179" s="43"/>
      <c r="I179" s="43" t="s">
        <v>20</v>
      </c>
      <c r="J179" s="26"/>
      <c r="K179" s="27"/>
      <c r="L179" s="63" t="e">
        <f t="shared" si="25"/>
        <v>#VALUE!</v>
      </c>
      <c r="M179" s="25">
        <f t="shared" si="26"/>
        <v>0</v>
      </c>
      <c r="N179" s="8"/>
      <c r="Y179" s="5">
        <f t="shared" si="22"/>
        <v>0</v>
      </c>
      <c r="Z179" s="5">
        <f t="shared" si="23"/>
        <v>0</v>
      </c>
      <c r="AA179" s="5">
        <f t="shared" si="27"/>
        <v>0</v>
      </c>
    </row>
    <row r="180" spans="1:27" hidden="1" x14ac:dyDescent="0.3">
      <c r="A180" s="7"/>
      <c r="B180" s="23">
        <f t="shared" si="24"/>
        <v>175</v>
      </c>
      <c r="C180" s="24"/>
      <c r="D180" s="43"/>
      <c r="E180" s="43"/>
      <c r="F180" s="43"/>
      <c r="G180" s="43"/>
      <c r="H180" s="43"/>
      <c r="I180" s="43" t="s">
        <v>20</v>
      </c>
      <c r="J180" s="26"/>
      <c r="K180" s="27"/>
      <c r="L180" s="63" t="e">
        <f t="shared" si="25"/>
        <v>#VALUE!</v>
      </c>
      <c r="M180" s="25">
        <f t="shared" si="26"/>
        <v>0</v>
      </c>
      <c r="N180" s="8"/>
      <c r="Y180" s="5">
        <f t="shared" si="22"/>
        <v>0</v>
      </c>
      <c r="Z180" s="5">
        <f t="shared" si="23"/>
        <v>0</v>
      </c>
      <c r="AA180" s="5">
        <f t="shared" si="27"/>
        <v>0</v>
      </c>
    </row>
    <row r="181" spans="1:27" hidden="1" x14ac:dyDescent="0.3">
      <c r="A181" s="7"/>
      <c r="B181" s="23">
        <f t="shared" si="24"/>
        <v>176</v>
      </c>
      <c r="C181" s="24"/>
      <c r="D181" s="43"/>
      <c r="E181" s="43"/>
      <c r="F181" s="43"/>
      <c r="G181" s="43"/>
      <c r="H181" s="43"/>
      <c r="I181" s="43" t="s">
        <v>20</v>
      </c>
      <c r="J181" s="26"/>
      <c r="K181" s="27"/>
      <c r="L181" s="63" t="e">
        <f t="shared" si="25"/>
        <v>#VALUE!</v>
      </c>
      <c r="M181" s="25">
        <f t="shared" si="26"/>
        <v>0</v>
      </c>
      <c r="N181" s="8"/>
      <c r="Y181" s="5">
        <f t="shared" si="22"/>
        <v>0</v>
      </c>
      <c r="Z181" s="5">
        <f t="shared" si="23"/>
        <v>0</v>
      </c>
      <c r="AA181" s="5">
        <f t="shared" si="27"/>
        <v>0</v>
      </c>
    </row>
    <row r="182" spans="1:27" hidden="1" x14ac:dyDescent="0.3">
      <c r="A182" s="7"/>
      <c r="B182" s="23">
        <f t="shared" si="24"/>
        <v>177</v>
      </c>
      <c r="C182" s="24"/>
      <c r="D182" s="43"/>
      <c r="E182" s="43"/>
      <c r="F182" s="43"/>
      <c r="G182" s="43"/>
      <c r="H182" s="43"/>
      <c r="I182" s="43" t="s">
        <v>20</v>
      </c>
      <c r="J182" s="26"/>
      <c r="K182" s="27"/>
      <c r="L182" s="63" t="e">
        <f t="shared" si="25"/>
        <v>#VALUE!</v>
      </c>
      <c r="M182" s="25">
        <f t="shared" si="26"/>
        <v>0</v>
      </c>
      <c r="N182" s="8"/>
      <c r="Y182" s="5">
        <f t="shared" si="22"/>
        <v>0</v>
      </c>
      <c r="Z182" s="5">
        <f t="shared" si="23"/>
        <v>0</v>
      </c>
      <c r="AA182" s="5">
        <f t="shared" si="27"/>
        <v>0</v>
      </c>
    </row>
    <row r="183" spans="1:27" hidden="1" x14ac:dyDescent="0.3">
      <c r="A183" s="7"/>
      <c r="B183" s="23">
        <f t="shared" si="24"/>
        <v>178</v>
      </c>
      <c r="C183" s="24"/>
      <c r="D183" s="43"/>
      <c r="E183" s="43"/>
      <c r="F183" s="43"/>
      <c r="G183" s="43"/>
      <c r="H183" s="43"/>
      <c r="I183" s="43" t="s">
        <v>20</v>
      </c>
      <c r="J183" s="26"/>
      <c r="K183" s="27"/>
      <c r="L183" s="63" t="e">
        <f t="shared" si="25"/>
        <v>#VALUE!</v>
      </c>
      <c r="M183" s="25">
        <f t="shared" si="26"/>
        <v>0</v>
      </c>
      <c r="N183" s="8"/>
      <c r="Y183" s="5">
        <f t="shared" si="22"/>
        <v>0</v>
      </c>
      <c r="Z183" s="5">
        <f t="shared" si="23"/>
        <v>0</v>
      </c>
      <c r="AA183" s="5">
        <f t="shared" si="27"/>
        <v>0</v>
      </c>
    </row>
    <row r="184" spans="1:27" hidden="1" x14ac:dyDescent="0.3">
      <c r="A184" s="7"/>
      <c r="B184" s="23">
        <f t="shared" si="24"/>
        <v>179</v>
      </c>
      <c r="C184" s="24"/>
      <c r="D184" s="43"/>
      <c r="E184" s="43"/>
      <c r="F184" s="43"/>
      <c r="G184" s="43"/>
      <c r="H184" s="43"/>
      <c r="I184" s="43" t="s">
        <v>20</v>
      </c>
      <c r="J184" s="26"/>
      <c r="K184" s="27"/>
      <c r="L184" s="63" t="e">
        <f t="shared" si="25"/>
        <v>#VALUE!</v>
      </c>
      <c r="M184" s="25">
        <f t="shared" si="26"/>
        <v>0</v>
      </c>
      <c r="N184" s="8"/>
      <c r="Y184" s="5">
        <f t="shared" si="22"/>
        <v>0</v>
      </c>
      <c r="Z184" s="5">
        <f t="shared" si="23"/>
        <v>0</v>
      </c>
      <c r="AA184" s="5">
        <f t="shared" si="27"/>
        <v>0</v>
      </c>
    </row>
    <row r="185" spans="1:27" hidden="1" x14ac:dyDescent="0.3">
      <c r="A185" s="7"/>
      <c r="B185" s="23">
        <f t="shared" si="24"/>
        <v>180</v>
      </c>
      <c r="C185" s="24"/>
      <c r="D185" s="43"/>
      <c r="E185" s="43"/>
      <c r="F185" s="43"/>
      <c r="G185" s="43"/>
      <c r="H185" s="43"/>
      <c r="I185" s="43" t="s">
        <v>20</v>
      </c>
      <c r="J185" s="26"/>
      <c r="K185" s="27"/>
      <c r="L185" s="63" t="e">
        <f t="shared" si="25"/>
        <v>#VALUE!</v>
      </c>
      <c r="M185" s="25">
        <f t="shared" si="26"/>
        <v>0</v>
      </c>
      <c r="N185" s="8"/>
      <c r="Y185" s="5">
        <f t="shared" si="22"/>
        <v>0</v>
      </c>
      <c r="Z185" s="5">
        <f t="shared" si="23"/>
        <v>0</v>
      </c>
      <c r="AA185" s="5">
        <f t="shared" si="27"/>
        <v>0</v>
      </c>
    </row>
    <row r="186" spans="1:27" hidden="1" x14ac:dyDescent="0.3">
      <c r="A186" s="7"/>
      <c r="B186" s="23">
        <f t="shared" si="24"/>
        <v>181</v>
      </c>
      <c r="C186" s="24"/>
      <c r="D186" s="43"/>
      <c r="E186" s="43"/>
      <c r="F186" s="43"/>
      <c r="G186" s="43"/>
      <c r="H186" s="43"/>
      <c r="I186" s="43" t="s">
        <v>20</v>
      </c>
      <c r="J186" s="26"/>
      <c r="K186" s="27"/>
      <c r="L186" s="63" t="e">
        <f t="shared" si="25"/>
        <v>#VALUE!</v>
      </c>
      <c r="M186" s="25">
        <f t="shared" si="26"/>
        <v>0</v>
      </c>
      <c r="N186" s="8"/>
      <c r="Y186" s="5">
        <f t="shared" si="22"/>
        <v>0</v>
      </c>
      <c r="Z186" s="5">
        <f t="shared" si="23"/>
        <v>0</v>
      </c>
      <c r="AA186" s="5">
        <f t="shared" si="27"/>
        <v>0</v>
      </c>
    </row>
    <row r="187" spans="1:27" hidden="1" x14ac:dyDescent="0.3">
      <c r="A187" s="7"/>
      <c r="B187" s="23">
        <f t="shared" si="24"/>
        <v>182</v>
      </c>
      <c r="C187" s="24"/>
      <c r="D187" s="43"/>
      <c r="E187" s="43"/>
      <c r="F187" s="43"/>
      <c r="G187" s="43"/>
      <c r="H187" s="43"/>
      <c r="I187" s="43" t="s">
        <v>20</v>
      </c>
      <c r="J187" s="26"/>
      <c r="K187" s="27"/>
      <c r="L187" s="63" t="e">
        <f t="shared" si="25"/>
        <v>#VALUE!</v>
      </c>
      <c r="M187" s="25">
        <f t="shared" si="26"/>
        <v>0</v>
      </c>
      <c r="N187" s="8"/>
      <c r="Y187" s="5">
        <f t="shared" si="22"/>
        <v>0</v>
      </c>
      <c r="Z187" s="5">
        <f t="shared" si="23"/>
        <v>0</v>
      </c>
      <c r="AA187" s="5">
        <f t="shared" si="27"/>
        <v>0</v>
      </c>
    </row>
    <row r="188" spans="1:27" hidden="1" x14ac:dyDescent="0.3">
      <c r="A188" s="7"/>
      <c r="B188" s="23">
        <f t="shared" si="24"/>
        <v>183</v>
      </c>
      <c r="C188" s="24"/>
      <c r="D188" s="43"/>
      <c r="E188" s="43"/>
      <c r="F188" s="43"/>
      <c r="G188" s="43"/>
      <c r="H188" s="43"/>
      <c r="I188" s="43" t="s">
        <v>20</v>
      </c>
      <c r="J188" s="26"/>
      <c r="K188" s="27"/>
      <c r="L188" s="63" t="e">
        <f t="shared" si="25"/>
        <v>#VALUE!</v>
      </c>
      <c r="M188" s="25">
        <f t="shared" si="26"/>
        <v>0</v>
      </c>
      <c r="N188" s="8"/>
      <c r="Y188" s="5">
        <f t="shared" si="22"/>
        <v>0</v>
      </c>
      <c r="Z188" s="5">
        <f t="shared" si="23"/>
        <v>0</v>
      </c>
      <c r="AA188" s="5">
        <f t="shared" si="27"/>
        <v>0</v>
      </c>
    </row>
    <row r="189" spans="1:27" hidden="1" x14ac:dyDescent="0.3">
      <c r="A189" s="7"/>
      <c r="B189" s="23">
        <f t="shared" si="24"/>
        <v>184</v>
      </c>
      <c r="C189" s="24"/>
      <c r="D189" s="43"/>
      <c r="E189" s="43"/>
      <c r="F189" s="43"/>
      <c r="G189" s="43"/>
      <c r="H189" s="43"/>
      <c r="I189" s="43" t="s">
        <v>20</v>
      </c>
      <c r="J189" s="26"/>
      <c r="K189" s="27"/>
      <c r="L189" s="63" t="e">
        <f t="shared" si="25"/>
        <v>#VALUE!</v>
      </c>
      <c r="M189" s="25">
        <f t="shared" si="26"/>
        <v>0</v>
      </c>
      <c r="N189" s="8"/>
      <c r="Y189" s="5">
        <f t="shared" si="22"/>
        <v>0</v>
      </c>
      <c r="Z189" s="5">
        <f t="shared" si="23"/>
        <v>0</v>
      </c>
      <c r="AA189" s="5">
        <f t="shared" si="27"/>
        <v>0</v>
      </c>
    </row>
    <row r="190" spans="1:27" hidden="1" x14ac:dyDescent="0.3">
      <c r="A190" s="7"/>
      <c r="B190" s="23">
        <f t="shared" si="24"/>
        <v>185</v>
      </c>
      <c r="C190" s="24"/>
      <c r="D190" s="43"/>
      <c r="E190" s="43"/>
      <c r="F190" s="43"/>
      <c r="G190" s="43"/>
      <c r="H190" s="43"/>
      <c r="I190" s="43" t="s">
        <v>20</v>
      </c>
      <c r="J190" s="26"/>
      <c r="K190" s="27"/>
      <c r="L190" s="63" t="e">
        <f t="shared" si="25"/>
        <v>#VALUE!</v>
      </c>
      <c r="M190" s="25">
        <f t="shared" si="26"/>
        <v>0</v>
      </c>
      <c r="N190" s="8"/>
      <c r="Y190" s="5">
        <f t="shared" si="22"/>
        <v>0</v>
      </c>
      <c r="Z190" s="5">
        <f t="shared" si="23"/>
        <v>0</v>
      </c>
      <c r="AA190" s="5">
        <f t="shared" si="27"/>
        <v>0</v>
      </c>
    </row>
    <row r="191" spans="1:27" ht="15" thickBot="1" x14ac:dyDescent="0.35">
      <c r="A191" s="7"/>
      <c r="B191" s="23">
        <f t="shared" si="24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25"/>
        <v>#VALUE!</v>
      </c>
      <c r="M191" s="25">
        <f t="shared" si="26"/>
        <v>0</v>
      </c>
      <c r="N191" s="8"/>
      <c r="Y191" s="5">
        <f t="shared" si="22"/>
        <v>0</v>
      </c>
      <c r="Z191" s="5">
        <f t="shared" si="23"/>
        <v>0</v>
      </c>
      <c r="AA191" s="5">
        <f t="shared" si="27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255734.59895620731</v>
      </c>
      <c r="N192" s="8"/>
      <c r="Y192" s="5">
        <f>SUM(Y6:Y191)</f>
        <v>12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8">
    <cfRule type="containsBlanks" dxfId="9" priority="1">
      <formula>LEN(TRIM(I6))=0</formula>
    </cfRule>
  </conditionalFormatting>
  <hyperlinks>
    <hyperlink ref="B192" r:id="rId1" display="www.winnerscapitalline.com" xr:uid="{00000000-0004-0000-3E00-000000000000}"/>
    <hyperlink ref="P1" location="'MASTER '!A1" display="Back" xr:uid="{00000000-0004-0000-3E00-000001000000}"/>
  </hyperlinks>
  <pageMargins left="0.7" right="0.7" top="0.75" bottom="0.75" header="0.3" footer="0.3"/>
  <pageSetup orientation="portrait"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A195"/>
  <sheetViews>
    <sheetView zoomScaleNormal="100" workbookViewId="0">
      <selection activeCell="I14" sqref="I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10.10937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1732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45110</v>
      </c>
      <c r="D6" s="19" t="s">
        <v>19</v>
      </c>
      <c r="E6" s="19" t="s">
        <v>1230</v>
      </c>
      <c r="F6" s="21">
        <v>53.8</v>
      </c>
      <c r="G6" s="79">
        <v>60</v>
      </c>
      <c r="H6" s="79">
        <v>50</v>
      </c>
      <c r="I6" s="26">
        <v>61</v>
      </c>
      <c r="J6" s="25">
        <f t="shared" ref="J6:J7" si="0">I6-F6</f>
        <v>7.2000000000000028</v>
      </c>
      <c r="K6" s="27">
        <f t="shared" ref="K6:K7" si="1">150000/F6</f>
        <v>2788.1040892193309</v>
      </c>
      <c r="L6" s="63">
        <f t="shared" ref="L6:L71" si="2">(I6*1/F6)-100%</f>
        <v>0.13382899628252787</v>
      </c>
      <c r="M6" s="25">
        <f>J6*K6</f>
        <v>20074.349442379189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45111</v>
      </c>
      <c r="D7" s="25" t="s">
        <v>19</v>
      </c>
      <c r="E7" s="25" t="s">
        <v>1733</v>
      </c>
      <c r="F7" s="26">
        <v>79</v>
      </c>
      <c r="G7" s="26">
        <v>200</v>
      </c>
      <c r="H7" s="26">
        <v>60</v>
      </c>
      <c r="I7" s="26">
        <v>90</v>
      </c>
      <c r="J7" s="25">
        <f t="shared" si="0"/>
        <v>11</v>
      </c>
      <c r="K7" s="27">
        <f t="shared" si="1"/>
        <v>1898.7341772151899</v>
      </c>
      <c r="L7" s="63">
        <f t="shared" si="2"/>
        <v>0.139240506329114</v>
      </c>
      <c r="M7" s="25">
        <f>J7*K7</f>
        <v>20886.075949367088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45111</v>
      </c>
      <c r="D8" s="25" t="s">
        <v>19</v>
      </c>
      <c r="E8" s="25" t="s">
        <v>1734</v>
      </c>
      <c r="F8" s="26">
        <v>125</v>
      </c>
      <c r="G8" s="26">
        <v>140</v>
      </c>
      <c r="H8" s="26">
        <v>118</v>
      </c>
      <c r="I8" s="26">
        <v>132</v>
      </c>
      <c r="J8" s="25">
        <f t="shared" ref="J8:J12" si="7">I8-F8</f>
        <v>7</v>
      </c>
      <c r="K8" s="27">
        <f t="shared" ref="K8:K12" si="8">150000/F8</f>
        <v>1200</v>
      </c>
      <c r="L8" s="63">
        <f t="shared" si="2"/>
        <v>5.600000000000005E-2</v>
      </c>
      <c r="M8" s="25">
        <f>J8*K8</f>
        <v>8400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45112</v>
      </c>
      <c r="D9" s="25" t="s">
        <v>19</v>
      </c>
      <c r="E9" s="25" t="s">
        <v>1253</v>
      </c>
      <c r="F9" s="26">
        <v>191</v>
      </c>
      <c r="G9" s="26">
        <v>205</v>
      </c>
      <c r="H9" s="26">
        <v>184</v>
      </c>
      <c r="I9" s="26">
        <v>204</v>
      </c>
      <c r="J9" s="25">
        <f t="shared" si="7"/>
        <v>13</v>
      </c>
      <c r="K9" s="27">
        <f t="shared" si="8"/>
        <v>785.3403141361257</v>
      </c>
      <c r="L9" s="63">
        <f t="shared" si="2"/>
        <v>6.8062827225130906E-2</v>
      </c>
      <c r="M9" s="25">
        <f t="shared" ref="M9:M72" si="9">J9*K9</f>
        <v>10209.424083769634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45112</v>
      </c>
      <c r="D10" s="25" t="s">
        <v>19</v>
      </c>
      <c r="E10" s="25" t="s">
        <v>1735</v>
      </c>
      <c r="F10" s="26">
        <v>368</v>
      </c>
      <c r="G10" s="26">
        <v>390</v>
      </c>
      <c r="H10" s="26">
        <v>350</v>
      </c>
      <c r="I10" s="26">
        <v>385</v>
      </c>
      <c r="J10" s="25">
        <f t="shared" si="7"/>
        <v>17</v>
      </c>
      <c r="K10" s="27">
        <f t="shared" si="8"/>
        <v>407.60869565217394</v>
      </c>
      <c r="L10" s="63">
        <f t="shared" si="2"/>
        <v>4.6195652173913082E-2</v>
      </c>
      <c r="M10" s="25">
        <f t="shared" si="9"/>
        <v>6929.347826086957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45114</v>
      </c>
      <c r="D11" s="25" t="s">
        <v>19</v>
      </c>
      <c r="E11" s="25" t="s">
        <v>1736</v>
      </c>
      <c r="F11" s="26">
        <v>373</v>
      </c>
      <c r="G11" s="26">
        <v>400</v>
      </c>
      <c r="H11" s="26">
        <v>360</v>
      </c>
      <c r="I11" s="26">
        <v>400</v>
      </c>
      <c r="J11" s="25">
        <f t="shared" si="7"/>
        <v>27</v>
      </c>
      <c r="K11" s="27">
        <f t="shared" si="8"/>
        <v>402.14477211796248</v>
      </c>
      <c r="L11" s="63">
        <f t="shared" si="2"/>
        <v>7.2386058981233292E-2</v>
      </c>
      <c r="M11" s="25">
        <f t="shared" si="9"/>
        <v>10857.908847184986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45117</v>
      </c>
      <c r="D12" s="25" t="s">
        <v>19</v>
      </c>
      <c r="E12" s="25" t="s">
        <v>1737</v>
      </c>
      <c r="F12" s="26">
        <v>428</v>
      </c>
      <c r="G12" s="26">
        <v>470</v>
      </c>
      <c r="H12" s="26">
        <v>405</v>
      </c>
      <c r="I12" s="26">
        <v>436</v>
      </c>
      <c r="J12" s="25">
        <f t="shared" si="7"/>
        <v>8</v>
      </c>
      <c r="K12" s="27">
        <f t="shared" si="8"/>
        <v>350.46728971962619</v>
      </c>
      <c r="L12" s="63">
        <f t="shared" si="2"/>
        <v>1.8691588785046731E-2</v>
      </c>
      <c r="M12" s="25">
        <f t="shared" si="9"/>
        <v>2803.7383177570096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45117</v>
      </c>
      <c r="D13" s="25" t="s">
        <v>19</v>
      </c>
      <c r="E13" s="25" t="s">
        <v>231</v>
      </c>
      <c r="F13" s="26">
        <v>1210</v>
      </c>
      <c r="G13" s="26">
        <v>1700</v>
      </c>
      <c r="H13" s="26">
        <v>1000</v>
      </c>
      <c r="I13" s="26">
        <v>1700</v>
      </c>
      <c r="J13" s="25">
        <f t="shared" ref="J13" si="10">I13-F13</f>
        <v>490</v>
      </c>
      <c r="K13" s="27">
        <f t="shared" ref="K13" si="11">150000/F13</f>
        <v>123.96694214876032</v>
      </c>
      <c r="L13" s="63">
        <f t="shared" si="2"/>
        <v>0.4049586776859504</v>
      </c>
      <c r="M13" s="25">
        <f t="shared" si="9"/>
        <v>60743.801652892558</v>
      </c>
      <c r="N13" s="8"/>
      <c r="P13" s="148" t="s">
        <v>10</v>
      </c>
      <c r="Q13" s="150">
        <f>COUNT(C6:C185)</f>
        <v>20</v>
      </c>
      <c r="R13" s="152">
        <v>19</v>
      </c>
      <c r="S13" s="152">
        <f>W186</f>
        <v>0</v>
      </c>
      <c r="T13" s="152">
        <v>1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45117</v>
      </c>
      <c r="D14" s="25" t="s">
        <v>19</v>
      </c>
      <c r="E14" s="25" t="s">
        <v>1042</v>
      </c>
      <c r="F14" s="26">
        <v>810</v>
      </c>
      <c r="G14" s="26">
        <v>860</v>
      </c>
      <c r="H14" s="26">
        <v>780</v>
      </c>
      <c r="I14" s="26">
        <v>820</v>
      </c>
      <c r="J14" s="25">
        <f t="shared" ref="J14:J17" si="12">I14-F14</f>
        <v>10</v>
      </c>
      <c r="K14" s="27">
        <f t="shared" ref="K14:K17" si="13">150000/F14</f>
        <v>185.18518518518519</v>
      </c>
      <c r="L14" s="63">
        <f t="shared" si="2"/>
        <v>1.2345679012345734E-2</v>
      </c>
      <c r="M14" s="25">
        <f t="shared" si="9"/>
        <v>1851.851851851852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45119</v>
      </c>
      <c r="D15" s="25" t="s">
        <v>19</v>
      </c>
      <c r="E15" s="25" t="s">
        <v>1738</v>
      </c>
      <c r="F15" s="26">
        <v>48.8</v>
      </c>
      <c r="G15" s="26">
        <v>60</v>
      </c>
      <c r="H15" s="26">
        <v>43</v>
      </c>
      <c r="I15" s="26">
        <v>60</v>
      </c>
      <c r="J15" s="25">
        <f t="shared" si="12"/>
        <v>11.200000000000003</v>
      </c>
      <c r="K15" s="27">
        <f t="shared" si="13"/>
        <v>3073.7704918032787</v>
      </c>
      <c r="L15" s="63">
        <f t="shared" si="2"/>
        <v>0.22950819672131151</v>
      </c>
      <c r="M15" s="25">
        <f t="shared" si="9"/>
        <v>34426.229508196731</v>
      </c>
      <c r="N15" s="8"/>
      <c r="O15" s="29"/>
      <c r="P15" s="156" t="s">
        <v>21</v>
      </c>
      <c r="Q15" s="157"/>
      <c r="R15" s="158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6"/>
        <v>11</v>
      </c>
      <c r="C16" s="24">
        <v>45120</v>
      </c>
      <c r="D16" s="25" t="s">
        <v>19</v>
      </c>
      <c r="E16" s="25" t="s">
        <v>1739</v>
      </c>
      <c r="F16" s="26">
        <v>790</v>
      </c>
      <c r="G16" s="26">
        <v>1200</v>
      </c>
      <c r="H16" s="26">
        <v>690</v>
      </c>
      <c r="I16" s="26">
        <v>900</v>
      </c>
      <c r="J16" s="25">
        <f t="shared" si="12"/>
        <v>110</v>
      </c>
      <c r="K16" s="27">
        <f t="shared" si="13"/>
        <v>189.87341772151899</v>
      </c>
      <c r="L16" s="63">
        <f t="shared" si="2"/>
        <v>0.139240506329114</v>
      </c>
      <c r="M16" s="25">
        <f t="shared" si="9"/>
        <v>20886.075949367088</v>
      </c>
      <c r="N16" s="8"/>
      <c r="P16" s="159"/>
      <c r="Q16" s="160"/>
      <c r="R16" s="161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45125</v>
      </c>
      <c r="D17" s="25" t="s">
        <v>19</v>
      </c>
      <c r="E17" s="25" t="s">
        <v>1740</v>
      </c>
      <c r="F17" s="26">
        <v>100</v>
      </c>
      <c r="G17" s="26">
        <v>400</v>
      </c>
      <c r="H17" s="26">
        <v>50</v>
      </c>
      <c r="I17" s="26">
        <v>110</v>
      </c>
      <c r="J17" s="25">
        <f t="shared" si="12"/>
        <v>10</v>
      </c>
      <c r="K17" s="27">
        <f t="shared" si="13"/>
        <v>1500</v>
      </c>
      <c r="L17" s="63">
        <f t="shared" si="2"/>
        <v>0.10000000000000009</v>
      </c>
      <c r="M17" s="25">
        <f t="shared" si="9"/>
        <v>15000</v>
      </c>
      <c r="N17" s="8"/>
      <c r="P17" s="162"/>
      <c r="Q17" s="163"/>
      <c r="R17" s="164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45125</v>
      </c>
      <c r="D18" s="25" t="s">
        <v>19</v>
      </c>
      <c r="E18" s="25" t="s">
        <v>483</v>
      </c>
      <c r="F18" s="26">
        <v>415</v>
      </c>
      <c r="G18" s="26">
        <v>480</v>
      </c>
      <c r="H18" s="26">
        <v>390</v>
      </c>
      <c r="I18" s="26">
        <v>480</v>
      </c>
      <c r="J18" s="25">
        <f t="shared" ref="J18" si="14">I18-F18</f>
        <v>65</v>
      </c>
      <c r="K18" s="27">
        <f t="shared" ref="K18" si="15">150000/F18</f>
        <v>361.4457831325301</v>
      </c>
      <c r="L18" s="63">
        <f t="shared" si="2"/>
        <v>0.15662650602409633</v>
      </c>
      <c r="M18" s="25">
        <f t="shared" si="9"/>
        <v>23493.975903614457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45126</v>
      </c>
      <c r="D19" s="25" t="s">
        <v>19</v>
      </c>
      <c r="E19" s="25" t="s">
        <v>1191</v>
      </c>
      <c r="F19" s="26">
        <v>750</v>
      </c>
      <c r="G19" s="26">
        <v>1500</v>
      </c>
      <c r="H19" s="26">
        <v>700</v>
      </c>
      <c r="I19" s="26">
        <v>1100</v>
      </c>
      <c r="J19" s="25">
        <f t="shared" ref="J19:J24" si="16">I19-F19</f>
        <v>350</v>
      </c>
      <c r="K19" s="27">
        <f t="shared" ref="K19:K24" si="17">150000/F19</f>
        <v>200</v>
      </c>
      <c r="L19" s="63">
        <f t="shared" si="2"/>
        <v>0.46666666666666656</v>
      </c>
      <c r="M19" s="25">
        <f t="shared" si="9"/>
        <v>70000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45128</v>
      </c>
      <c r="D20" s="25" t="s">
        <v>19</v>
      </c>
      <c r="E20" s="25" t="s">
        <v>1015</v>
      </c>
      <c r="F20" s="26">
        <v>137</v>
      </c>
      <c r="G20" s="26">
        <v>500</v>
      </c>
      <c r="H20" s="26">
        <v>80</v>
      </c>
      <c r="I20" s="26">
        <v>191</v>
      </c>
      <c r="J20" s="25">
        <f t="shared" si="16"/>
        <v>54</v>
      </c>
      <c r="K20" s="27">
        <f t="shared" si="17"/>
        <v>1094.8905109489051</v>
      </c>
      <c r="L20" s="63">
        <f t="shared" si="2"/>
        <v>0.3941605839416058</v>
      </c>
      <c r="M20" s="28">
        <f t="shared" si="9"/>
        <v>59124.087591240874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45128</v>
      </c>
      <c r="D21" s="25" t="s">
        <v>19</v>
      </c>
      <c r="E21" s="25" t="s">
        <v>1741</v>
      </c>
      <c r="F21" s="26">
        <v>1635</v>
      </c>
      <c r="G21" s="26">
        <v>1750</v>
      </c>
      <c r="H21" s="26">
        <v>1570</v>
      </c>
      <c r="I21" s="26">
        <v>1660</v>
      </c>
      <c r="J21" s="25">
        <f t="shared" si="16"/>
        <v>25</v>
      </c>
      <c r="K21" s="27">
        <f t="shared" si="17"/>
        <v>91.743119266055047</v>
      </c>
      <c r="L21" s="63">
        <f t="shared" si="2"/>
        <v>1.5290519877675823E-2</v>
      </c>
      <c r="M21" s="28">
        <f t="shared" si="9"/>
        <v>2293.5779816513764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45131</v>
      </c>
      <c r="D22" s="25" t="s">
        <v>19</v>
      </c>
      <c r="E22" s="25" t="s">
        <v>1742</v>
      </c>
      <c r="F22" s="26">
        <v>63.5</v>
      </c>
      <c r="G22" s="26">
        <v>70</v>
      </c>
      <c r="H22" s="26">
        <v>61</v>
      </c>
      <c r="I22" s="26">
        <v>72</v>
      </c>
      <c r="J22" s="25">
        <f t="shared" si="16"/>
        <v>8.5</v>
      </c>
      <c r="K22" s="27">
        <f t="shared" si="17"/>
        <v>2362.2047244094488</v>
      </c>
      <c r="L22" s="63">
        <f t="shared" si="2"/>
        <v>0.13385826771653542</v>
      </c>
      <c r="M22" s="28">
        <f t="shared" si="9"/>
        <v>20078.740157480315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45131</v>
      </c>
      <c r="D23" s="25" t="s">
        <v>19</v>
      </c>
      <c r="E23" s="25" t="s">
        <v>1743</v>
      </c>
      <c r="F23" s="26">
        <v>680</v>
      </c>
      <c r="G23" s="26">
        <v>750</v>
      </c>
      <c r="H23" s="26">
        <v>650</v>
      </c>
      <c r="I23" s="26">
        <v>696</v>
      </c>
      <c r="J23" s="25">
        <f t="shared" si="16"/>
        <v>16</v>
      </c>
      <c r="K23" s="27">
        <f t="shared" si="17"/>
        <v>220.58823529411765</v>
      </c>
      <c r="L23" s="63">
        <f t="shared" si="2"/>
        <v>2.3529411764705799E-2</v>
      </c>
      <c r="M23" s="28">
        <f t="shared" si="9"/>
        <v>3529.4117647058824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45132</v>
      </c>
      <c r="D24" s="25" t="s">
        <v>19</v>
      </c>
      <c r="E24" s="25" t="s">
        <v>863</v>
      </c>
      <c r="F24" s="26">
        <v>116</v>
      </c>
      <c r="G24" s="26">
        <v>150</v>
      </c>
      <c r="H24" s="26">
        <v>105</v>
      </c>
      <c r="I24" s="26">
        <v>122</v>
      </c>
      <c r="J24" s="25">
        <f t="shared" si="16"/>
        <v>6</v>
      </c>
      <c r="K24" s="27">
        <f t="shared" si="17"/>
        <v>1293.1034482758621</v>
      </c>
      <c r="L24" s="63">
        <f t="shared" si="2"/>
        <v>5.1724137931034475E-2</v>
      </c>
      <c r="M24" s="28">
        <f t="shared" si="9"/>
        <v>7758.6206896551721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45133</v>
      </c>
      <c r="D25" s="25" t="s">
        <v>19</v>
      </c>
      <c r="E25" s="25" t="s">
        <v>1744</v>
      </c>
      <c r="F25" s="26">
        <v>2500</v>
      </c>
      <c r="G25" s="26">
        <v>2700</v>
      </c>
      <c r="H25" s="26">
        <v>2420</v>
      </c>
      <c r="I25" s="26">
        <v>2570</v>
      </c>
      <c r="J25" s="25">
        <f t="shared" ref="J25" si="18">I25-F25</f>
        <v>70</v>
      </c>
      <c r="K25" s="27">
        <f t="shared" ref="K25" si="19">150000/F25</f>
        <v>60</v>
      </c>
      <c r="L25" s="63">
        <f t="shared" si="2"/>
        <v>2.8000000000000025E-2</v>
      </c>
      <c r="M25" s="28">
        <f t="shared" si="9"/>
        <v>4200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ht="15" thickBot="1" x14ac:dyDescent="0.35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/>
      <c r="J26" s="25"/>
      <c r="K26" s="27"/>
      <c r="L26" s="63" t="e">
        <f t="shared" si="2"/>
        <v>#DIV/0!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9"/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403547.21751720115</v>
      </c>
      <c r="N192" s="8"/>
      <c r="Y192" s="5">
        <f>SUM(Y6:Y191)</f>
        <v>20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25 I27:I191">
    <cfRule type="containsBlanks" dxfId="8" priority="1">
      <formula>LEN(TRIM(I6))=0</formula>
    </cfRule>
  </conditionalFormatting>
  <hyperlinks>
    <hyperlink ref="B192" r:id="rId1" display="www.winnerscapitalline.com" xr:uid="{00000000-0004-0000-3F00-000000000000}"/>
    <hyperlink ref="P1" location="'MASTER '!A1" display="Back" xr:uid="{00000000-0004-0000-3F00-000001000000}"/>
  </hyperlinks>
  <pageMargins left="0.7" right="0.7" top="0.75" bottom="0.75" header="0.3" footer="0.3"/>
  <pageSetup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A195"/>
  <sheetViews>
    <sheetView tabSelected="1" zoomScaleNormal="100" workbookViewId="0">
      <selection activeCell="R193" sqref="R193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1745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45140</v>
      </c>
      <c r="D6" s="19" t="s">
        <v>19</v>
      </c>
      <c r="E6" s="19" t="s">
        <v>1028</v>
      </c>
      <c r="F6" s="21">
        <v>3805</v>
      </c>
      <c r="G6" s="79">
        <v>6000</v>
      </c>
      <c r="H6" s="79">
        <v>3400</v>
      </c>
      <c r="I6" s="26">
        <v>4135</v>
      </c>
      <c r="J6" s="25">
        <f t="shared" ref="J6" si="0">I6-F6</f>
        <v>330</v>
      </c>
      <c r="K6" s="27">
        <f t="shared" ref="K6" si="1">150000/F6</f>
        <v>39.421813403416557</v>
      </c>
      <c r="L6" s="63">
        <f t="shared" ref="L6:L71" si="2">(I6*1/F6)-100%</f>
        <v>8.6727989487516366E-2</v>
      </c>
      <c r="M6" s="25">
        <f>J6*K6</f>
        <v>13009.198423127464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45147</v>
      </c>
      <c r="D7" s="25" t="s">
        <v>19</v>
      </c>
      <c r="E7" s="25" t="s">
        <v>315</v>
      </c>
      <c r="F7" s="26">
        <v>237</v>
      </c>
      <c r="G7" s="26">
        <v>215</v>
      </c>
      <c r="H7" s="26">
        <v>300</v>
      </c>
      <c r="I7" s="26">
        <v>287</v>
      </c>
      <c r="J7" s="25">
        <f t="shared" ref="J7:J15" si="5">I7-F7</f>
        <v>50</v>
      </c>
      <c r="K7" s="27">
        <f t="shared" ref="K7:K15" si="6">150000/F7</f>
        <v>632.91139240506334</v>
      </c>
      <c r="L7" s="63">
        <f t="shared" si="2"/>
        <v>0.21097046413502119</v>
      </c>
      <c r="M7" s="25">
        <f>J7*K7</f>
        <v>31645.569620253165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45148</v>
      </c>
      <c r="D8" s="25" t="s">
        <v>19</v>
      </c>
      <c r="E8" s="25" t="s">
        <v>1429</v>
      </c>
      <c r="F8" s="26">
        <v>164</v>
      </c>
      <c r="G8" s="26">
        <v>500</v>
      </c>
      <c r="H8" s="26">
        <v>130</v>
      </c>
      <c r="I8" s="26">
        <v>271</v>
      </c>
      <c r="J8" s="25">
        <f t="shared" si="5"/>
        <v>107</v>
      </c>
      <c r="K8" s="27">
        <f t="shared" si="6"/>
        <v>914.63414634146341</v>
      </c>
      <c r="L8" s="63">
        <f t="shared" si="2"/>
        <v>0.65243902439024382</v>
      </c>
      <c r="M8" s="25">
        <f>J8*K8</f>
        <v>97865.85365853658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45154</v>
      </c>
      <c r="D9" s="25" t="s">
        <v>19</v>
      </c>
      <c r="E9" s="25" t="s">
        <v>1378</v>
      </c>
      <c r="F9" s="26">
        <v>162</v>
      </c>
      <c r="G9" s="26">
        <v>250</v>
      </c>
      <c r="H9" s="26">
        <v>120</v>
      </c>
      <c r="I9" s="26">
        <v>200</v>
      </c>
      <c r="J9" s="25">
        <f t="shared" si="5"/>
        <v>38</v>
      </c>
      <c r="K9" s="27">
        <f t="shared" si="6"/>
        <v>925.92592592592598</v>
      </c>
      <c r="L9" s="63">
        <f t="shared" si="2"/>
        <v>0.23456790123456783</v>
      </c>
      <c r="M9" s="25">
        <f t="shared" ref="M9:M72" si="9">J9*K9</f>
        <v>35185.18518518519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45154</v>
      </c>
      <c r="D10" s="25" t="s">
        <v>19</v>
      </c>
      <c r="E10" s="25" t="s">
        <v>1746</v>
      </c>
      <c r="F10" s="26">
        <v>54</v>
      </c>
      <c r="G10" s="26">
        <v>150</v>
      </c>
      <c r="H10" s="26">
        <v>30</v>
      </c>
      <c r="I10" s="26">
        <v>62</v>
      </c>
      <c r="J10" s="25">
        <f t="shared" si="5"/>
        <v>8</v>
      </c>
      <c r="K10" s="27">
        <f t="shared" si="6"/>
        <v>2777.7777777777778</v>
      </c>
      <c r="L10" s="63">
        <f t="shared" si="2"/>
        <v>0.14814814814814814</v>
      </c>
      <c r="M10" s="25">
        <f t="shared" si="9"/>
        <v>22222.222222222223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45159</v>
      </c>
      <c r="D11" s="25" t="s">
        <v>19</v>
      </c>
      <c r="E11" s="25" t="s">
        <v>437</v>
      </c>
      <c r="F11" s="26">
        <v>154</v>
      </c>
      <c r="G11" s="26">
        <v>170</v>
      </c>
      <c r="H11" s="26">
        <v>148</v>
      </c>
      <c r="I11" s="26">
        <v>170</v>
      </c>
      <c r="J11" s="25">
        <f t="shared" si="5"/>
        <v>16</v>
      </c>
      <c r="K11" s="27">
        <f t="shared" si="6"/>
        <v>974.02597402597405</v>
      </c>
      <c r="L11" s="63">
        <f t="shared" si="2"/>
        <v>0.10389610389610393</v>
      </c>
      <c r="M11" s="25">
        <f t="shared" si="9"/>
        <v>15584.415584415585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45159</v>
      </c>
      <c r="D12" s="25" t="s">
        <v>19</v>
      </c>
      <c r="E12" s="25" t="s">
        <v>435</v>
      </c>
      <c r="F12" s="26">
        <v>35</v>
      </c>
      <c r="G12" s="26">
        <v>50</v>
      </c>
      <c r="H12" s="26">
        <v>31</v>
      </c>
      <c r="I12" s="26">
        <v>45</v>
      </c>
      <c r="J12" s="25">
        <f t="shared" si="5"/>
        <v>10</v>
      </c>
      <c r="K12" s="27">
        <f t="shared" si="6"/>
        <v>4285.7142857142853</v>
      </c>
      <c r="L12" s="63">
        <f t="shared" si="2"/>
        <v>0.28571428571428581</v>
      </c>
      <c r="M12" s="25">
        <f t="shared" si="9"/>
        <v>42857.142857142855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45160</v>
      </c>
      <c r="D13" s="25" t="s">
        <v>19</v>
      </c>
      <c r="E13" s="25" t="s">
        <v>1747</v>
      </c>
      <c r="F13" s="26">
        <v>261</v>
      </c>
      <c r="G13" s="26">
        <v>280</v>
      </c>
      <c r="H13" s="26">
        <v>250</v>
      </c>
      <c r="I13" s="26">
        <v>280</v>
      </c>
      <c r="J13" s="25">
        <f t="shared" si="5"/>
        <v>19</v>
      </c>
      <c r="K13" s="27">
        <f t="shared" si="6"/>
        <v>574.71264367816093</v>
      </c>
      <c r="L13" s="63">
        <f t="shared" si="2"/>
        <v>7.2796934865900331E-2</v>
      </c>
      <c r="M13" s="25">
        <f t="shared" si="9"/>
        <v>10919.540229885057</v>
      </c>
      <c r="N13" s="8"/>
      <c r="P13" s="148" t="s">
        <v>10</v>
      </c>
      <c r="Q13" s="150">
        <f>COUNT(C6:C185)</f>
        <v>15</v>
      </c>
      <c r="R13" s="152">
        <v>15</v>
      </c>
      <c r="S13" s="152"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45160</v>
      </c>
      <c r="D14" s="25" t="s">
        <v>19</v>
      </c>
      <c r="E14" s="25" t="s">
        <v>1748</v>
      </c>
      <c r="F14" s="26">
        <v>362</v>
      </c>
      <c r="G14" s="26">
        <v>500</v>
      </c>
      <c r="H14" s="26">
        <v>320</v>
      </c>
      <c r="I14" s="26">
        <v>385</v>
      </c>
      <c r="J14" s="25">
        <f t="shared" si="5"/>
        <v>23</v>
      </c>
      <c r="K14" s="27">
        <f t="shared" si="6"/>
        <v>414.36464088397793</v>
      </c>
      <c r="L14" s="63">
        <f t="shared" si="2"/>
        <v>6.3535911602209838E-2</v>
      </c>
      <c r="M14" s="25">
        <f t="shared" si="9"/>
        <v>9530.3867403314925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45161</v>
      </c>
      <c r="D15" s="25" t="s">
        <v>19</v>
      </c>
      <c r="E15" s="25" t="s">
        <v>1749</v>
      </c>
      <c r="F15" s="26">
        <v>140</v>
      </c>
      <c r="G15" s="26">
        <v>300</v>
      </c>
      <c r="H15" s="26">
        <v>140</v>
      </c>
      <c r="I15" s="26">
        <v>170</v>
      </c>
      <c r="J15" s="25">
        <f t="shared" si="5"/>
        <v>30</v>
      </c>
      <c r="K15" s="27">
        <f t="shared" si="6"/>
        <v>1071.4285714285713</v>
      </c>
      <c r="L15" s="63">
        <f t="shared" si="2"/>
        <v>0.21428571428571419</v>
      </c>
      <c r="M15" s="25">
        <f t="shared" si="9"/>
        <v>32142.857142857141</v>
      </c>
      <c r="N15" s="8"/>
      <c r="O15" s="29"/>
      <c r="P15" s="156" t="s">
        <v>21</v>
      </c>
      <c r="Q15" s="157"/>
      <c r="R15" s="158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45161</v>
      </c>
      <c r="D16" s="25" t="s">
        <v>19</v>
      </c>
      <c r="E16" s="25" t="s">
        <v>1750</v>
      </c>
      <c r="F16" s="26">
        <v>5.3</v>
      </c>
      <c r="G16" s="26">
        <v>8</v>
      </c>
      <c r="H16" s="26">
        <v>4.3</v>
      </c>
      <c r="I16" s="26">
        <v>7.5</v>
      </c>
      <c r="J16" s="25">
        <f t="shared" ref="J16" si="10">I16-F16</f>
        <v>2.2000000000000002</v>
      </c>
      <c r="K16" s="27">
        <f t="shared" ref="K16" si="11">150000/F16</f>
        <v>28301.886792452831</v>
      </c>
      <c r="L16" s="63">
        <f t="shared" si="2"/>
        <v>0.41509433962264164</v>
      </c>
      <c r="M16" s="25">
        <f t="shared" si="9"/>
        <v>62264.150943396235</v>
      </c>
      <c r="N16" s="8"/>
      <c r="P16" s="159"/>
      <c r="Q16" s="160"/>
      <c r="R16" s="161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45162</v>
      </c>
      <c r="D17" s="25" t="s">
        <v>19</v>
      </c>
      <c r="E17" s="25" t="s">
        <v>1425</v>
      </c>
      <c r="F17" s="26">
        <v>28</v>
      </c>
      <c r="G17" s="26">
        <v>35</v>
      </c>
      <c r="H17" s="26">
        <v>25</v>
      </c>
      <c r="I17" s="26">
        <v>30</v>
      </c>
      <c r="J17" s="25">
        <f t="shared" ref="J17:J20" si="12">I17-F17</f>
        <v>2</v>
      </c>
      <c r="K17" s="27">
        <f t="shared" ref="K17:K20" si="13">150000/F17</f>
        <v>5357.1428571428569</v>
      </c>
      <c r="L17" s="63">
        <f t="shared" si="2"/>
        <v>7.1428571428571397E-2</v>
      </c>
      <c r="M17" s="25">
        <f t="shared" si="9"/>
        <v>10714.285714285714</v>
      </c>
      <c r="N17" s="8"/>
      <c r="P17" s="162"/>
      <c r="Q17" s="163"/>
      <c r="R17" s="164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45167</v>
      </c>
      <c r="D18" s="25" t="s">
        <v>19</v>
      </c>
      <c r="E18" s="25" t="s">
        <v>1751</v>
      </c>
      <c r="F18" s="26">
        <v>300</v>
      </c>
      <c r="G18" s="26">
        <v>1000</v>
      </c>
      <c r="H18" s="26">
        <v>200</v>
      </c>
      <c r="I18" s="26">
        <v>318</v>
      </c>
      <c r="J18" s="25">
        <f t="shared" si="12"/>
        <v>18</v>
      </c>
      <c r="K18" s="27">
        <f t="shared" si="13"/>
        <v>500</v>
      </c>
      <c r="L18" s="63">
        <f t="shared" si="2"/>
        <v>6.0000000000000053E-2</v>
      </c>
      <c r="M18" s="25">
        <f t="shared" si="9"/>
        <v>9000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45167</v>
      </c>
      <c r="D19" s="25" t="s">
        <v>19</v>
      </c>
      <c r="E19" s="25" t="s">
        <v>1752</v>
      </c>
      <c r="F19" s="26">
        <v>93</v>
      </c>
      <c r="G19" s="26">
        <v>300</v>
      </c>
      <c r="H19" s="26">
        <v>60</v>
      </c>
      <c r="I19" s="26">
        <v>95</v>
      </c>
      <c r="J19" s="25">
        <f t="shared" si="12"/>
        <v>2</v>
      </c>
      <c r="K19" s="27">
        <f t="shared" si="13"/>
        <v>1612.9032258064517</v>
      </c>
      <c r="L19" s="63">
        <f t="shared" si="2"/>
        <v>2.1505376344086002E-2</v>
      </c>
      <c r="M19" s="25">
        <f t="shared" si="9"/>
        <v>3225.8064516129034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45168</v>
      </c>
      <c r="D20" s="25" t="s">
        <v>19</v>
      </c>
      <c r="E20" s="25" t="s">
        <v>1753</v>
      </c>
      <c r="F20" s="26">
        <v>61</v>
      </c>
      <c r="G20" s="26">
        <v>300</v>
      </c>
      <c r="H20" s="26">
        <v>40</v>
      </c>
      <c r="I20" s="26">
        <v>68.5</v>
      </c>
      <c r="J20" s="25">
        <f t="shared" si="12"/>
        <v>7.5</v>
      </c>
      <c r="K20" s="27">
        <f t="shared" si="13"/>
        <v>2459.0163934426228</v>
      </c>
      <c r="L20" s="63">
        <f t="shared" si="2"/>
        <v>0.12295081967213117</v>
      </c>
      <c r="M20" s="28">
        <f t="shared" si="9"/>
        <v>18442.62295081967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ht="15" thickBot="1" x14ac:dyDescent="0.35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t="15" hidden="1" thickBot="1" x14ac:dyDescent="0.35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t="15" hidden="1" thickBot="1" x14ac:dyDescent="0.35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thickBot="1" x14ac:dyDescent="0.35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t="15" hidden="1" thickBot="1" x14ac:dyDescent="0.35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t="15" hidden="1" thickBot="1" x14ac:dyDescent="0.35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t="15" hidden="1" thickBot="1" x14ac:dyDescent="0.35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5" hidden="1" thickBot="1" x14ac:dyDescent="0.35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" hidden="1" thickBot="1" x14ac:dyDescent="0.35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6.2" hidden="1" thickBot="1" x14ac:dyDescent="0.35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t="15" hidden="1" thickBot="1" x14ac:dyDescent="0.35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t="15" hidden="1" thickBot="1" x14ac:dyDescent="0.35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t="15" hidden="1" thickBot="1" x14ac:dyDescent="0.35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t="15" hidden="1" thickBot="1" x14ac:dyDescent="0.35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t="15" hidden="1" thickBot="1" x14ac:dyDescent="0.35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t="15" hidden="1" thickBot="1" x14ac:dyDescent="0.35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t="15" hidden="1" thickBot="1" x14ac:dyDescent="0.35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t="15" hidden="1" thickBot="1" x14ac:dyDescent="0.35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t="15" hidden="1" thickBot="1" x14ac:dyDescent="0.35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t="15" hidden="1" thickBot="1" x14ac:dyDescent="0.35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t="15" hidden="1" thickBot="1" x14ac:dyDescent="0.35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t="15" hidden="1" thickBot="1" x14ac:dyDescent="0.35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t="15" hidden="1" thickBot="1" x14ac:dyDescent="0.35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t="15" hidden="1" thickBot="1" x14ac:dyDescent="0.35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t="15" hidden="1" thickBot="1" x14ac:dyDescent="0.35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t="15" hidden="1" thickBot="1" x14ac:dyDescent="0.35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t="15" hidden="1" thickBot="1" x14ac:dyDescent="0.35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t="15" hidden="1" thickBot="1" x14ac:dyDescent="0.35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t="15" hidden="1" thickBot="1" x14ac:dyDescent="0.35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t="15" hidden="1" thickBot="1" x14ac:dyDescent="0.35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t="15" hidden="1" thickBot="1" x14ac:dyDescent="0.35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t="15" hidden="1" thickBot="1" x14ac:dyDescent="0.35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t="15" hidden="1" thickBot="1" x14ac:dyDescent="0.35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t="15" hidden="1" thickBot="1" x14ac:dyDescent="0.35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t="15" hidden="1" thickBot="1" x14ac:dyDescent="0.35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t="15" hidden="1" thickBot="1" x14ac:dyDescent="0.35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t="15" hidden="1" thickBot="1" x14ac:dyDescent="0.35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t="15" hidden="1" thickBot="1" x14ac:dyDescent="0.35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t="15" hidden="1" thickBot="1" x14ac:dyDescent="0.35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t="15" hidden="1" thickBot="1" x14ac:dyDescent="0.35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t="15" hidden="1" thickBot="1" x14ac:dyDescent="0.35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7"/>
        <v>0</v>
      </c>
    </row>
    <row r="72" spans="1:27" ht="15" hidden="1" thickBot="1" x14ac:dyDescent="0.35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si="9"/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t="15" hidden="1" thickBot="1" x14ac:dyDescent="0.35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ref="M73:M136" si="18">J73*K73</f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t="15" hidden="1" thickBot="1" x14ac:dyDescent="0.35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7"/>
        <v>0</v>
      </c>
    </row>
    <row r="75" spans="1:27" ht="15" hidden="1" thickBot="1" x14ac:dyDescent="0.35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t="15" hidden="1" thickBot="1" x14ac:dyDescent="0.35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t="15" hidden="1" thickBot="1" x14ac:dyDescent="0.35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t="15" hidden="1" thickBot="1" x14ac:dyDescent="0.35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t="15" hidden="1" thickBot="1" x14ac:dyDescent="0.35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t="15" hidden="1" thickBot="1" x14ac:dyDescent="0.35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t="15" hidden="1" thickBot="1" x14ac:dyDescent="0.35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t="15" hidden="1" thickBot="1" x14ac:dyDescent="0.35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t="15" hidden="1" thickBot="1" x14ac:dyDescent="0.35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t="15" hidden="1" thickBot="1" x14ac:dyDescent="0.35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t="15" hidden="1" thickBot="1" x14ac:dyDescent="0.35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t="15" hidden="1" thickBot="1" x14ac:dyDescent="0.35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t="15" hidden="1" thickBot="1" x14ac:dyDescent="0.35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t="15" hidden="1" thickBot="1" x14ac:dyDescent="0.35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t="15" hidden="1" thickBot="1" x14ac:dyDescent="0.35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t="15" hidden="1" thickBot="1" x14ac:dyDescent="0.35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t="15" hidden="1" thickBot="1" x14ac:dyDescent="0.35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t="15" hidden="1" thickBot="1" x14ac:dyDescent="0.35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t="15" hidden="1" thickBot="1" x14ac:dyDescent="0.35">
      <c r="A93" s="7"/>
      <c r="B93" s="23">
        <f t="shared" si="1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t="15" hidden="1" thickBot="1" x14ac:dyDescent="0.35">
      <c r="A94" s="7"/>
      <c r="B94" s="23">
        <f t="shared" si="1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t="15" hidden="1" thickBot="1" x14ac:dyDescent="0.35">
      <c r="A95" s="7"/>
      <c r="B95" s="23">
        <f t="shared" si="1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t="15" hidden="1" thickBot="1" x14ac:dyDescent="0.35">
      <c r="A96" s="7"/>
      <c r="B96" s="23">
        <f t="shared" si="1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t="15" hidden="1" thickBot="1" x14ac:dyDescent="0.35">
      <c r="A97" s="7"/>
      <c r="B97" s="23">
        <f t="shared" si="1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t="15" hidden="1" thickBot="1" x14ac:dyDescent="0.35">
      <c r="A98" s="7"/>
      <c r="B98" s="23">
        <f t="shared" si="1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t="15" hidden="1" thickBot="1" x14ac:dyDescent="0.35">
      <c r="A99" s="7"/>
      <c r="B99" s="23">
        <f t="shared" si="1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t="15" hidden="1" thickBot="1" x14ac:dyDescent="0.35">
      <c r="A100" s="7"/>
      <c r="B100" s="23">
        <f t="shared" si="1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t="15" hidden="1" thickBot="1" x14ac:dyDescent="0.35">
      <c r="A101" s="7"/>
      <c r="B101" s="23">
        <f t="shared" si="1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t="15" hidden="1" thickBot="1" x14ac:dyDescent="0.35">
      <c r="A102" s="7"/>
      <c r="B102" s="23">
        <f t="shared" si="1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t="15" hidden="1" thickBot="1" x14ac:dyDescent="0.35">
      <c r="A103" s="7"/>
      <c r="B103" s="23">
        <f t="shared" si="1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t="15" hidden="1" thickBot="1" x14ac:dyDescent="0.35">
      <c r="A104" s="7"/>
      <c r="B104" s="23">
        <f t="shared" si="1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t="15" hidden="1" thickBot="1" x14ac:dyDescent="0.35">
      <c r="A105" s="7"/>
      <c r="B105" s="23">
        <f t="shared" si="1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t="15" hidden="1" thickBot="1" x14ac:dyDescent="0.35">
      <c r="A106" s="7"/>
      <c r="B106" s="23">
        <f t="shared" si="1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t="15" hidden="1" thickBot="1" x14ac:dyDescent="0.35">
      <c r="A107" s="7"/>
      <c r="B107" s="23">
        <f t="shared" si="1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t="15" hidden="1" thickBot="1" x14ac:dyDescent="0.35">
      <c r="A108" s="7"/>
      <c r="B108" s="23">
        <f t="shared" si="1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t="15" hidden="1" thickBot="1" x14ac:dyDescent="0.35">
      <c r="A109" s="7"/>
      <c r="B109" s="23">
        <f t="shared" si="1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t="15" hidden="1" thickBot="1" x14ac:dyDescent="0.35">
      <c r="A110" s="7"/>
      <c r="B110" s="23">
        <f t="shared" si="1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t="15" hidden="1" thickBot="1" x14ac:dyDescent="0.35">
      <c r="A111" s="7"/>
      <c r="B111" s="23">
        <f t="shared" si="1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t="15" hidden="1" thickBot="1" x14ac:dyDescent="0.35">
      <c r="A112" s="7"/>
      <c r="B112" s="23">
        <f t="shared" si="1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t="15" hidden="1" thickBot="1" x14ac:dyDescent="0.35">
      <c r="A113" s="7"/>
      <c r="B113" s="23">
        <f t="shared" si="1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t="15" hidden="1" thickBot="1" x14ac:dyDescent="0.35">
      <c r="A114" s="7"/>
      <c r="B114" s="23">
        <f t="shared" si="1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t="15" hidden="1" thickBot="1" x14ac:dyDescent="0.35">
      <c r="A115" s="7"/>
      <c r="B115" s="23">
        <f t="shared" si="1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t="15" hidden="1" thickBot="1" x14ac:dyDescent="0.35">
      <c r="A116" s="7"/>
      <c r="B116" s="23">
        <f t="shared" si="1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t="15" hidden="1" thickBot="1" x14ac:dyDescent="0.35">
      <c r="A117" s="7"/>
      <c r="B117" s="23">
        <f t="shared" si="1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t="15" hidden="1" thickBot="1" x14ac:dyDescent="0.35">
      <c r="A118" s="7"/>
      <c r="B118" s="23">
        <f t="shared" si="1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t="15" hidden="1" thickBot="1" x14ac:dyDescent="0.35">
      <c r="A119" s="7"/>
      <c r="B119" s="23">
        <f t="shared" si="1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t="15" hidden="1" thickBot="1" x14ac:dyDescent="0.35">
      <c r="A120" s="7"/>
      <c r="B120" s="23">
        <f t="shared" si="1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t="15" hidden="1" thickBot="1" x14ac:dyDescent="0.35">
      <c r="A121" s="7"/>
      <c r="B121" s="23">
        <f t="shared" si="1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t="15" hidden="1" thickBot="1" x14ac:dyDescent="0.35">
      <c r="A122" s="7"/>
      <c r="B122" s="23">
        <f t="shared" si="1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t="15" hidden="1" thickBot="1" x14ac:dyDescent="0.35">
      <c r="A123" s="7"/>
      <c r="B123" s="23">
        <f t="shared" si="1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t="15" hidden="1" thickBot="1" x14ac:dyDescent="0.35">
      <c r="A124" s="7"/>
      <c r="B124" s="23">
        <f t="shared" si="1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t="15" hidden="1" thickBot="1" x14ac:dyDescent="0.35">
      <c r="A125" s="7"/>
      <c r="B125" s="23">
        <f t="shared" si="1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t="15" hidden="1" thickBot="1" x14ac:dyDescent="0.35">
      <c r="A126" s="7"/>
      <c r="B126" s="23">
        <f t="shared" si="1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t="15" hidden="1" thickBot="1" x14ac:dyDescent="0.35">
      <c r="A127" s="7"/>
      <c r="B127" s="23">
        <f t="shared" si="1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t="15" hidden="1" thickBot="1" x14ac:dyDescent="0.35">
      <c r="A128" s="7"/>
      <c r="B128" s="23">
        <f t="shared" si="1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t="15" hidden="1" thickBot="1" x14ac:dyDescent="0.35">
      <c r="A129" s="7"/>
      <c r="B129" s="23">
        <f t="shared" si="1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t="15" hidden="1" thickBot="1" x14ac:dyDescent="0.35">
      <c r="A130" s="7"/>
      <c r="B130" s="23">
        <f t="shared" si="1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t="15" hidden="1" thickBot="1" x14ac:dyDescent="0.35">
      <c r="A131" s="7"/>
      <c r="B131" s="23">
        <f t="shared" si="1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t="15" hidden="1" thickBot="1" x14ac:dyDescent="0.35">
      <c r="A132" s="7"/>
      <c r="B132" s="23">
        <f t="shared" si="1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t="15" hidden="1" thickBot="1" x14ac:dyDescent="0.35">
      <c r="A133" s="7"/>
      <c r="B133" s="23">
        <f t="shared" si="1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t="15" hidden="1" thickBot="1" x14ac:dyDescent="0.35">
      <c r="A134" s="7"/>
      <c r="B134" s="23">
        <f t="shared" si="1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t="15" hidden="1" thickBot="1" x14ac:dyDescent="0.35">
      <c r="A135" s="7"/>
      <c r="B135" s="23">
        <f t="shared" si="1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t="15" hidden="1" thickBot="1" x14ac:dyDescent="0.35">
      <c r="A136" s="7"/>
      <c r="B136" s="23">
        <f t="shared" ref="B136:B191" si="2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si="18"/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t="15" hidden="1" thickBot="1" x14ac:dyDescent="0.35">
      <c r="A137" s="7"/>
      <c r="B137" s="23">
        <f t="shared" si="2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ref="M137:M191" si="24">J137*K137</f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t="15" hidden="1" thickBot="1" x14ac:dyDescent="0.35">
      <c r="A138" s="7"/>
      <c r="B138" s="23">
        <f t="shared" si="2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t="15" hidden="1" thickBot="1" x14ac:dyDescent="0.35">
      <c r="A139" s="7"/>
      <c r="B139" s="23">
        <f t="shared" si="2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t="15" hidden="1" thickBot="1" x14ac:dyDescent="0.35">
      <c r="A140" s="7"/>
      <c r="B140" s="23">
        <f t="shared" si="2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t="15" hidden="1" thickBot="1" x14ac:dyDescent="0.35">
      <c r="A141" s="7"/>
      <c r="B141" s="23">
        <f t="shared" si="2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t="15" hidden="1" thickBot="1" x14ac:dyDescent="0.35">
      <c r="A142" s="7"/>
      <c r="B142" s="23">
        <f t="shared" si="2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t="15" hidden="1" thickBot="1" x14ac:dyDescent="0.35">
      <c r="A143" s="7"/>
      <c r="B143" s="23">
        <f t="shared" si="2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t="15" hidden="1" thickBot="1" x14ac:dyDescent="0.35">
      <c r="A144" s="7"/>
      <c r="B144" s="23">
        <f t="shared" si="2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t="15" hidden="1" thickBot="1" x14ac:dyDescent="0.35">
      <c r="A145" s="7"/>
      <c r="B145" s="23">
        <f t="shared" si="2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t="15" hidden="1" thickBot="1" x14ac:dyDescent="0.35">
      <c r="A146" s="7"/>
      <c r="B146" s="23">
        <f t="shared" si="2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t="15" hidden="1" thickBot="1" x14ac:dyDescent="0.35">
      <c r="A147" s="7"/>
      <c r="B147" s="23">
        <f t="shared" si="2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t="15" hidden="1" thickBot="1" x14ac:dyDescent="0.35">
      <c r="A148" s="7"/>
      <c r="B148" s="23">
        <f t="shared" si="2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t="15" hidden="1" thickBot="1" x14ac:dyDescent="0.35">
      <c r="A149" s="7"/>
      <c r="B149" s="23">
        <f t="shared" si="2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t="15" hidden="1" thickBot="1" x14ac:dyDescent="0.35">
      <c r="A150" s="7"/>
      <c r="B150" s="23">
        <f t="shared" si="2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t="15" hidden="1" thickBot="1" x14ac:dyDescent="0.35">
      <c r="A151" s="7"/>
      <c r="B151" s="23">
        <f t="shared" si="2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t="15" hidden="1" thickBot="1" x14ac:dyDescent="0.35">
      <c r="A152" s="7"/>
      <c r="B152" s="23">
        <f t="shared" si="2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t="15" hidden="1" thickBot="1" x14ac:dyDescent="0.35">
      <c r="A153" s="7"/>
      <c r="B153" s="23">
        <f t="shared" si="2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t="15" hidden="1" thickBot="1" x14ac:dyDescent="0.35">
      <c r="A154" s="7"/>
      <c r="B154" s="23">
        <f t="shared" si="2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t="15" hidden="1" thickBot="1" x14ac:dyDescent="0.35">
      <c r="A155" s="7"/>
      <c r="B155" s="23">
        <f t="shared" si="2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t="15" hidden="1" thickBot="1" x14ac:dyDescent="0.35">
      <c r="A156" s="7"/>
      <c r="B156" s="23">
        <f t="shared" si="2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t="15" hidden="1" thickBot="1" x14ac:dyDescent="0.35">
      <c r="A157" s="7"/>
      <c r="B157" s="23">
        <f t="shared" si="2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t="15" hidden="1" thickBot="1" x14ac:dyDescent="0.35">
      <c r="A158" s="7"/>
      <c r="B158" s="23">
        <f t="shared" si="2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t="15" hidden="1" thickBot="1" x14ac:dyDescent="0.35">
      <c r="A159" s="7"/>
      <c r="B159" s="23">
        <f t="shared" si="2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t="15" hidden="1" thickBot="1" x14ac:dyDescent="0.35">
      <c r="A160" s="7"/>
      <c r="B160" s="23">
        <f t="shared" si="2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t="15" hidden="1" thickBot="1" x14ac:dyDescent="0.35">
      <c r="A161" s="7"/>
      <c r="B161" s="23">
        <f t="shared" si="2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t="15" hidden="1" thickBot="1" x14ac:dyDescent="0.35">
      <c r="A162" s="7"/>
      <c r="B162" s="23">
        <f t="shared" si="2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t="15" hidden="1" thickBot="1" x14ac:dyDescent="0.35">
      <c r="A163" s="7"/>
      <c r="B163" s="23">
        <f t="shared" si="2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t="15" hidden="1" thickBot="1" x14ac:dyDescent="0.35">
      <c r="A164" s="7"/>
      <c r="B164" s="23">
        <f t="shared" si="2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t="15" hidden="1" thickBot="1" x14ac:dyDescent="0.35">
      <c r="A165" s="7"/>
      <c r="B165" s="23">
        <f t="shared" si="2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t="15" hidden="1" thickBot="1" x14ac:dyDescent="0.35">
      <c r="A166" s="7"/>
      <c r="B166" s="23">
        <f t="shared" si="2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t="15" hidden="1" thickBot="1" x14ac:dyDescent="0.35">
      <c r="A167" s="7"/>
      <c r="B167" s="23">
        <f t="shared" si="2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t="15" hidden="1" thickBot="1" x14ac:dyDescent="0.35">
      <c r="A168" s="7"/>
      <c r="B168" s="23">
        <f t="shared" si="2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t="15" hidden="1" thickBot="1" x14ac:dyDescent="0.35">
      <c r="A169" s="7"/>
      <c r="B169" s="23">
        <f t="shared" si="2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t="15" hidden="1" thickBot="1" x14ac:dyDescent="0.35">
      <c r="A170" s="7"/>
      <c r="B170" s="23">
        <f t="shared" si="2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t="15" hidden="1" thickBot="1" x14ac:dyDescent="0.35">
      <c r="A171" s="7"/>
      <c r="B171" s="23">
        <f t="shared" si="2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t="15" hidden="1" thickBot="1" x14ac:dyDescent="0.35">
      <c r="A172" s="7"/>
      <c r="B172" s="23">
        <f t="shared" si="2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t="15" hidden="1" thickBot="1" x14ac:dyDescent="0.35">
      <c r="A173" s="7"/>
      <c r="B173" s="23">
        <f t="shared" si="2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t="15" hidden="1" thickBot="1" x14ac:dyDescent="0.35">
      <c r="A174" s="7"/>
      <c r="B174" s="23">
        <f t="shared" si="2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t="15" hidden="1" thickBot="1" x14ac:dyDescent="0.35">
      <c r="A175" s="7"/>
      <c r="B175" s="23">
        <f t="shared" si="2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t="15" hidden="1" thickBot="1" x14ac:dyDescent="0.35">
      <c r="A176" s="7"/>
      <c r="B176" s="23">
        <f t="shared" si="2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t="15" hidden="1" thickBot="1" x14ac:dyDescent="0.35">
      <c r="A177" s="7"/>
      <c r="B177" s="23">
        <f t="shared" si="2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t="15" hidden="1" thickBot="1" x14ac:dyDescent="0.35">
      <c r="A178" s="7"/>
      <c r="B178" s="23">
        <f t="shared" si="2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t="15" hidden="1" thickBot="1" x14ac:dyDescent="0.35">
      <c r="A179" s="7"/>
      <c r="B179" s="23">
        <f t="shared" si="2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t="15" hidden="1" thickBot="1" x14ac:dyDescent="0.35">
      <c r="A180" s="7"/>
      <c r="B180" s="23">
        <f t="shared" si="2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t="15" hidden="1" thickBot="1" x14ac:dyDescent="0.35">
      <c r="A181" s="7"/>
      <c r="B181" s="23">
        <f t="shared" si="2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t="15" hidden="1" thickBot="1" x14ac:dyDescent="0.35">
      <c r="A182" s="7"/>
      <c r="B182" s="23">
        <f t="shared" si="2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t="15" hidden="1" thickBot="1" x14ac:dyDescent="0.35">
      <c r="A183" s="7"/>
      <c r="B183" s="23">
        <f t="shared" si="2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t="15" hidden="1" thickBot="1" x14ac:dyDescent="0.35">
      <c r="A184" s="7"/>
      <c r="B184" s="23">
        <f t="shared" si="2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t="15" hidden="1" thickBot="1" x14ac:dyDescent="0.35">
      <c r="A185" s="7"/>
      <c r="B185" s="23">
        <f t="shared" si="2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t="15" hidden="1" thickBot="1" x14ac:dyDescent="0.35">
      <c r="A186" s="7"/>
      <c r="B186" s="23">
        <f t="shared" si="2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t="15" hidden="1" thickBot="1" x14ac:dyDescent="0.35">
      <c r="A187" s="7"/>
      <c r="B187" s="23">
        <f t="shared" si="2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t="15" hidden="1" thickBot="1" x14ac:dyDescent="0.35">
      <c r="A188" s="7"/>
      <c r="B188" s="23">
        <f t="shared" si="2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t="15" hidden="1" thickBot="1" x14ac:dyDescent="0.35">
      <c r="A189" s="7"/>
      <c r="B189" s="23">
        <f t="shared" si="2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t="15" hidden="1" thickBot="1" x14ac:dyDescent="0.35">
      <c r="A190" s="7"/>
      <c r="B190" s="23">
        <f t="shared" si="2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hidden="1" thickBot="1" x14ac:dyDescent="0.35">
      <c r="A191" s="7"/>
      <c r="B191" s="23">
        <f t="shared" si="2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414609.23772407137</v>
      </c>
      <c r="N192" s="8"/>
      <c r="Y192" s="5">
        <f>SUM(Y6:Y191)</f>
        <v>15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 t="s">
        <v>20</v>
      </c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20 I22:I191">
    <cfRule type="containsBlanks" dxfId="7" priority="1">
      <formula>LEN(TRIM(I6))=0</formula>
    </cfRule>
  </conditionalFormatting>
  <hyperlinks>
    <hyperlink ref="B192" r:id="rId1" display="www.winnerscapitalline.com" xr:uid="{00000000-0004-0000-4000-000000000000}"/>
    <hyperlink ref="P1" location="'MASTER '!A1" display="Back" xr:uid="{00000000-0004-0000-4000-000001000000}"/>
  </hyperlinks>
  <pageMargins left="0.7" right="0.7" top="0.75" bottom="0.75" header="0.3" footer="0.3"/>
  <pageSetup orientation="portrait"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A195"/>
  <sheetViews>
    <sheetView topLeftCell="A4" zoomScaleNormal="100" workbookViewId="0">
      <selection activeCell="I14" sqref="I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27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1754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45170</v>
      </c>
      <c r="D6" s="19" t="s">
        <v>19</v>
      </c>
      <c r="E6" s="19" t="s">
        <v>1430</v>
      </c>
      <c r="F6" s="21">
        <v>110</v>
      </c>
      <c r="G6" s="79">
        <v>150</v>
      </c>
      <c r="H6" s="79">
        <v>95</v>
      </c>
      <c r="I6" s="26">
        <v>135</v>
      </c>
      <c r="J6" s="25">
        <f t="shared" ref="J6" si="0">I6-F6</f>
        <v>25</v>
      </c>
      <c r="K6" s="27">
        <f t="shared" ref="K6" si="1">150000/F6</f>
        <v>1363.6363636363637</v>
      </c>
      <c r="L6" s="63">
        <f t="shared" ref="L6:L71" si="2">(I6*1/F6)-100%</f>
        <v>0.22727272727272729</v>
      </c>
      <c r="M6" s="25">
        <f>J6*K6</f>
        <v>34090.909090909096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45170</v>
      </c>
      <c r="D7" s="25" t="s">
        <v>19</v>
      </c>
      <c r="E7" s="25" t="s">
        <v>1755</v>
      </c>
      <c r="F7" s="26">
        <v>86</v>
      </c>
      <c r="G7" s="26">
        <v>100</v>
      </c>
      <c r="H7" s="26">
        <v>80</v>
      </c>
      <c r="I7" s="26">
        <v>95</v>
      </c>
      <c r="J7" s="25">
        <f t="shared" ref="J7:J11" si="5">I7-F7</f>
        <v>9</v>
      </c>
      <c r="K7" s="27">
        <f t="shared" ref="K7:K11" si="6">150000/F7</f>
        <v>1744.1860465116279</v>
      </c>
      <c r="L7" s="63">
        <f t="shared" si="2"/>
        <v>0.10465116279069764</v>
      </c>
      <c r="M7" s="25">
        <f>J7*K7</f>
        <v>15697.674418604651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45176</v>
      </c>
      <c r="D8" s="25" t="s">
        <v>19</v>
      </c>
      <c r="E8" s="25" t="s">
        <v>1756</v>
      </c>
      <c r="F8" s="26">
        <v>99.5</v>
      </c>
      <c r="G8" s="26">
        <v>120</v>
      </c>
      <c r="H8" s="26">
        <v>92</v>
      </c>
      <c r="I8" s="26">
        <v>105</v>
      </c>
      <c r="J8" s="25">
        <f t="shared" si="5"/>
        <v>5.5</v>
      </c>
      <c r="K8" s="27">
        <f t="shared" si="6"/>
        <v>1507.537688442211</v>
      </c>
      <c r="L8" s="63">
        <f t="shared" si="2"/>
        <v>5.5276381909547645E-2</v>
      </c>
      <c r="M8" s="25">
        <f>J8*K8</f>
        <v>8291.4572864321599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45177</v>
      </c>
      <c r="D9" s="25" t="s">
        <v>19</v>
      </c>
      <c r="E9" s="25" t="s">
        <v>1555</v>
      </c>
      <c r="F9" s="26">
        <v>560</v>
      </c>
      <c r="G9" s="26">
        <v>600</v>
      </c>
      <c r="H9" s="26">
        <v>530</v>
      </c>
      <c r="I9" s="26">
        <v>600</v>
      </c>
      <c r="J9" s="25">
        <f t="shared" si="5"/>
        <v>40</v>
      </c>
      <c r="K9" s="27">
        <f t="shared" si="6"/>
        <v>267.85714285714283</v>
      </c>
      <c r="L9" s="63">
        <f t="shared" si="2"/>
        <v>7.1428571428571397E-2</v>
      </c>
      <c r="M9" s="25">
        <f t="shared" ref="M9:M72" si="9">J9*K9</f>
        <v>10714.285714285714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45177</v>
      </c>
      <c r="D10" s="25" t="s">
        <v>19</v>
      </c>
      <c r="E10" s="25" t="s">
        <v>1757</v>
      </c>
      <c r="F10" s="26">
        <v>1165</v>
      </c>
      <c r="G10" s="26">
        <v>1230</v>
      </c>
      <c r="H10" s="26">
        <v>1120</v>
      </c>
      <c r="I10" s="26">
        <v>1230</v>
      </c>
      <c r="J10" s="25">
        <f t="shared" si="5"/>
        <v>65</v>
      </c>
      <c r="K10" s="27">
        <f t="shared" si="6"/>
        <v>128.75536480686696</v>
      </c>
      <c r="L10" s="63">
        <f t="shared" si="2"/>
        <v>5.579399141630903E-2</v>
      </c>
      <c r="M10" s="25">
        <f t="shared" si="9"/>
        <v>8369.0987124463536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45177</v>
      </c>
      <c r="D11" s="25" t="s">
        <v>19</v>
      </c>
      <c r="E11" s="25" t="s">
        <v>1758</v>
      </c>
      <c r="F11" s="26">
        <v>110</v>
      </c>
      <c r="G11" s="26">
        <v>180</v>
      </c>
      <c r="H11" s="26">
        <v>90</v>
      </c>
      <c r="I11" s="26">
        <v>127</v>
      </c>
      <c r="J11" s="25">
        <f t="shared" si="5"/>
        <v>17</v>
      </c>
      <c r="K11" s="27">
        <f t="shared" si="6"/>
        <v>1363.6363636363637</v>
      </c>
      <c r="L11" s="63">
        <f t="shared" si="2"/>
        <v>0.15454545454545454</v>
      </c>
      <c r="M11" s="25">
        <f t="shared" si="9"/>
        <v>23181.818181818184</v>
      </c>
      <c r="N11" s="8"/>
      <c r="P11" s="131" t="s">
        <v>3</v>
      </c>
      <c r="Q11" s="95" t="s">
        <v>4</v>
      </c>
      <c r="R11" s="95" t="s">
        <v>5</v>
      </c>
      <c r="S11" s="95" t="s">
        <v>6</v>
      </c>
      <c r="T11" s="95" t="s">
        <v>156</v>
      </c>
      <c r="U11" s="118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45177</v>
      </c>
      <c r="D12" s="25" t="s">
        <v>19</v>
      </c>
      <c r="E12" s="25" t="s">
        <v>231</v>
      </c>
      <c r="F12" s="26">
        <v>1265</v>
      </c>
      <c r="G12" s="26">
        <v>1450</v>
      </c>
      <c r="H12" s="26">
        <v>1180</v>
      </c>
      <c r="I12" s="26">
        <v>1290</v>
      </c>
      <c r="J12" s="25">
        <f t="shared" ref="J12" si="10">I12-F12</f>
        <v>25</v>
      </c>
      <c r="K12" s="27">
        <f t="shared" ref="K12" si="11">150000/F12</f>
        <v>118.57707509881423</v>
      </c>
      <c r="L12" s="63">
        <f t="shared" si="2"/>
        <v>1.9762845849802479E-2</v>
      </c>
      <c r="M12" s="25">
        <f t="shared" si="9"/>
        <v>2964.426877470356</v>
      </c>
      <c r="N12" s="8"/>
      <c r="P12" s="132"/>
      <c r="Q12" s="96"/>
      <c r="R12" s="96"/>
      <c r="S12" s="96"/>
      <c r="T12" s="96"/>
      <c r="U12" s="119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45182</v>
      </c>
      <c r="D13" s="25" t="s">
        <v>19</v>
      </c>
      <c r="E13" s="25" t="s">
        <v>1759</v>
      </c>
      <c r="F13" s="26">
        <v>129</v>
      </c>
      <c r="G13" s="26">
        <v>150</v>
      </c>
      <c r="H13" s="26">
        <v>122</v>
      </c>
      <c r="I13" s="26">
        <v>150</v>
      </c>
      <c r="J13" s="25">
        <f t="shared" ref="J13:J22" si="12">I13-F13</f>
        <v>21</v>
      </c>
      <c r="K13" s="27">
        <f t="shared" ref="K13:K22" si="13">150000/F13</f>
        <v>1162.7906976744187</v>
      </c>
      <c r="L13" s="63">
        <f t="shared" si="2"/>
        <v>0.16279069767441867</v>
      </c>
      <c r="M13" s="25">
        <f t="shared" si="9"/>
        <v>24418.60465116279</v>
      </c>
      <c r="N13" s="8"/>
      <c r="P13" s="148" t="s">
        <v>10</v>
      </c>
      <c r="Q13" s="150">
        <f>COUNT(C6:C185)</f>
        <v>18</v>
      </c>
      <c r="R13" s="152">
        <v>18</v>
      </c>
      <c r="S13" s="152">
        <v>0</v>
      </c>
      <c r="T13" s="152">
        <v>0</v>
      </c>
      <c r="U13" s="154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45183</v>
      </c>
      <c r="D14" s="25" t="s">
        <v>19</v>
      </c>
      <c r="E14" s="25" t="s">
        <v>1459</v>
      </c>
      <c r="F14" s="26">
        <v>1080</v>
      </c>
      <c r="G14" s="26">
        <v>1200</v>
      </c>
      <c r="H14" s="26">
        <v>1030</v>
      </c>
      <c r="I14" s="26">
        <v>1121</v>
      </c>
      <c r="J14" s="25">
        <f t="shared" si="12"/>
        <v>41</v>
      </c>
      <c r="K14" s="27">
        <f t="shared" si="13"/>
        <v>138.88888888888889</v>
      </c>
      <c r="L14" s="63">
        <f t="shared" si="2"/>
        <v>3.7962962962962976E-2</v>
      </c>
      <c r="M14" s="25">
        <f t="shared" si="9"/>
        <v>5694.4444444444443</v>
      </c>
      <c r="N14" s="8"/>
      <c r="P14" s="149"/>
      <c r="Q14" s="151"/>
      <c r="R14" s="153"/>
      <c r="S14" s="153"/>
      <c r="T14" s="153"/>
      <c r="U14" s="155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45183</v>
      </c>
      <c r="D15" s="25" t="s">
        <v>19</v>
      </c>
      <c r="E15" s="25" t="s">
        <v>108</v>
      </c>
      <c r="F15" s="26">
        <v>91</v>
      </c>
      <c r="G15" s="26">
        <v>300</v>
      </c>
      <c r="H15" s="26">
        <v>70</v>
      </c>
      <c r="I15" s="26">
        <v>111</v>
      </c>
      <c r="J15" s="25">
        <f t="shared" si="12"/>
        <v>20</v>
      </c>
      <c r="K15" s="27">
        <f t="shared" si="13"/>
        <v>1648.3516483516485</v>
      </c>
      <c r="L15" s="63">
        <f t="shared" si="2"/>
        <v>0.21978021978021989</v>
      </c>
      <c r="M15" s="25">
        <f t="shared" si="9"/>
        <v>32967.032967032967</v>
      </c>
      <c r="N15" s="8"/>
      <c r="O15" s="29"/>
      <c r="P15" s="156" t="s">
        <v>21</v>
      </c>
      <c r="Q15" s="157"/>
      <c r="R15" s="158"/>
      <c r="S15" s="106">
        <f>U13</f>
        <v>1</v>
      </c>
      <c r="T15" s="107"/>
      <c r="U15" s="108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45183</v>
      </c>
      <c r="D16" s="25" t="s">
        <v>19</v>
      </c>
      <c r="E16" s="25" t="s">
        <v>1526</v>
      </c>
      <c r="F16" s="26">
        <v>105</v>
      </c>
      <c r="G16" s="26">
        <v>130</v>
      </c>
      <c r="H16" s="26">
        <v>99</v>
      </c>
      <c r="I16" s="26">
        <v>110</v>
      </c>
      <c r="J16" s="25">
        <f t="shared" si="12"/>
        <v>5</v>
      </c>
      <c r="K16" s="27">
        <f t="shared" si="13"/>
        <v>1428.5714285714287</v>
      </c>
      <c r="L16" s="63">
        <f t="shared" si="2"/>
        <v>4.7619047619047672E-2</v>
      </c>
      <c r="M16" s="25">
        <f t="shared" si="9"/>
        <v>7142.8571428571431</v>
      </c>
      <c r="N16" s="8"/>
      <c r="P16" s="159"/>
      <c r="Q16" s="160"/>
      <c r="R16" s="161"/>
      <c r="S16" s="109"/>
      <c r="T16" s="110"/>
      <c r="U16" s="111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45184</v>
      </c>
      <c r="D17" s="25" t="s">
        <v>19</v>
      </c>
      <c r="E17" s="25" t="s">
        <v>507</v>
      </c>
      <c r="F17" s="26">
        <v>11.6</v>
      </c>
      <c r="G17" s="26">
        <v>13</v>
      </c>
      <c r="H17" s="26">
        <v>11</v>
      </c>
      <c r="I17" s="26">
        <v>12.5</v>
      </c>
      <c r="J17" s="25">
        <f t="shared" si="12"/>
        <v>0.90000000000000036</v>
      </c>
      <c r="K17" s="27">
        <f t="shared" si="13"/>
        <v>12931.034482758621</v>
      </c>
      <c r="L17" s="63">
        <f t="shared" si="2"/>
        <v>7.7586206896551824E-2</v>
      </c>
      <c r="M17" s="25">
        <f t="shared" si="9"/>
        <v>11637.931034482765</v>
      </c>
      <c r="N17" s="8"/>
      <c r="P17" s="162"/>
      <c r="Q17" s="163"/>
      <c r="R17" s="164"/>
      <c r="S17" s="112"/>
      <c r="T17" s="113"/>
      <c r="U17" s="114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45184</v>
      </c>
      <c r="D18" s="25" t="s">
        <v>19</v>
      </c>
      <c r="E18" s="25" t="s">
        <v>1760</v>
      </c>
      <c r="F18" s="26">
        <v>450</v>
      </c>
      <c r="G18" s="26">
        <v>1000</v>
      </c>
      <c r="H18" s="26">
        <v>350</v>
      </c>
      <c r="I18" s="26">
        <v>600</v>
      </c>
      <c r="J18" s="25">
        <f t="shared" si="12"/>
        <v>150</v>
      </c>
      <c r="K18" s="27">
        <f t="shared" si="13"/>
        <v>333.33333333333331</v>
      </c>
      <c r="L18" s="63">
        <f t="shared" si="2"/>
        <v>0.33333333333333326</v>
      </c>
      <c r="M18" s="25">
        <f t="shared" si="9"/>
        <v>50000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45190</v>
      </c>
      <c r="D19" s="25" t="s">
        <v>19</v>
      </c>
      <c r="E19" s="25" t="s">
        <v>1761</v>
      </c>
      <c r="F19" s="26">
        <v>424</v>
      </c>
      <c r="G19" s="26">
        <v>450</v>
      </c>
      <c r="H19" s="26">
        <v>410</v>
      </c>
      <c r="I19" s="26">
        <v>435</v>
      </c>
      <c r="J19" s="25">
        <f t="shared" si="12"/>
        <v>11</v>
      </c>
      <c r="K19" s="27">
        <f t="shared" si="13"/>
        <v>353.77358490566036</v>
      </c>
      <c r="L19" s="63">
        <f t="shared" si="2"/>
        <v>2.5943396226415061E-2</v>
      </c>
      <c r="M19" s="25">
        <f t="shared" si="9"/>
        <v>3891.5094339622638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45194</v>
      </c>
      <c r="D20" s="25" t="s">
        <v>19</v>
      </c>
      <c r="E20" s="25" t="s">
        <v>1253</v>
      </c>
      <c r="F20" s="26">
        <v>240</v>
      </c>
      <c r="G20" s="26">
        <v>260</v>
      </c>
      <c r="H20" s="26">
        <v>225</v>
      </c>
      <c r="I20" s="26">
        <v>255</v>
      </c>
      <c r="J20" s="25">
        <f t="shared" si="12"/>
        <v>15</v>
      </c>
      <c r="K20" s="27">
        <f t="shared" si="13"/>
        <v>625</v>
      </c>
      <c r="L20" s="63">
        <f t="shared" si="2"/>
        <v>6.25E-2</v>
      </c>
      <c r="M20" s="28">
        <f t="shared" si="9"/>
        <v>9375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45194</v>
      </c>
      <c r="D21" s="25" t="s">
        <v>19</v>
      </c>
      <c r="E21" s="25" t="s">
        <v>1230</v>
      </c>
      <c r="F21" s="26">
        <v>80</v>
      </c>
      <c r="G21" s="26">
        <v>90</v>
      </c>
      <c r="H21" s="26">
        <v>76</v>
      </c>
      <c r="I21" s="26">
        <v>83.45</v>
      </c>
      <c r="J21" s="25">
        <f t="shared" si="12"/>
        <v>3.4500000000000028</v>
      </c>
      <c r="K21" s="27">
        <f t="shared" si="13"/>
        <v>1875</v>
      </c>
      <c r="L21" s="63">
        <f t="shared" si="2"/>
        <v>4.312500000000008E-2</v>
      </c>
      <c r="M21" s="28">
        <f t="shared" si="9"/>
        <v>6468.7500000000055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45195</v>
      </c>
      <c r="D22" s="25" t="s">
        <v>19</v>
      </c>
      <c r="E22" s="25" t="s">
        <v>1762</v>
      </c>
      <c r="F22" s="26">
        <v>1540</v>
      </c>
      <c r="G22" s="26">
        <v>1640</v>
      </c>
      <c r="H22" s="26">
        <v>1500</v>
      </c>
      <c r="I22" s="26">
        <v>1600</v>
      </c>
      <c r="J22" s="25">
        <f t="shared" si="12"/>
        <v>60</v>
      </c>
      <c r="K22" s="27">
        <f t="shared" si="13"/>
        <v>97.402597402597408</v>
      </c>
      <c r="L22" s="63">
        <f t="shared" si="2"/>
        <v>3.8961038961038863E-2</v>
      </c>
      <c r="M22" s="28">
        <f t="shared" si="9"/>
        <v>5844.1558441558445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ht="15" thickBot="1" x14ac:dyDescent="0.35">
      <c r="A23" s="7"/>
      <c r="B23" s="23">
        <f t="shared" si="8"/>
        <v>18</v>
      </c>
      <c r="C23" s="24">
        <v>45195</v>
      </c>
      <c r="D23" s="25" t="s">
        <v>19</v>
      </c>
      <c r="E23" s="25" t="s">
        <v>1763</v>
      </c>
      <c r="F23" s="26">
        <v>2570</v>
      </c>
      <c r="G23" s="26">
        <v>3000</v>
      </c>
      <c r="H23" s="26">
        <v>2350</v>
      </c>
      <c r="I23" s="26">
        <v>2705</v>
      </c>
      <c r="J23" s="25">
        <f t="shared" ref="J23" si="14">I23-F23</f>
        <v>135</v>
      </c>
      <c r="K23" s="27">
        <f t="shared" ref="K23" si="15">150000/F23</f>
        <v>58.365758754863812</v>
      </c>
      <c r="L23" s="63">
        <f t="shared" si="2"/>
        <v>5.2529182879377467E-2</v>
      </c>
      <c r="M23" s="28">
        <f t="shared" si="9"/>
        <v>7879.3774319066142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6">IF($M71&gt;0,1,0)</f>
        <v>0</v>
      </c>
      <c r="Z71" s="5">
        <f t="shared" ref="Z71:Z134" si="1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9">(I72*1/F72)-100%</f>
        <v>#VALUE!</v>
      </c>
      <c r="M72" s="28">
        <f t="shared" si="9"/>
        <v>0</v>
      </c>
      <c r="N72" s="8"/>
      <c r="Y72" s="5">
        <f t="shared" si="16"/>
        <v>0</v>
      </c>
      <c r="Z72" s="5">
        <f t="shared" si="17"/>
        <v>0</v>
      </c>
      <c r="AA72" s="5">
        <f t="shared" si="7"/>
        <v>0</v>
      </c>
    </row>
    <row r="73" spans="1:27" hidden="1" x14ac:dyDescent="0.3">
      <c r="A73" s="7"/>
      <c r="B73" s="23">
        <f t="shared" si="1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9"/>
        <v>#VALUE!</v>
      </c>
      <c r="M73" s="28">
        <f t="shared" ref="M73:M136" si="20">J73*K73</f>
        <v>0</v>
      </c>
      <c r="N73" s="8"/>
      <c r="Y73" s="5">
        <f t="shared" si="16"/>
        <v>0</v>
      </c>
      <c r="Z73" s="5">
        <f t="shared" si="17"/>
        <v>0</v>
      </c>
      <c r="AA73" s="5">
        <f t="shared" si="7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9"/>
        <v>#VALUE!</v>
      </c>
      <c r="M74" s="28">
        <f t="shared" si="20"/>
        <v>0</v>
      </c>
      <c r="N74" s="8"/>
      <c r="Y74" s="5">
        <f t="shared" si="16"/>
        <v>0</v>
      </c>
      <c r="Z74" s="5">
        <f t="shared" si="17"/>
        <v>0</v>
      </c>
      <c r="AA74" s="5">
        <f t="shared" si="7"/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9"/>
        <v>#VALUE!</v>
      </c>
      <c r="M75" s="28">
        <f t="shared" si="20"/>
        <v>0</v>
      </c>
      <c r="N75" s="8"/>
      <c r="Y75" s="5">
        <f t="shared" si="16"/>
        <v>0</v>
      </c>
      <c r="Z75" s="5">
        <f t="shared" si="17"/>
        <v>0</v>
      </c>
      <c r="AA75" s="5">
        <f t="shared" ref="AA75:AA138" si="21">IF($I75=0,1,0)</f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9"/>
        <v>#VALUE!</v>
      </c>
      <c r="M76" s="28">
        <f t="shared" si="20"/>
        <v>0</v>
      </c>
      <c r="N76" s="8"/>
      <c r="Y76" s="5">
        <f t="shared" si="16"/>
        <v>0</v>
      </c>
      <c r="Z76" s="5">
        <f t="shared" si="17"/>
        <v>0</v>
      </c>
      <c r="AA76" s="5">
        <f t="shared" si="21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9"/>
        <v>#VALUE!</v>
      </c>
      <c r="M77" s="28">
        <f t="shared" si="20"/>
        <v>0</v>
      </c>
      <c r="N77" s="8"/>
      <c r="Y77" s="5">
        <f t="shared" si="16"/>
        <v>0</v>
      </c>
      <c r="Z77" s="5">
        <f t="shared" si="17"/>
        <v>0</v>
      </c>
      <c r="AA77" s="5">
        <f t="shared" si="21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9"/>
        <v>#VALUE!</v>
      </c>
      <c r="M78" s="28">
        <f t="shared" si="20"/>
        <v>0</v>
      </c>
      <c r="N78" s="8"/>
      <c r="Y78" s="5">
        <f t="shared" si="16"/>
        <v>0</v>
      </c>
      <c r="Z78" s="5">
        <f t="shared" si="17"/>
        <v>0</v>
      </c>
      <c r="AA78" s="5">
        <f t="shared" si="21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9"/>
        <v>#VALUE!</v>
      </c>
      <c r="M79" s="28">
        <f t="shared" si="20"/>
        <v>0</v>
      </c>
      <c r="N79" s="8"/>
      <c r="Y79" s="5">
        <f t="shared" si="16"/>
        <v>0</v>
      </c>
      <c r="Z79" s="5">
        <f t="shared" si="17"/>
        <v>0</v>
      </c>
      <c r="AA79" s="5">
        <f t="shared" si="21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9"/>
        <v>#VALUE!</v>
      </c>
      <c r="M80" s="28">
        <f t="shared" si="20"/>
        <v>0</v>
      </c>
      <c r="N80" s="8"/>
      <c r="Q80" s="5" t="s">
        <v>20</v>
      </c>
      <c r="Y80" s="5">
        <f t="shared" si="16"/>
        <v>0</v>
      </c>
      <c r="Z80" s="5">
        <f t="shared" si="17"/>
        <v>0</v>
      </c>
      <c r="AA80" s="5">
        <f t="shared" si="21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9"/>
        <v>#VALUE!</v>
      </c>
      <c r="M81" s="28">
        <f t="shared" si="20"/>
        <v>0</v>
      </c>
      <c r="N81" s="8"/>
      <c r="P81" s="5" t="s">
        <v>20</v>
      </c>
      <c r="Y81" s="5">
        <f t="shared" si="16"/>
        <v>0</v>
      </c>
      <c r="Z81" s="5">
        <f t="shared" si="17"/>
        <v>0</v>
      </c>
      <c r="AA81" s="5">
        <f t="shared" si="21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9"/>
        <v>#VALUE!</v>
      </c>
      <c r="M82" s="28">
        <f t="shared" si="20"/>
        <v>0</v>
      </c>
      <c r="N82" s="8"/>
      <c r="Y82" s="5">
        <f t="shared" si="16"/>
        <v>0</v>
      </c>
      <c r="Z82" s="5">
        <f t="shared" si="17"/>
        <v>0</v>
      </c>
      <c r="AA82" s="5">
        <f t="shared" si="21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9"/>
        <v>#VALUE!</v>
      </c>
      <c r="M83" s="28">
        <f t="shared" si="20"/>
        <v>0</v>
      </c>
      <c r="N83" s="8"/>
      <c r="R83" s="5" t="s">
        <v>20</v>
      </c>
      <c r="Y83" s="5">
        <f t="shared" si="16"/>
        <v>0</v>
      </c>
      <c r="Z83" s="5">
        <f t="shared" si="17"/>
        <v>0</v>
      </c>
      <c r="AA83" s="5">
        <f t="shared" si="21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9"/>
        <v>#VALUE!</v>
      </c>
      <c r="M84" s="28">
        <f t="shared" si="20"/>
        <v>0</v>
      </c>
      <c r="N84" s="8"/>
      <c r="Y84" s="5">
        <f t="shared" si="16"/>
        <v>0</v>
      </c>
      <c r="Z84" s="5">
        <f t="shared" si="17"/>
        <v>0</v>
      </c>
      <c r="AA84" s="5">
        <f t="shared" si="21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9"/>
        <v>#VALUE!</v>
      </c>
      <c r="M85" s="28">
        <f t="shared" si="20"/>
        <v>0</v>
      </c>
      <c r="N85" s="8"/>
      <c r="Y85" s="5">
        <f t="shared" si="16"/>
        <v>0</v>
      </c>
      <c r="Z85" s="5">
        <f t="shared" si="17"/>
        <v>0</v>
      </c>
      <c r="AA85" s="5">
        <f t="shared" si="21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9"/>
        <v>#VALUE!</v>
      </c>
      <c r="M86" s="28">
        <f t="shared" si="20"/>
        <v>0</v>
      </c>
      <c r="N86" s="8"/>
      <c r="Y86" s="5">
        <f t="shared" si="16"/>
        <v>0</v>
      </c>
      <c r="Z86" s="5">
        <f t="shared" si="17"/>
        <v>0</v>
      </c>
      <c r="AA86" s="5">
        <f t="shared" si="21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9"/>
        <v>#VALUE!</v>
      </c>
      <c r="M87" s="28">
        <f t="shared" si="20"/>
        <v>0</v>
      </c>
      <c r="N87" s="8"/>
      <c r="Y87" s="5">
        <f t="shared" si="16"/>
        <v>0</v>
      </c>
      <c r="Z87" s="5">
        <f t="shared" si="17"/>
        <v>0</v>
      </c>
      <c r="AA87" s="5">
        <f t="shared" si="21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9"/>
        <v>#VALUE!</v>
      </c>
      <c r="M88" s="28">
        <f t="shared" si="20"/>
        <v>0</v>
      </c>
      <c r="N88" s="8"/>
      <c r="Y88" s="5">
        <f t="shared" si="16"/>
        <v>0</v>
      </c>
      <c r="Z88" s="5">
        <f t="shared" si="17"/>
        <v>0</v>
      </c>
      <c r="AA88" s="5">
        <f t="shared" si="21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9"/>
        <v>#VALUE!</v>
      </c>
      <c r="M89" s="28">
        <f t="shared" si="20"/>
        <v>0</v>
      </c>
      <c r="N89" s="8"/>
      <c r="Y89" s="5">
        <f t="shared" si="16"/>
        <v>0</v>
      </c>
      <c r="Z89" s="5">
        <f t="shared" si="17"/>
        <v>0</v>
      </c>
      <c r="AA89" s="5">
        <f t="shared" si="21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9"/>
        <v>#VALUE!</v>
      </c>
      <c r="M90" s="28">
        <f t="shared" si="20"/>
        <v>0</v>
      </c>
      <c r="N90" s="8"/>
      <c r="Y90" s="5">
        <f t="shared" si="16"/>
        <v>0</v>
      </c>
      <c r="Z90" s="5">
        <f t="shared" si="17"/>
        <v>0</v>
      </c>
      <c r="AA90" s="5">
        <f t="shared" si="21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9"/>
        <v>#VALUE!</v>
      </c>
      <c r="M91" s="28">
        <f t="shared" si="20"/>
        <v>0</v>
      </c>
      <c r="N91" s="8"/>
      <c r="Y91" s="5">
        <f t="shared" si="16"/>
        <v>0</v>
      </c>
      <c r="Z91" s="5">
        <f t="shared" si="17"/>
        <v>0</v>
      </c>
      <c r="AA91" s="5">
        <f t="shared" si="21"/>
        <v>0</v>
      </c>
    </row>
    <row r="92" spans="1:27" hidden="1" x14ac:dyDescent="0.3">
      <c r="A92" s="7"/>
      <c r="B92" s="23">
        <f t="shared" si="1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9"/>
        <v>#VALUE!</v>
      </c>
      <c r="M92" s="28">
        <f t="shared" si="20"/>
        <v>0</v>
      </c>
      <c r="N92" s="8"/>
      <c r="Y92" s="5">
        <f t="shared" si="16"/>
        <v>0</v>
      </c>
      <c r="Z92" s="5">
        <f t="shared" si="17"/>
        <v>0</v>
      </c>
      <c r="AA92" s="5">
        <f t="shared" si="21"/>
        <v>0</v>
      </c>
    </row>
    <row r="93" spans="1:27" hidden="1" x14ac:dyDescent="0.3">
      <c r="A93" s="7"/>
      <c r="B93" s="23">
        <f t="shared" si="18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9"/>
        <v>#VALUE!</v>
      </c>
      <c r="M93" s="28">
        <f t="shared" si="20"/>
        <v>0</v>
      </c>
      <c r="N93" s="8"/>
      <c r="Y93" s="5">
        <f t="shared" si="16"/>
        <v>0</v>
      </c>
      <c r="Z93" s="5">
        <f t="shared" si="17"/>
        <v>0</v>
      </c>
      <c r="AA93" s="5">
        <f t="shared" si="21"/>
        <v>0</v>
      </c>
    </row>
    <row r="94" spans="1:27" hidden="1" x14ac:dyDescent="0.3">
      <c r="A94" s="7"/>
      <c r="B94" s="23">
        <f t="shared" si="18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9"/>
        <v>#VALUE!</v>
      </c>
      <c r="M94" s="28">
        <f t="shared" si="20"/>
        <v>0</v>
      </c>
      <c r="N94" s="8"/>
      <c r="Y94" s="5">
        <f t="shared" si="16"/>
        <v>0</v>
      </c>
      <c r="Z94" s="5">
        <f t="shared" si="17"/>
        <v>0</v>
      </c>
      <c r="AA94" s="5">
        <f t="shared" si="21"/>
        <v>0</v>
      </c>
    </row>
    <row r="95" spans="1:27" hidden="1" x14ac:dyDescent="0.3">
      <c r="A95" s="7"/>
      <c r="B95" s="23">
        <f t="shared" si="18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9"/>
        <v>#VALUE!</v>
      </c>
      <c r="M95" s="28">
        <f t="shared" si="20"/>
        <v>0</v>
      </c>
      <c r="N95" s="8"/>
      <c r="Y95" s="5">
        <f t="shared" si="16"/>
        <v>0</v>
      </c>
      <c r="Z95" s="5">
        <f t="shared" si="17"/>
        <v>0</v>
      </c>
      <c r="AA95" s="5">
        <f t="shared" si="21"/>
        <v>0</v>
      </c>
    </row>
    <row r="96" spans="1:27" hidden="1" x14ac:dyDescent="0.3">
      <c r="A96" s="7"/>
      <c r="B96" s="23">
        <f t="shared" si="18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9"/>
        <v>#VALUE!</v>
      </c>
      <c r="M96" s="28">
        <f t="shared" si="20"/>
        <v>0</v>
      </c>
      <c r="N96" s="8"/>
      <c r="Y96" s="5">
        <f t="shared" si="16"/>
        <v>0</v>
      </c>
      <c r="Z96" s="5">
        <f t="shared" si="17"/>
        <v>0</v>
      </c>
      <c r="AA96" s="5">
        <f t="shared" si="21"/>
        <v>0</v>
      </c>
    </row>
    <row r="97" spans="1:27" hidden="1" x14ac:dyDescent="0.3">
      <c r="A97" s="7"/>
      <c r="B97" s="23">
        <f t="shared" si="18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9"/>
        <v>#VALUE!</v>
      </c>
      <c r="M97" s="28">
        <f t="shared" si="20"/>
        <v>0</v>
      </c>
      <c r="N97" s="8"/>
      <c r="Y97" s="5">
        <f t="shared" si="16"/>
        <v>0</v>
      </c>
      <c r="Z97" s="5">
        <f t="shared" si="17"/>
        <v>0</v>
      </c>
      <c r="AA97" s="5">
        <f t="shared" si="21"/>
        <v>0</v>
      </c>
    </row>
    <row r="98" spans="1:27" hidden="1" x14ac:dyDescent="0.3">
      <c r="A98" s="7"/>
      <c r="B98" s="23">
        <f t="shared" si="18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9"/>
        <v>#VALUE!</v>
      </c>
      <c r="M98" s="28">
        <f t="shared" si="20"/>
        <v>0</v>
      </c>
      <c r="N98" s="8"/>
      <c r="Y98" s="5">
        <f t="shared" si="16"/>
        <v>0</v>
      </c>
      <c r="Z98" s="5">
        <f t="shared" si="17"/>
        <v>0</v>
      </c>
      <c r="AA98" s="5">
        <f t="shared" si="21"/>
        <v>0</v>
      </c>
    </row>
    <row r="99" spans="1:27" hidden="1" x14ac:dyDescent="0.3">
      <c r="A99" s="7"/>
      <c r="B99" s="23">
        <f t="shared" si="18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9"/>
        <v>#VALUE!</v>
      </c>
      <c r="M99" s="28">
        <f t="shared" si="20"/>
        <v>0</v>
      </c>
      <c r="N99" s="8"/>
      <c r="P99" s="5" t="s">
        <v>20</v>
      </c>
      <c r="Y99" s="5">
        <f t="shared" si="16"/>
        <v>0</v>
      </c>
      <c r="Z99" s="5">
        <f t="shared" si="17"/>
        <v>0</v>
      </c>
      <c r="AA99" s="5">
        <f t="shared" si="21"/>
        <v>0</v>
      </c>
    </row>
    <row r="100" spans="1:27" hidden="1" x14ac:dyDescent="0.3">
      <c r="A100" s="7"/>
      <c r="B100" s="23">
        <f t="shared" si="18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9"/>
        <v>#VALUE!</v>
      </c>
      <c r="M100" s="28">
        <f t="shared" si="20"/>
        <v>0</v>
      </c>
      <c r="N100" s="8"/>
      <c r="Q100" s="5" t="s">
        <v>20</v>
      </c>
      <c r="Y100" s="5">
        <f t="shared" si="16"/>
        <v>0</v>
      </c>
      <c r="Z100" s="5">
        <f t="shared" si="17"/>
        <v>0</v>
      </c>
      <c r="AA100" s="5">
        <f t="shared" si="21"/>
        <v>0</v>
      </c>
    </row>
    <row r="101" spans="1:27" hidden="1" x14ac:dyDescent="0.3">
      <c r="A101" s="7"/>
      <c r="B101" s="23">
        <f t="shared" si="18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9"/>
        <v>#VALUE!</v>
      </c>
      <c r="M101" s="28">
        <f t="shared" si="20"/>
        <v>0</v>
      </c>
      <c r="N101" s="8"/>
      <c r="Q101" s="5" t="s">
        <v>20</v>
      </c>
      <c r="Y101" s="5">
        <f t="shared" si="16"/>
        <v>0</v>
      </c>
      <c r="Z101" s="5">
        <f t="shared" si="17"/>
        <v>0</v>
      </c>
      <c r="AA101" s="5">
        <f t="shared" si="21"/>
        <v>0</v>
      </c>
    </row>
    <row r="102" spans="1:27" hidden="1" x14ac:dyDescent="0.3">
      <c r="A102" s="7"/>
      <c r="B102" s="23">
        <f t="shared" si="18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9"/>
        <v>#VALUE!</v>
      </c>
      <c r="M102" s="28">
        <f t="shared" si="20"/>
        <v>0</v>
      </c>
      <c r="N102" s="8"/>
      <c r="Y102" s="5">
        <f t="shared" si="16"/>
        <v>0</v>
      </c>
      <c r="Z102" s="5">
        <f t="shared" si="17"/>
        <v>0</v>
      </c>
      <c r="AA102" s="5">
        <f t="shared" si="21"/>
        <v>0</v>
      </c>
    </row>
    <row r="103" spans="1:27" hidden="1" x14ac:dyDescent="0.3">
      <c r="A103" s="7"/>
      <c r="B103" s="23">
        <f t="shared" si="18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9"/>
        <v>#VALUE!</v>
      </c>
      <c r="M103" s="28">
        <f t="shared" si="20"/>
        <v>0</v>
      </c>
      <c r="N103" s="8"/>
      <c r="Y103" s="5">
        <f t="shared" si="16"/>
        <v>0</v>
      </c>
      <c r="Z103" s="5">
        <f t="shared" si="17"/>
        <v>0</v>
      </c>
      <c r="AA103" s="5">
        <f t="shared" si="21"/>
        <v>0</v>
      </c>
    </row>
    <row r="104" spans="1:27" hidden="1" x14ac:dyDescent="0.3">
      <c r="A104" s="7"/>
      <c r="B104" s="23">
        <f t="shared" si="18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9"/>
        <v>#VALUE!</v>
      </c>
      <c r="M104" s="25">
        <f t="shared" si="20"/>
        <v>0</v>
      </c>
      <c r="N104" s="8"/>
      <c r="Y104" s="5">
        <f t="shared" si="16"/>
        <v>0</v>
      </c>
      <c r="Z104" s="5">
        <f t="shared" si="17"/>
        <v>0</v>
      </c>
      <c r="AA104" s="5">
        <f t="shared" si="21"/>
        <v>0</v>
      </c>
    </row>
    <row r="105" spans="1:27" hidden="1" x14ac:dyDescent="0.3">
      <c r="A105" s="7"/>
      <c r="B105" s="23">
        <f t="shared" si="18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9"/>
        <v>#VALUE!</v>
      </c>
      <c r="M105" s="25">
        <f t="shared" si="20"/>
        <v>0</v>
      </c>
      <c r="N105" s="8"/>
      <c r="Y105" s="5">
        <f t="shared" si="16"/>
        <v>0</v>
      </c>
      <c r="Z105" s="5">
        <f t="shared" si="17"/>
        <v>0</v>
      </c>
      <c r="AA105" s="5">
        <f t="shared" si="21"/>
        <v>0</v>
      </c>
    </row>
    <row r="106" spans="1:27" hidden="1" x14ac:dyDescent="0.3">
      <c r="A106" s="7"/>
      <c r="B106" s="23">
        <f t="shared" si="18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9"/>
        <v>#VALUE!</v>
      </c>
      <c r="M106" s="25">
        <f t="shared" si="20"/>
        <v>0</v>
      </c>
      <c r="N106" s="8"/>
      <c r="Y106" s="5">
        <f t="shared" si="16"/>
        <v>0</v>
      </c>
      <c r="Z106" s="5">
        <f t="shared" si="17"/>
        <v>0</v>
      </c>
      <c r="AA106" s="5">
        <f t="shared" si="21"/>
        <v>0</v>
      </c>
    </row>
    <row r="107" spans="1:27" hidden="1" x14ac:dyDescent="0.3">
      <c r="A107" s="7"/>
      <c r="B107" s="23">
        <f t="shared" si="18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9"/>
        <v>#VALUE!</v>
      </c>
      <c r="M107" s="25">
        <f t="shared" si="20"/>
        <v>0</v>
      </c>
      <c r="N107" s="8"/>
      <c r="Y107" s="5">
        <f t="shared" si="16"/>
        <v>0</v>
      </c>
      <c r="Z107" s="5">
        <f t="shared" si="17"/>
        <v>0</v>
      </c>
      <c r="AA107" s="5">
        <f t="shared" si="21"/>
        <v>0</v>
      </c>
    </row>
    <row r="108" spans="1:27" hidden="1" x14ac:dyDescent="0.3">
      <c r="A108" s="7"/>
      <c r="B108" s="23">
        <f t="shared" si="18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9"/>
        <v>#VALUE!</v>
      </c>
      <c r="M108" s="25">
        <f t="shared" si="20"/>
        <v>0</v>
      </c>
      <c r="N108" s="8"/>
      <c r="Y108" s="5">
        <f t="shared" si="16"/>
        <v>0</v>
      </c>
      <c r="Z108" s="5">
        <f t="shared" si="17"/>
        <v>0</v>
      </c>
      <c r="AA108" s="5">
        <f t="shared" si="21"/>
        <v>0</v>
      </c>
    </row>
    <row r="109" spans="1:27" hidden="1" x14ac:dyDescent="0.3">
      <c r="A109" s="7"/>
      <c r="B109" s="23">
        <f t="shared" si="18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9"/>
        <v>#VALUE!</v>
      </c>
      <c r="M109" s="25">
        <f t="shared" si="20"/>
        <v>0</v>
      </c>
      <c r="N109" s="8"/>
      <c r="Y109" s="5">
        <f t="shared" si="16"/>
        <v>0</v>
      </c>
      <c r="Z109" s="5">
        <f t="shared" si="17"/>
        <v>0</v>
      </c>
      <c r="AA109" s="5">
        <f t="shared" si="21"/>
        <v>0</v>
      </c>
    </row>
    <row r="110" spans="1:27" hidden="1" x14ac:dyDescent="0.3">
      <c r="A110" s="7"/>
      <c r="B110" s="23">
        <f t="shared" si="18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9"/>
        <v>#VALUE!</v>
      </c>
      <c r="M110" s="25">
        <f t="shared" si="20"/>
        <v>0</v>
      </c>
      <c r="N110" s="8"/>
      <c r="Y110" s="5">
        <f t="shared" si="16"/>
        <v>0</v>
      </c>
      <c r="Z110" s="5">
        <f t="shared" si="17"/>
        <v>0</v>
      </c>
      <c r="AA110" s="5">
        <f t="shared" si="21"/>
        <v>0</v>
      </c>
    </row>
    <row r="111" spans="1:27" hidden="1" x14ac:dyDescent="0.3">
      <c r="A111" s="7"/>
      <c r="B111" s="23">
        <f t="shared" si="18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9"/>
        <v>#VALUE!</v>
      </c>
      <c r="M111" s="25">
        <f t="shared" si="20"/>
        <v>0</v>
      </c>
      <c r="N111" s="8"/>
      <c r="Y111" s="5">
        <f t="shared" si="16"/>
        <v>0</v>
      </c>
      <c r="Z111" s="5">
        <f t="shared" si="17"/>
        <v>0</v>
      </c>
      <c r="AA111" s="5">
        <f t="shared" si="21"/>
        <v>0</v>
      </c>
    </row>
    <row r="112" spans="1:27" hidden="1" x14ac:dyDescent="0.3">
      <c r="A112" s="7"/>
      <c r="B112" s="23">
        <f t="shared" si="18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9"/>
        <v>#VALUE!</v>
      </c>
      <c r="M112" s="25">
        <f t="shared" si="20"/>
        <v>0</v>
      </c>
      <c r="N112" s="8"/>
      <c r="Y112" s="5">
        <f t="shared" si="16"/>
        <v>0</v>
      </c>
      <c r="Z112" s="5">
        <f t="shared" si="17"/>
        <v>0</v>
      </c>
      <c r="AA112" s="5">
        <f t="shared" si="21"/>
        <v>0</v>
      </c>
    </row>
    <row r="113" spans="1:27" hidden="1" x14ac:dyDescent="0.3">
      <c r="A113" s="7"/>
      <c r="B113" s="23">
        <f t="shared" si="18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9"/>
        <v>#VALUE!</v>
      </c>
      <c r="M113" s="25">
        <f t="shared" si="20"/>
        <v>0</v>
      </c>
      <c r="N113" s="8"/>
      <c r="Y113" s="5">
        <f t="shared" si="16"/>
        <v>0</v>
      </c>
      <c r="Z113" s="5">
        <f t="shared" si="17"/>
        <v>0</v>
      </c>
      <c r="AA113" s="5">
        <f t="shared" si="21"/>
        <v>0</v>
      </c>
    </row>
    <row r="114" spans="1:27" hidden="1" x14ac:dyDescent="0.3">
      <c r="A114" s="7"/>
      <c r="B114" s="23">
        <f t="shared" si="18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9"/>
        <v>#VALUE!</v>
      </c>
      <c r="M114" s="25">
        <f t="shared" si="20"/>
        <v>0</v>
      </c>
      <c r="N114" s="8"/>
      <c r="Y114" s="5">
        <f t="shared" si="16"/>
        <v>0</v>
      </c>
      <c r="Z114" s="5">
        <f t="shared" si="17"/>
        <v>0</v>
      </c>
      <c r="AA114" s="5">
        <f t="shared" si="21"/>
        <v>0</v>
      </c>
    </row>
    <row r="115" spans="1:27" hidden="1" x14ac:dyDescent="0.3">
      <c r="A115" s="7"/>
      <c r="B115" s="23">
        <f t="shared" si="18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9"/>
        <v>#VALUE!</v>
      </c>
      <c r="M115" s="25">
        <f t="shared" si="20"/>
        <v>0</v>
      </c>
      <c r="N115" s="8"/>
      <c r="Y115" s="5">
        <f t="shared" si="16"/>
        <v>0</v>
      </c>
      <c r="Z115" s="5">
        <f t="shared" si="17"/>
        <v>0</v>
      </c>
      <c r="AA115" s="5">
        <f t="shared" si="21"/>
        <v>0</v>
      </c>
    </row>
    <row r="116" spans="1:27" hidden="1" x14ac:dyDescent="0.3">
      <c r="A116" s="7"/>
      <c r="B116" s="23">
        <f t="shared" si="18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9"/>
        <v>#VALUE!</v>
      </c>
      <c r="M116" s="25">
        <f t="shared" si="20"/>
        <v>0</v>
      </c>
      <c r="N116" s="8"/>
      <c r="Y116" s="5">
        <f t="shared" si="16"/>
        <v>0</v>
      </c>
      <c r="Z116" s="5">
        <f t="shared" si="17"/>
        <v>0</v>
      </c>
      <c r="AA116" s="5">
        <f t="shared" si="21"/>
        <v>0</v>
      </c>
    </row>
    <row r="117" spans="1:27" hidden="1" x14ac:dyDescent="0.3">
      <c r="A117" s="7"/>
      <c r="B117" s="23">
        <f t="shared" si="18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9"/>
        <v>#VALUE!</v>
      </c>
      <c r="M117" s="25">
        <f t="shared" si="20"/>
        <v>0</v>
      </c>
      <c r="N117" s="8"/>
      <c r="Y117" s="5">
        <f t="shared" si="16"/>
        <v>0</v>
      </c>
      <c r="Z117" s="5">
        <f t="shared" si="17"/>
        <v>0</v>
      </c>
      <c r="AA117" s="5">
        <f t="shared" si="21"/>
        <v>0</v>
      </c>
    </row>
    <row r="118" spans="1:27" hidden="1" x14ac:dyDescent="0.3">
      <c r="A118" s="7"/>
      <c r="B118" s="23">
        <f t="shared" si="18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9"/>
        <v>#VALUE!</v>
      </c>
      <c r="M118" s="25">
        <f t="shared" si="20"/>
        <v>0</v>
      </c>
      <c r="N118" s="8"/>
      <c r="Y118" s="5">
        <f t="shared" si="16"/>
        <v>0</v>
      </c>
      <c r="Z118" s="5">
        <f t="shared" si="17"/>
        <v>0</v>
      </c>
      <c r="AA118" s="5">
        <f t="shared" si="21"/>
        <v>0</v>
      </c>
    </row>
    <row r="119" spans="1:27" hidden="1" x14ac:dyDescent="0.3">
      <c r="A119" s="7"/>
      <c r="B119" s="23">
        <f t="shared" si="18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9"/>
        <v>#VALUE!</v>
      </c>
      <c r="M119" s="25">
        <f t="shared" si="20"/>
        <v>0</v>
      </c>
      <c r="N119" s="8"/>
      <c r="Y119" s="5">
        <f t="shared" si="16"/>
        <v>0</v>
      </c>
      <c r="Z119" s="5">
        <f t="shared" si="17"/>
        <v>0</v>
      </c>
      <c r="AA119" s="5">
        <f t="shared" si="21"/>
        <v>0</v>
      </c>
    </row>
    <row r="120" spans="1:27" hidden="1" x14ac:dyDescent="0.3">
      <c r="A120" s="7"/>
      <c r="B120" s="23">
        <f t="shared" si="18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9"/>
        <v>#VALUE!</v>
      </c>
      <c r="M120" s="25">
        <f t="shared" si="20"/>
        <v>0</v>
      </c>
      <c r="N120" s="8"/>
      <c r="Y120" s="5">
        <f t="shared" si="16"/>
        <v>0</v>
      </c>
      <c r="Z120" s="5">
        <f t="shared" si="17"/>
        <v>0</v>
      </c>
      <c r="AA120" s="5">
        <f t="shared" si="21"/>
        <v>0</v>
      </c>
    </row>
    <row r="121" spans="1:27" hidden="1" x14ac:dyDescent="0.3">
      <c r="A121" s="7"/>
      <c r="B121" s="23">
        <f t="shared" si="18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9"/>
        <v>#VALUE!</v>
      </c>
      <c r="M121" s="25">
        <f t="shared" si="20"/>
        <v>0</v>
      </c>
      <c r="N121" s="8"/>
      <c r="Y121" s="5">
        <f t="shared" si="16"/>
        <v>0</v>
      </c>
      <c r="Z121" s="5">
        <f t="shared" si="17"/>
        <v>0</v>
      </c>
      <c r="AA121" s="5">
        <f t="shared" si="21"/>
        <v>0</v>
      </c>
    </row>
    <row r="122" spans="1:27" hidden="1" x14ac:dyDescent="0.3">
      <c r="A122" s="7"/>
      <c r="B122" s="23">
        <f t="shared" si="18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9"/>
        <v>#VALUE!</v>
      </c>
      <c r="M122" s="25">
        <f t="shared" si="20"/>
        <v>0</v>
      </c>
      <c r="N122" s="8"/>
      <c r="Y122" s="5">
        <f t="shared" si="16"/>
        <v>0</v>
      </c>
      <c r="Z122" s="5">
        <f t="shared" si="17"/>
        <v>0</v>
      </c>
      <c r="AA122" s="5">
        <f t="shared" si="21"/>
        <v>0</v>
      </c>
    </row>
    <row r="123" spans="1:27" hidden="1" x14ac:dyDescent="0.3">
      <c r="A123" s="7"/>
      <c r="B123" s="23">
        <f t="shared" si="18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9"/>
        <v>#VALUE!</v>
      </c>
      <c r="M123" s="25">
        <f t="shared" si="20"/>
        <v>0</v>
      </c>
      <c r="N123" s="8"/>
      <c r="Y123" s="5">
        <f t="shared" si="16"/>
        <v>0</v>
      </c>
      <c r="Z123" s="5">
        <f t="shared" si="17"/>
        <v>0</v>
      </c>
      <c r="AA123" s="5">
        <f t="shared" si="21"/>
        <v>0</v>
      </c>
    </row>
    <row r="124" spans="1:27" hidden="1" x14ac:dyDescent="0.3">
      <c r="A124" s="7"/>
      <c r="B124" s="23">
        <f t="shared" si="18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9"/>
        <v>#VALUE!</v>
      </c>
      <c r="M124" s="25">
        <f t="shared" si="20"/>
        <v>0</v>
      </c>
      <c r="N124" s="8"/>
      <c r="Y124" s="5">
        <f t="shared" si="16"/>
        <v>0</v>
      </c>
      <c r="Z124" s="5">
        <f t="shared" si="17"/>
        <v>0</v>
      </c>
      <c r="AA124" s="5">
        <f t="shared" si="21"/>
        <v>0</v>
      </c>
    </row>
    <row r="125" spans="1:27" hidden="1" x14ac:dyDescent="0.3">
      <c r="A125" s="7"/>
      <c r="B125" s="23">
        <f t="shared" si="18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9"/>
        <v>#VALUE!</v>
      </c>
      <c r="M125" s="25">
        <f t="shared" si="20"/>
        <v>0</v>
      </c>
      <c r="N125" s="8"/>
      <c r="Y125" s="5">
        <f t="shared" si="16"/>
        <v>0</v>
      </c>
      <c r="Z125" s="5">
        <f t="shared" si="17"/>
        <v>0</v>
      </c>
      <c r="AA125" s="5">
        <f t="shared" si="21"/>
        <v>0</v>
      </c>
    </row>
    <row r="126" spans="1:27" hidden="1" x14ac:dyDescent="0.3">
      <c r="A126" s="7"/>
      <c r="B126" s="23">
        <f t="shared" si="18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9"/>
        <v>#VALUE!</v>
      </c>
      <c r="M126" s="25">
        <f t="shared" si="20"/>
        <v>0</v>
      </c>
      <c r="N126" s="8"/>
      <c r="Y126" s="5">
        <f t="shared" si="16"/>
        <v>0</v>
      </c>
      <c r="Z126" s="5">
        <f t="shared" si="17"/>
        <v>0</v>
      </c>
      <c r="AA126" s="5">
        <f t="shared" si="21"/>
        <v>0</v>
      </c>
    </row>
    <row r="127" spans="1:27" hidden="1" x14ac:dyDescent="0.3">
      <c r="A127" s="7"/>
      <c r="B127" s="23">
        <f t="shared" si="18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9"/>
        <v>#VALUE!</v>
      </c>
      <c r="M127" s="25">
        <f t="shared" si="20"/>
        <v>0</v>
      </c>
      <c r="N127" s="8"/>
      <c r="Y127" s="5">
        <f t="shared" si="16"/>
        <v>0</v>
      </c>
      <c r="Z127" s="5">
        <f t="shared" si="17"/>
        <v>0</v>
      </c>
      <c r="AA127" s="5">
        <f t="shared" si="21"/>
        <v>0</v>
      </c>
    </row>
    <row r="128" spans="1:27" hidden="1" x14ac:dyDescent="0.3">
      <c r="A128" s="7"/>
      <c r="B128" s="23">
        <f t="shared" si="18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9"/>
        <v>#VALUE!</v>
      </c>
      <c r="M128" s="25">
        <f t="shared" si="20"/>
        <v>0</v>
      </c>
      <c r="N128" s="8"/>
      <c r="Y128" s="5">
        <f t="shared" si="16"/>
        <v>0</v>
      </c>
      <c r="Z128" s="5">
        <f t="shared" si="17"/>
        <v>0</v>
      </c>
      <c r="AA128" s="5">
        <f t="shared" si="21"/>
        <v>0</v>
      </c>
    </row>
    <row r="129" spans="1:27" hidden="1" x14ac:dyDescent="0.3">
      <c r="A129" s="7"/>
      <c r="B129" s="23">
        <f t="shared" si="18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9"/>
        <v>#VALUE!</v>
      </c>
      <c r="M129" s="25">
        <f t="shared" si="20"/>
        <v>0</v>
      </c>
      <c r="N129" s="8"/>
      <c r="Y129" s="5">
        <f t="shared" si="16"/>
        <v>0</v>
      </c>
      <c r="Z129" s="5">
        <f t="shared" si="17"/>
        <v>0</v>
      </c>
      <c r="AA129" s="5">
        <f t="shared" si="21"/>
        <v>0</v>
      </c>
    </row>
    <row r="130" spans="1:27" hidden="1" x14ac:dyDescent="0.3">
      <c r="A130" s="7"/>
      <c r="B130" s="23">
        <f t="shared" si="18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9"/>
        <v>#VALUE!</v>
      </c>
      <c r="M130" s="25">
        <f t="shared" si="20"/>
        <v>0</v>
      </c>
      <c r="N130" s="8"/>
      <c r="Y130" s="5">
        <f t="shared" si="16"/>
        <v>0</v>
      </c>
      <c r="Z130" s="5">
        <f t="shared" si="17"/>
        <v>0</v>
      </c>
      <c r="AA130" s="5">
        <f t="shared" si="21"/>
        <v>0</v>
      </c>
    </row>
    <row r="131" spans="1:27" hidden="1" x14ac:dyDescent="0.3">
      <c r="A131" s="7"/>
      <c r="B131" s="23">
        <f t="shared" si="18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9"/>
        <v>#VALUE!</v>
      </c>
      <c r="M131" s="25">
        <f t="shared" si="20"/>
        <v>0</v>
      </c>
      <c r="N131" s="8"/>
      <c r="Y131" s="5">
        <f t="shared" si="16"/>
        <v>0</v>
      </c>
      <c r="Z131" s="5">
        <f t="shared" si="17"/>
        <v>0</v>
      </c>
      <c r="AA131" s="5">
        <f t="shared" si="21"/>
        <v>0</v>
      </c>
    </row>
    <row r="132" spans="1:27" hidden="1" x14ac:dyDescent="0.3">
      <c r="A132" s="7"/>
      <c r="B132" s="23">
        <f t="shared" si="18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9"/>
        <v>#VALUE!</v>
      </c>
      <c r="M132" s="25">
        <f t="shared" si="20"/>
        <v>0</v>
      </c>
      <c r="N132" s="8"/>
      <c r="Y132" s="5">
        <f t="shared" si="16"/>
        <v>0</v>
      </c>
      <c r="Z132" s="5">
        <f t="shared" si="17"/>
        <v>0</v>
      </c>
      <c r="AA132" s="5">
        <f t="shared" si="21"/>
        <v>0</v>
      </c>
    </row>
    <row r="133" spans="1:27" hidden="1" x14ac:dyDescent="0.3">
      <c r="A133" s="7"/>
      <c r="B133" s="23">
        <f t="shared" si="18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9"/>
        <v>#VALUE!</v>
      </c>
      <c r="M133" s="25">
        <f t="shared" si="20"/>
        <v>0</v>
      </c>
      <c r="N133" s="8"/>
      <c r="Y133" s="5">
        <f t="shared" si="16"/>
        <v>0</v>
      </c>
      <c r="Z133" s="5">
        <f t="shared" si="17"/>
        <v>0</v>
      </c>
      <c r="AA133" s="5">
        <f t="shared" si="21"/>
        <v>0</v>
      </c>
    </row>
    <row r="134" spans="1:27" hidden="1" x14ac:dyDescent="0.3">
      <c r="A134" s="7"/>
      <c r="B134" s="23">
        <f t="shared" si="18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9"/>
        <v>#VALUE!</v>
      </c>
      <c r="M134" s="25">
        <f t="shared" si="20"/>
        <v>0</v>
      </c>
      <c r="N134" s="8"/>
      <c r="Y134" s="5">
        <f t="shared" si="16"/>
        <v>0</v>
      </c>
      <c r="Z134" s="5">
        <f t="shared" si="17"/>
        <v>0</v>
      </c>
      <c r="AA134" s="5">
        <f t="shared" si="21"/>
        <v>0</v>
      </c>
    </row>
    <row r="135" spans="1:27" hidden="1" x14ac:dyDescent="0.3">
      <c r="A135" s="7"/>
      <c r="B135" s="23">
        <f t="shared" si="18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9"/>
        <v>#VALUE!</v>
      </c>
      <c r="M135" s="25">
        <f t="shared" si="20"/>
        <v>0</v>
      </c>
      <c r="N135" s="8"/>
      <c r="Y135" s="5">
        <f t="shared" ref="Y135:Y191" si="22">IF($M135&gt;0,1,0)</f>
        <v>0</v>
      </c>
      <c r="Z135" s="5">
        <f t="shared" ref="Z135:Z191" si="23">IF($M135&lt;0,1,0)</f>
        <v>0</v>
      </c>
      <c r="AA135" s="5">
        <f t="shared" si="21"/>
        <v>0</v>
      </c>
    </row>
    <row r="136" spans="1:27" hidden="1" x14ac:dyDescent="0.3">
      <c r="A136" s="7"/>
      <c r="B136" s="23">
        <f t="shared" ref="B136:B191" si="24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5">(I136*1/F136)-100%</f>
        <v>#VALUE!</v>
      </c>
      <c r="M136" s="25">
        <f t="shared" si="20"/>
        <v>0</v>
      </c>
      <c r="N136" s="8"/>
      <c r="Y136" s="5">
        <f t="shared" si="22"/>
        <v>0</v>
      </c>
      <c r="Z136" s="5">
        <f t="shared" si="23"/>
        <v>0</v>
      </c>
      <c r="AA136" s="5">
        <f t="shared" si="21"/>
        <v>0</v>
      </c>
    </row>
    <row r="137" spans="1:27" hidden="1" x14ac:dyDescent="0.3">
      <c r="A137" s="7"/>
      <c r="B137" s="23">
        <f t="shared" si="24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5"/>
        <v>#VALUE!</v>
      </c>
      <c r="M137" s="25">
        <f t="shared" ref="M137:M191" si="26">J137*K137</f>
        <v>0</v>
      </c>
      <c r="N137" s="8"/>
      <c r="Y137" s="5">
        <f t="shared" si="22"/>
        <v>0</v>
      </c>
      <c r="Z137" s="5">
        <f t="shared" si="23"/>
        <v>0</v>
      </c>
      <c r="AA137" s="5">
        <f t="shared" si="21"/>
        <v>0</v>
      </c>
    </row>
    <row r="138" spans="1:27" hidden="1" x14ac:dyDescent="0.3">
      <c r="A138" s="7"/>
      <c r="B138" s="23">
        <f t="shared" si="24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5"/>
        <v>#VALUE!</v>
      </c>
      <c r="M138" s="25">
        <f t="shared" si="26"/>
        <v>0</v>
      </c>
      <c r="N138" s="8"/>
      <c r="Y138" s="5">
        <f t="shared" si="22"/>
        <v>0</v>
      </c>
      <c r="Z138" s="5">
        <f t="shared" si="23"/>
        <v>0</v>
      </c>
      <c r="AA138" s="5">
        <f t="shared" si="21"/>
        <v>0</v>
      </c>
    </row>
    <row r="139" spans="1:27" hidden="1" x14ac:dyDescent="0.3">
      <c r="A139" s="7"/>
      <c r="B139" s="23">
        <f t="shared" si="24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5"/>
        <v>#VALUE!</v>
      </c>
      <c r="M139" s="25">
        <f t="shared" si="26"/>
        <v>0</v>
      </c>
      <c r="N139" s="8"/>
      <c r="Y139" s="5">
        <f t="shared" si="22"/>
        <v>0</v>
      </c>
      <c r="Z139" s="5">
        <f t="shared" si="23"/>
        <v>0</v>
      </c>
      <c r="AA139" s="5">
        <f t="shared" ref="AA139:AA191" si="27">IF($I139=0,1,0)</f>
        <v>0</v>
      </c>
    </row>
    <row r="140" spans="1:27" hidden="1" x14ac:dyDescent="0.3">
      <c r="A140" s="7"/>
      <c r="B140" s="23">
        <f t="shared" si="24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5"/>
        <v>#VALUE!</v>
      </c>
      <c r="M140" s="25">
        <f t="shared" si="26"/>
        <v>0</v>
      </c>
      <c r="N140" s="8"/>
      <c r="Y140" s="5">
        <f t="shared" si="22"/>
        <v>0</v>
      </c>
      <c r="Z140" s="5">
        <f t="shared" si="23"/>
        <v>0</v>
      </c>
      <c r="AA140" s="5">
        <f t="shared" si="27"/>
        <v>0</v>
      </c>
    </row>
    <row r="141" spans="1:27" hidden="1" x14ac:dyDescent="0.3">
      <c r="A141" s="7"/>
      <c r="B141" s="23">
        <f t="shared" si="24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5"/>
        <v>#VALUE!</v>
      </c>
      <c r="M141" s="25">
        <f t="shared" si="26"/>
        <v>0</v>
      </c>
      <c r="N141" s="8"/>
      <c r="Y141" s="5">
        <f t="shared" si="22"/>
        <v>0</v>
      </c>
      <c r="Z141" s="5">
        <f t="shared" si="23"/>
        <v>0</v>
      </c>
      <c r="AA141" s="5">
        <f t="shared" si="27"/>
        <v>0</v>
      </c>
    </row>
    <row r="142" spans="1:27" hidden="1" x14ac:dyDescent="0.3">
      <c r="A142" s="7"/>
      <c r="B142" s="23">
        <f t="shared" si="24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5"/>
        <v>#VALUE!</v>
      </c>
      <c r="M142" s="25">
        <f t="shared" si="26"/>
        <v>0</v>
      </c>
      <c r="N142" s="8"/>
      <c r="Y142" s="5">
        <f t="shared" si="22"/>
        <v>0</v>
      </c>
      <c r="Z142" s="5">
        <f t="shared" si="23"/>
        <v>0</v>
      </c>
      <c r="AA142" s="5">
        <f t="shared" si="27"/>
        <v>0</v>
      </c>
    </row>
    <row r="143" spans="1:27" hidden="1" x14ac:dyDescent="0.3">
      <c r="A143" s="7"/>
      <c r="B143" s="23">
        <f t="shared" si="24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5"/>
        <v>#VALUE!</v>
      </c>
      <c r="M143" s="25">
        <f t="shared" si="26"/>
        <v>0</v>
      </c>
      <c r="N143" s="8"/>
      <c r="Y143" s="5">
        <f t="shared" si="22"/>
        <v>0</v>
      </c>
      <c r="Z143" s="5">
        <f t="shared" si="23"/>
        <v>0</v>
      </c>
      <c r="AA143" s="5">
        <f t="shared" si="27"/>
        <v>0</v>
      </c>
    </row>
    <row r="144" spans="1:27" hidden="1" x14ac:dyDescent="0.3">
      <c r="A144" s="7"/>
      <c r="B144" s="23">
        <f t="shared" si="24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5"/>
        <v>#VALUE!</v>
      </c>
      <c r="M144" s="25">
        <f t="shared" si="26"/>
        <v>0</v>
      </c>
      <c r="N144" s="8"/>
      <c r="Y144" s="5">
        <f t="shared" si="22"/>
        <v>0</v>
      </c>
      <c r="Z144" s="5">
        <f t="shared" si="23"/>
        <v>0</v>
      </c>
      <c r="AA144" s="5">
        <f t="shared" si="27"/>
        <v>0</v>
      </c>
    </row>
    <row r="145" spans="1:27" hidden="1" x14ac:dyDescent="0.3">
      <c r="A145" s="7"/>
      <c r="B145" s="23">
        <f t="shared" si="24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5"/>
        <v>#VALUE!</v>
      </c>
      <c r="M145" s="25">
        <f t="shared" si="26"/>
        <v>0</v>
      </c>
      <c r="N145" s="8"/>
      <c r="Y145" s="5">
        <f t="shared" si="22"/>
        <v>0</v>
      </c>
      <c r="Z145" s="5">
        <f t="shared" si="23"/>
        <v>0</v>
      </c>
      <c r="AA145" s="5">
        <f t="shared" si="27"/>
        <v>0</v>
      </c>
    </row>
    <row r="146" spans="1:27" hidden="1" x14ac:dyDescent="0.3">
      <c r="A146" s="7"/>
      <c r="B146" s="23">
        <f t="shared" si="24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5"/>
        <v>#VALUE!</v>
      </c>
      <c r="M146" s="25">
        <f t="shared" si="26"/>
        <v>0</v>
      </c>
      <c r="N146" s="8"/>
      <c r="Y146" s="5">
        <f t="shared" si="22"/>
        <v>0</v>
      </c>
      <c r="Z146" s="5">
        <f t="shared" si="23"/>
        <v>0</v>
      </c>
      <c r="AA146" s="5">
        <f t="shared" si="27"/>
        <v>0</v>
      </c>
    </row>
    <row r="147" spans="1:27" hidden="1" x14ac:dyDescent="0.3">
      <c r="A147" s="7"/>
      <c r="B147" s="23">
        <f t="shared" si="24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5"/>
        <v>#VALUE!</v>
      </c>
      <c r="M147" s="25">
        <f t="shared" si="26"/>
        <v>0</v>
      </c>
      <c r="N147" s="8"/>
      <c r="Y147" s="5">
        <f t="shared" si="22"/>
        <v>0</v>
      </c>
      <c r="Z147" s="5">
        <f t="shared" si="23"/>
        <v>0</v>
      </c>
      <c r="AA147" s="5">
        <f t="shared" si="27"/>
        <v>0</v>
      </c>
    </row>
    <row r="148" spans="1:27" hidden="1" x14ac:dyDescent="0.3">
      <c r="A148" s="7"/>
      <c r="B148" s="23">
        <f t="shared" si="24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5"/>
        <v>#VALUE!</v>
      </c>
      <c r="M148" s="25">
        <f t="shared" si="26"/>
        <v>0</v>
      </c>
      <c r="N148" s="8"/>
      <c r="Y148" s="5">
        <f t="shared" si="22"/>
        <v>0</v>
      </c>
      <c r="Z148" s="5">
        <f t="shared" si="23"/>
        <v>0</v>
      </c>
      <c r="AA148" s="5">
        <f t="shared" si="27"/>
        <v>0</v>
      </c>
    </row>
    <row r="149" spans="1:27" hidden="1" x14ac:dyDescent="0.3">
      <c r="A149" s="7"/>
      <c r="B149" s="23">
        <f t="shared" si="24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5"/>
        <v>#VALUE!</v>
      </c>
      <c r="M149" s="25">
        <f t="shared" si="26"/>
        <v>0</v>
      </c>
      <c r="N149" s="8"/>
      <c r="Y149" s="5">
        <f t="shared" si="22"/>
        <v>0</v>
      </c>
      <c r="Z149" s="5">
        <f t="shared" si="23"/>
        <v>0</v>
      </c>
      <c r="AA149" s="5">
        <f t="shared" si="27"/>
        <v>0</v>
      </c>
    </row>
    <row r="150" spans="1:27" hidden="1" x14ac:dyDescent="0.3">
      <c r="A150" s="7"/>
      <c r="B150" s="23">
        <f t="shared" si="24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5"/>
        <v>#VALUE!</v>
      </c>
      <c r="M150" s="25">
        <f t="shared" si="26"/>
        <v>0</v>
      </c>
      <c r="N150" s="8"/>
      <c r="Y150" s="5">
        <f t="shared" si="22"/>
        <v>0</v>
      </c>
      <c r="Z150" s="5">
        <f t="shared" si="23"/>
        <v>0</v>
      </c>
      <c r="AA150" s="5">
        <f t="shared" si="27"/>
        <v>0</v>
      </c>
    </row>
    <row r="151" spans="1:27" hidden="1" x14ac:dyDescent="0.3">
      <c r="A151" s="7"/>
      <c r="B151" s="23">
        <f t="shared" si="24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5"/>
        <v>#VALUE!</v>
      </c>
      <c r="M151" s="25">
        <f t="shared" si="26"/>
        <v>0</v>
      </c>
      <c r="N151" s="8"/>
      <c r="Y151" s="5">
        <f t="shared" si="22"/>
        <v>0</v>
      </c>
      <c r="Z151" s="5">
        <f t="shared" si="23"/>
        <v>0</v>
      </c>
      <c r="AA151" s="5">
        <f t="shared" si="27"/>
        <v>0</v>
      </c>
    </row>
    <row r="152" spans="1:27" hidden="1" x14ac:dyDescent="0.3">
      <c r="A152" s="7"/>
      <c r="B152" s="23">
        <f t="shared" si="24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5"/>
        <v>#VALUE!</v>
      </c>
      <c r="M152" s="25">
        <f t="shared" si="26"/>
        <v>0</v>
      </c>
      <c r="N152" s="8"/>
      <c r="Y152" s="5">
        <f t="shared" si="22"/>
        <v>0</v>
      </c>
      <c r="Z152" s="5">
        <f t="shared" si="23"/>
        <v>0</v>
      </c>
      <c r="AA152" s="5">
        <f t="shared" si="27"/>
        <v>0</v>
      </c>
    </row>
    <row r="153" spans="1:27" hidden="1" x14ac:dyDescent="0.3">
      <c r="A153" s="7"/>
      <c r="B153" s="23">
        <f t="shared" si="24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5"/>
        <v>#VALUE!</v>
      </c>
      <c r="M153" s="25">
        <f t="shared" si="26"/>
        <v>0</v>
      </c>
      <c r="N153" s="8"/>
      <c r="Y153" s="5">
        <f t="shared" si="22"/>
        <v>0</v>
      </c>
      <c r="Z153" s="5">
        <f t="shared" si="23"/>
        <v>0</v>
      </c>
      <c r="AA153" s="5">
        <f t="shared" si="27"/>
        <v>0</v>
      </c>
    </row>
    <row r="154" spans="1:27" hidden="1" x14ac:dyDescent="0.3">
      <c r="A154" s="7"/>
      <c r="B154" s="23">
        <f t="shared" si="24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5"/>
        <v>#VALUE!</v>
      </c>
      <c r="M154" s="25">
        <f t="shared" si="26"/>
        <v>0</v>
      </c>
      <c r="N154" s="8"/>
      <c r="Y154" s="5">
        <f t="shared" si="22"/>
        <v>0</v>
      </c>
      <c r="Z154" s="5">
        <f t="shared" si="23"/>
        <v>0</v>
      </c>
      <c r="AA154" s="5">
        <f t="shared" si="27"/>
        <v>0</v>
      </c>
    </row>
    <row r="155" spans="1:27" hidden="1" x14ac:dyDescent="0.3">
      <c r="A155" s="7"/>
      <c r="B155" s="23">
        <f t="shared" si="24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5"/>
        <v>#VALUE!</v>
      </c>
      <c r="M155" s="25">
        <f t="shared" si="26"/>
        <v>0</v>
      </c>
      <c r="N155" s="8"/>
      <c r="Y155" s="5">
        <f t="shared" si="22"/>
        <v>0</v>
      </c>
      <c r="Z155" s="5">
        <f t="shared" si="23"/>
        <v>0</v>
      </c>
      <c r="AA155" s="5">
        <f t="shared" si="27"/>
        <v>0</v>
      </c>
    </row>
    <row r="156" spans="1:27" hidden="1" x14ac:dyDescent="0.3">
      <c r="A156" s="7"/>
      <c r="B156" s="23">
        <f t="shared" si="24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5"/>
        <v>#VALUE!</v>
      </c>
      <c r="M156" s="25">
        <f t="shared" si="26"/>
        <v>0</v>
      </c>
      <c r="N156" s="8"/>
      <c r="Y156" s="5">
        <f t="shared" si="22"/>
        <v>0</v>
      </c>
      <c r="Z156" s="5">
        <f t="shared" si="23"/>
        <v>0</v>
      </c>
      <c r="AA156" s="5">
        <f t="shared" si="27"/>
        <v>0</v>
      </c>
    </row>
    <row r="157" spans="1:27" hidden="1" x14ac:dyDescent="0.3">
      <c r="A157" s="7"/>
      <c r="B157" s="23">
        <f t="shared" si="24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5"/>
        <v>#VALUE!</v>
      </c>
      <c r="M157" s="25">
        <f t="shared" si="26"/>
        <v>0</v>
      </c>
      <c r="N157" s="8"/>
      <c r="Y157" s="5">
        <f t="shared" si="22"/>
        <v>0</v>
      </c>
      <c r="Z157" s="5">
        <f t="shared" si="23"/>
        <v>0</v>
      </c>
      <c r="AA157" s="5">
        <f t="shared" si="27"/>
        <v>0</v>
      </c>
    </row>
    <row r="158" spans="1:27" hidden="1" x14ac:dyDescent="0.3">
      <c r="A158" s="7"/>
      <c r="B158" s="23">
        <f t="shared" si="24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5"/>
        <v>#VALUE!</v>
      </c>
      <c r="M158" s="25">
        <f t="shared" si="26"/>
        <v>0</v>
      </c>
      <c r="N158" s="8"/>
      <c r="Y158" s="5">
        <f t="shared" si="22"/>
        <v>0</v>
      </c>
      <c r="Z158" s="5">
        <f t="shared" si="23"/>
        <v>0</v>
      </c>
      <c r="AA158" s="5">
        <f t="shared" si="27"/>
        <v>0</v>
      </c>
    </row>
    <row r="159" spans="1:27" hidden="1" x14ac:dyDescent="0.3">
      <c r="A159" s="7"/>
      <c r="B159" s="23">
        <f t="shared" si="24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5"/>
        <v>#VALUE!</v>
      </c>
      <c r="M159" s="25">
        <f t="shared" si="26"/>
        <v>0</v>
      </c>
      <c r="N159" s="8"/>
      <c r="Y159" s="5">
        <f t="shared" si="22"/>
        <v>0</v>
      </c>
      <c r="Z159" s="5">
        <f t="shared" si="23"/>
        <v>0</v>
      </c>
      <c r="AA159" s="5">
        <f t="shared" si="27"/>
        <v>0</v>
      </c>
    </row>
    <row r="160" spans="1:27" hidden="1" x14ac:dyDescent="0.3">
      <c r="A160" s="7"/>
      <c r="B160" s="23">
        <f t="shared" si="24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5"/>
        <v>#VALUE!</v>
      </c>
      <c r="M160" s="25">
        <f t="shared" si="26"/>
        <v>0</v>
      </c>
      <c r="N160" s="8"/>
      <c r="Y160" s="5">
        <f t="shared" si="22"/>
        <v>0</v>
      </c>
      <c r="Z160" s="5">
        <f t="shared" si="23"/>
        <v>0</v>
      </c>
      <c r="AA160" s="5">
        <f t="shared" si="27"/>
        <v>0</v>
      </c>
    </row>
    <row r="161" spans="1:27" hidden="1" x14ac:dyDescent="0.3">
      <c r="A161" s="7"/>
      <c r="B161" s="23">
        <f t="shared" si="24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5"/>
        <v>#VALUE!</v>
      </c>
      <c r="M161" s="25">
        <f t="shared" si="26"/>
        <v>0</v>
      </c>
      <c r="N161" s="8"/>
      <c r="Y161" s="5">
        <f t="shared" si="22"/>
        <v>0</v>
      </c>
      <c r="Z161" s="5">
        <f t="shared" si="23"/>
        <v>0</v>
      </c>
      <c r="AA161" s="5">
        <f t="shared" si="27"/>
        <v>0</v>
      </c>
    </row>
    <row r="162" spans="1:27" hidden="1" x14ac:dyDescent="0.3">
      <c r="A162" s="7"/>
      <c r="B162" s="23">
        <f t="shared" si="24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5"/>
        <v>#VALUE!</v>
      </c>
      <c r="M162" s="25">
        <f t="shared" si="26"/>
        <v>0</v>
      </c>
      <c r="N162" s="8"/>
      <c r="Y162" s="5">
        <f t="shared" si="22"/>
        <v>0</v>
      </c>
      <c r="Z162" s="5">
        <f t="shared" si="23"/>
        <v>0</v>
      </c>
      <c r="AA162" s="5">
        <f t="shared" si="27"/>
        <v>0</v>
      </c>
    </row>
    <row r="163" spans="1:27" hidden="1" x14ac:dyDescent="0.3">
      <c r="A163" s="7"/>
      <c r="B163" s="23">
        <f t="shared" si="24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5"/>
        <v>#VALUE!</v>
      </c>
      <c r="M163" s="25">
        <f t="shared" si="26"/>
        <v>0</v>
      </c>
      <c r="N163" s="8"/>
      <c r="Y163" s="5">
        <f t="shared" si="22"/>
        <v>0</v>
      </c>
      <c r="Z163" s="5">
        <f t="shared" si="23"/>
        <v>0</v>
      </c>
      <c r="AA163" s="5">
        <f t="shared" si="27"/>
        <v>0</v>
      </c>
    </row>
    <row r="164" spans="1:27" hidden="1" x14ac:dyDescent="0.3">
      <c r="A164" s="7"/>
      <c r="B164" s="23">
        <f t="shared" si="24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5"/>
        <v>#VALUE!</v>
      </c>
      <c r="M164" s="25">
        <f t="shared" si="26"/>
        <v>0</v>
      </c>
      <c r="N164" s="8"/>
      <c r="Y164" s="5">
        <f t="shared" si="22"/>
        <v>0</v>
      </c>
      <c r="Z164" s="5">
        <f t="shared" si="23"/>
        <v>0</v>
      </c>
      <c r="AA164" s="5">
        <f t="shared" si="27"/>
        <v>0</v>
      </c>
    </row>
    <row r="165" spans="1:27" hidden="1" x14ac:dyDescent="0.3">
      <c r="A165" s="7"/>
      <c r="B165" s="23">
        <f t="shared" si="24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5"/>
        <v>#VALUE!</v>
      </c>
      <c r="M165" s="25">
        <f t="shared" si="26"/>
        <v>0</v>
      </c>
      <c r="N165" s="8"/>
      <c r="Y165" s="5">
        <f t="shared" si="22"/>
        <v>0</v>
      </c>
      <c r="Z165" s="5">
        <f t="shared" si="23"/>
        <v>0</v>
      </c>
      <c r="AA165" s="5">
        <f t="shared" si="27"/>
        <v>0</v>
      </c>
    </row>
    <row r="166" spans="1:27" hidden="1" x14ac:dyDescent="0.3">
      <c r="A166" s="7"/>
      <c r="B166" s="23">
        <f t="shared" si="24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5"/>
        <v>#VALUE!</v>
      </c>
      <c r="M166" s="25">
        <f t="shared" si="26"/>
        <v>0</v>
      </c>
      <c r="N166" s="8"/>
      <c r="Y166" s="5">
        <f t="shared" si="22"/>
        <v>0</v>
      </c>
      <c r="Z166" s="5">
        <f t="shared" si="23"/>
        <v>0</v>
      </c>
      <c r="AA166" s="5">
        <f t="shared" si="27"/>
        <v>0</v>
      </c>
    </row>
    <row r="167" spans="1:27" hidden="1" x14ac:dyDescent="0.3">
      <c r="A167" s="7"/>
      <c r="B167" s="23">
        <f t="shared" si="24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5"/>
        <v>#VALUE!</v>
      </c>
      <c r="M167" s="25">
        <f t="shared" si="26"/>
        <v>0</v>
      </c>
      <c r="N167" s="8"/>
      <c r="Y167" s="5">
        <f t="shared" si="22"/>
        <v>0</v>
      </c>
      <c r="Z167" s="5">
        <f t="shared" si="23"/>
        <v>0</v>
      </c>
      <c r="AA167" s="5">
        <f t="shared" si="27"/>
        <v>0</v>
      </c>
    </row>
    <row r="168" spans="1:27" hidden="1" x14ac:dyDescent="0.3">
      <c r="A168" s="7"/>
      <c r="B168" s="23">
        <f t="shared" si="24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5"/>
        <v>#VALUE!</v>
      </c>
      <c r="M168" s="25">
        <f t="shared" si="26"/>
        <v>0</v>
      </c>
      <c r="N168" s="8"/>
      <c r="Y168" s="5">
        <f t="shared" si="22"/>
        <v>0</v>
      </c>
      <c r="Z168" s="5">
        <f t="shared" si="23"/>
        <v>0</v>
      </c>
      <c r="AA168" s="5">
        <f t="shared" si="27"/>
        <v>0</v>
      </c>
    </row>
    <row r="169" spans="1:27" hidden="1" x14ac:dyDescent="0.3">
      <c r="A169" s="7"/>
      <c r="B169" s="23">
        <f t="shared" si="24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5"/>
        <v>#VALUE!</v>
      </c>
      <c r="M169" s="25">
        <f t="shared" si="26"/>
        <v>0</v>
      </c>
      <c r="N169" s="8"/>
      <c r="Y169" s="5">
        <f t="shared" si="22"/>
        <v>0</v>
      </c>
      <c r="Z169" s="5">
        <f t="shared" si="23"/>
        <v>0</v>
      </c>
      <c r="AA169" s="5">
        <f t="shared" si="27"/>
        <v>0</v>
      </c>
    </row>
    <row r="170" spans="1:27" hidden="1" x14ac:dyDescent="0.3">
      <c r="A170" s="7"/>
      <c r="B170" s="23">
        <f t="shared" si="24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5"/>
        <v>#VALUE!</v>
      </c>
      <c r="M170" s="25">
        <f t="shared" si="26"/>
        <v>0</v>
      </c>
      <c r="N170" s="8"/>
      <c r="Y170" s="5">
        <f t="shared" si="22"/>
        <v>0</v>
      </c>
      <c r="Z170" s="5">
        <f t="shared" si="23"/>
        <v>0</v>
      </c>
      <c r="AA170" s="5">
        <f t="shared" si="27"/>
        <v>0</v>
      </c>
    </row>
    <row r="171" spans="1:27" hidden="1" x14ac:dyDescent="0.3">
      <c r="A171" s="7"/>
      <c r="B171" s="23">
        <f t="shared" si="24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5"/>
        <v>#VALUE!</v>
      </c>
      <c r="M171" s="25">
        <f t="shared" si="26"/>
        <v>0</v>
      </c>
      <c r="N171" s="8"/>
      <c r="Y171" s="5">
        <f t="shared" si="22"/>
        <v>0</v>
      </c>
      <c r="Z171" s="5">
        <f t="shared" si="23"/>
        <v>0</v>
      </c>
      <c r="AA171" s="5">
        <f t="shared" si="27"/>
        <v>0</v>
      </c>
    </row>
    <row r="172" spans="1:27" hidden="1" x14ac:dyDescent="0.3">
      <c r="A172" s="7"/>
      <c r="B172" s="23">
        <f t="shared" si="24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5"/>
        <v>#VALUE!</v>
      </c>
      <c r="M172" s="25">
        <f t="shared" si="26"/>
        <v>0</v>
      </c>
      <c r="N172" s="8"/>
      <c r="Y172" s="5">
        <f t="shared" si="22"/>
        <v>0</v>
      </c>
      <c r="Z172" s="5">
        <f t="shared" si="23"/>
        <v>0</v>
      </c>
      <c r="AA172" s="5">
        <f t="shared" si="27"/>
        <v>0</v>
      </c>
    </row>
    <row r="173" spans="1:27" hidden="1" x14ac:dyDescent="0.3">
      <c r="A173" s="7"/>
      <c r="B173" s="23">
        <f t="shared" si="24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5"/>
        <v>#VALUE!</v>
      </c>
      <c r="M173" s="25">
        <f t="shared" si="26"/>
        <v>0</v>
      </c>
      <c r="N173" s="8"/>
      <c r="Y173" s="5">
        <f t="shared" si="22"/>
        <v>0</v>
      </c>
      <c r="Z173" s="5">
        <f t="shared" si="23"/>
        <v>0</v>
      </c>
      <c r="AA173" s="5">
        <f t="shared" si="27"/>
        <v>0</v>
      </c>
    </row>
    <row r="174" spans="1:27" hidden="1" x14ac:dyDescent="0.3">
      <c r="A174" s="7"/>
      <c r="B174" s="23">
        <f t="shared" si="24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5"/>
        <v>#VALUE!</v>
      </c>
      <c r="M174" s="25">
        <f t="shared" si="26"/>
        <v>0</v>
      </c>
      <c r="N174" s="8"/>
      <c r="Y174" s="5">
        <f t="shared" si="22"/>
        <v>0</v>
      </c>
      <c r="Z174" s="5">
        <f t="shared" si="23"/>
        <v>0</v>
      </c>
      <c r="AA174" s="5">
        <f t="shared" si="27"/>
        <v>0</v>
      </c>
    </row>
    <row r="175" spans="1:27" hidden="1" x14ac:dyDescent="0.3">
      <c r="A175" s="7"/>
      <c r="B175" s="23">
        <f t="shared" si="24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5"/>
        <v>#VALUE!</v>
      </c>
      <c r="M175" s="25">
        <f t="shared" si="26"/>
        <v>0</v>
      </c>
      <c r="N175" s="8"/>
      <c r="Y175" s="5">
        <f t="shared" si="22"/>
        <v>0</v>
      </c>
      <c r="Z175" s="5">
        <f t="shared" si="23"/>
        <v>0</v>
      </c>
      <c r="AA175" s="5">
        <f t="shared" si="27"/>
        <v>0</v>
      </c>
    </row>
    <row r="176" spans="1:27" hidden="1" x14ac:dyDescent="0.3">
      <c r="A176" s="7"/>
      <c r="B176" s="23">
        <f t="shared" si="24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5"/>
        <v>#VALUE!</v>
      </c>
      <c r="M176" s="25">
        <f t="shared" si="26"/>
        <v>0</v>
      </c>
      <c r="N176" s="8"/>
      <c r="Y176" s="5">
        <f t="shared" si="22"/>
        <v>0</v>
      </c>
      <c r="Z176" s="5">
        <f t="shared" si="23"/>
        <v>0</v>
      </c>
      <c r="AA176" s="5">
        <f t="shared" si="27"/>
        <v>0</v>
      </c>
    </row>
    <row r="177" spans="1:27" hidden="1" x14ac:dyDescent="0.3">
      <c r="A177" s="7"/>
      <c r="B177" s="23">
        <f t="shared" si="24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5"/>
        <v>#VALUE!</v>
      </c>
      <c r="M177" s="25">
        <f t="shared" si="26"/>
        <v>0</v>
      </c>
      <c r="N177" s="8"/>
      <c r="Y177" s="5">
        <f t="shared" si="22"/>
        <v>0</v>
      </c>
      <c r="Z177" s="5">
        <f t="shared" si="23"/>
        <v>0</v>
      </c>
      <c r="AA177" s="5">
        <f t="shared" si="27"/>
        <v>0</v>
      </c>
    </row>
    <row r="178" spans="1:27" hidden="1" x14ac:dyDescent="0.3">
      <c r="A178" s="7"/>
      <c r="B178" s="23">
        <f t="shared" si="24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5"/>
        <v>#VALUE!</v>
      </c>
      <c r="M178" s="25">
        <f t="shared" si="26"/>
        <v>0</v>
      </c>
      <c r="N178" s="8"/>
      <c r="Y178" s="5">
        <f t="shared" si="22"/>
        <v>0</v>
      </c>
      <c r="Z178" s="5">
        <f t="shared" si="23"/>
        <v>0</v>
      </c>
      <c r="AA178" s="5">
        <f t="shared" si="27"/>
        <v>0</v>
      </c>
    </row>
    <row r="179" spans="1:27" hidden="1" x14ac:dyDescent="0.3">
      <c r="A179" s="7"/>
      <c r="B179" s="23">
        <f t="shared" si="24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5"/>
        <v>#VALUE!</v>
      </c>
      <c r="M179" s="25">
        <f t="shared" si="26"/>
        <v>0</v>
      </c>
      <c r="N179" s="8"/>
      <c r="Y179" s="5">
        <f t="shared" si="22"/>
        <v>0</v>
      </c>
      <c r="Z179" s="5">
        <f t="shared" si="23"/>
        <v>0</v>
      </c>
      <c r="AA179" s="5">
        <f t="shared" si="27"/>
        <v>0</v>
      </c>
    </row>
    <row r="180" spans="1:27" hidden="1" x14ac:dyDescent="0.3">
      <c r="A180" s="7"/>
      <c r="B180" s="23">
        <f t="shared" si="24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5"/>
        <v>#VALUE!</v>
      </c>
      <c r="M180" s="25">
        <f t="shared" si="26"/>
        <v>0</v>
      </c>
      <c r="N180" s="8"/>
      <c r="Y180" s="5">
        <f t="shared" si="22"/>
        <v>0</v>
      </c>
      <c r="Z180" s="5">
        <f t="shared" si="23"/>
        <v>0</v>
      </c>
      <c r="AA180" s="5">
        <f t="shared" si="27"/>
        <v>0</v>
      </c>
    </row>
    <row r="181" spans="1:27" hidden="1" x14ac:dyDescent="0.3">
      <c r="A181" s="7"/>
      <c r="B181" s="23">
        <f t="shared" si="24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5"/>
        <v>#VALUE!</v>
      </c>
      <c r="M181" s="25">
        <f t="shared" si="26"/>
        <v>0</v>
      </c>
      <c r="N181" s="8"/>
      <c r="Y181" s="5">
        <f t="shared" si="22"/>
        <v>0</v>
      </c>
      <c r="Z181" s="5">
        <f t="shared" si="23"/>
        <v>0</v>
      </c>
      <c r="AA181" s="5">
        <f t="shared" si="27"/>
        <v>0</v>
      </c>
    </row>
    <row r="182" spans="1:27" hidden="1" x14ac:dyDescent="0.3">
      <c r="A182" s="7"/>
      <c r="B182" s="23">
        <f t="shared" si="24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5"/>
        <v>#VALUE!</v>
      </c>
      <c r="M182" s="25">
        <f t="shared" si="26"/>
        <v>0</v>
      </c>
      <c r="N182" s="8"/>
      <c r="Y182" s="5">
        <f t="shared" si="22"/>
        <v>0</v>
      </c>
      <c r="Z182" s="5">
        <f t="shared" si="23"/>
        <v>0</v>
      </c>
      <c r="AA182" s="5">
        <f t="shared" si="27"/>
        <v>0</v>
      </c>
    </row>
    <row r="183" spans="1:27" hidden="1" x14ac:dyDescent="0.3">
      <c r="A183" s="7"/>
      <c r="B183" s="23">
        <f t="shared" si="24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5"/>
        <v>#VALUE!</v>
      </c>
      <c r="M183" s="25">
        <f t="shared" si="26"/>
        <v>0</v>
      </c>
      <c r="N183" s="8"/>
      <c r="Y183" s="5">
        <f t="shared" si="22"/>
        <v>0</v>
      </c>
      <c r="Z183" s="5">
        <f t="shared" si="23"/>
        <v>0</v>
      </c>
      <c r="AA183" s="5">
        <f t="shared" si="27"/>
        <v>0</v>
      </c>
    </row>
    <row r="184" spans="1:27" hidden="1" x14ac:dyDescent="0.3">
      <c r="A184" s="7"/>
      <c r="B184" s="23">
        <f t="shared" si="24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5"/>
        <v>#VALUE!</v>
      </c>
      <c r="M184" s="25">
        <f t="shared" si="26"/>
        <v>0</v>
      </c>
      <c r="N184" s="8"/>
      <c r="Y184" s="5">
        <f t="shared" si="22"/>
        <v>0</v>
      </c>
      <c r="Z184" s="5">
        <f t="shared" si="23"/>
        <v>0</v>
      </c>
      <c r="AA184" s="5">
        <f t="shared" si="27"/>
        <v>0</v>
      </c>
    </row>
    <row r="185" spans="1:27" hidden="1" x14ac:dyDescent="0.3">
      <c r="A185" s="7"/>
      <c r="B185" s="23">
        <f t="shared" si="24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5"/>
        <v>#VALUE!</v>
      </c>
      <c r="M185" s="25">
        <f t="shared" si="26"/>
        <v>0</v>
      </c>
      <c r="N185" s="8"/>
      <c r="Y185" s="5">
        <f t="shared" si="22"/>
        <v>0</v>
      </c>
      <c r="Z185" s="5">
        <f t="shared" si="23"/>
        <v>0</v>
      </c>
      <c r="AA185" s="5">
        <f t="shared" si="27"/>
        <v>0</v>
      </c>
    </row>
    <row r="186" spans="1:27" hidden="1" x14ac:dyDescent="0.3">
      <c r="A186" s="7"/>
      <c r="B186" s="23">
        <f t="shared" si="24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5"/>
        <v>#VALUE!</v>
      </c>
      <c r="M186" s="25">
        <f t="shared" si="26"/>
        <v>0</v>
      </c>
      <c r="N186" s="8"/>
      <c r="Y186" s="5">
        <f t="shared" si="22"/>
        <v>0</v>
      </c>
      <c r="Z186" s="5">
        <f t="shared" si="23"/>
        <v>0</v>
      </c>
      <c r="AA186" s="5">
        <f t="shared" si="27"/>
        <v>0</v>
      </c>
    </row>
    <row r="187" spans="1:27" hidden="1" x14ac:dyDescent="0.3">
      <c r="A187" s="7"/>
      <c r="B187" s="23">
        <f t="shared" si="24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5"/>
        <v>#VALUE!</v>
      </c>
      <c r="M187" s="25">
        <f t="shared" si="26"/>
        <v>0</v>
      </c>
      <c r="N187" s="8"/>
      <c r="Y187" s="5">
        <f t="shared" si="22"/>
        <v>0</v>
      </c>
      <c r="Z187" s="5">
        <f t="shared" si="23"/>
        <v>0</v>
      </c>
      <c r="AA187" s="5">
        <f t="shared" si="27"/>
        <v>0</v>
      </c>
    </row>
    <row r="188" spans="1:27" hidden="1" x14ac:dyDescent="0.3">
      <c r="A188" s="7"/>
      <c r="B188" s="23">
        <f t="shared" si="24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5"/>
        <v>#VALUE!</v>
      </c>
      <c r="M188" s="25">
        <f t="shared" si="26"/>
        <v>0</v>
      </c>
      <c r="N188" s="8"/>
      <c r="Y188" s="5">
        <f t="shared" si="22"/>
        <v>0</v>
      </c>
      <c r="Z188" s="5">
        <f t="shared" si="23"/>
        <v>0</v>
      </c>
      <c r="AA188" s="5">
        <f t="shared" si="27"/>
        <v>0</v>
      </c>
    </row>
    <row r="189" spans="1:27" hidden="1" x14ac:dyDescent="0.3">
      <c r="A189" s="7"/>
      <c r="B189" s="23">
        <f t="shared" si="24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5"/>
        <v>#VALUE!</v>
      </c>
      <c r="M189" s="25">
        <f t="shared" si="26"/>
        <v>0</v>
      </c>
      <c r="N189" s="8"/>
      <c r="Y189" s="5">
        <f t="shared" si="22"/>
        <v>0</v>
      </c>
      <c r="Z189" s="5">
        <f t="shared" si="23"/>
        <v>0</v>
      </c>
      <c r="AA189" s="5">
        <f t="shared" si="27"/>
        <v>0</v>
      </c>
    </row>
    <row r="190" spans="1:27" hidden="1" x14ac:dyDescent="0.3">
      <c r="A190" s="7"/>
      <c r="B190" s="23">
        <f t="shared" si="24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5"/>
        <v>#VALUE!</v>
      </c>
      <c r="M190" s="25">
        <f t="shared" si="26"/>
        <v>0</v>
      </c>
      <c r="N190" s="8"/>
      <c r="Y190" s="5">
        <f t="shared" si="22"/>
        <v>0</v>
      </c>
      <c r="Z190" s="5">
        <f t="shared" si="23"/>
        <v>0</v>
      </c>
      <c r="AA190" s="5">
        <f t="shared" si="27"/>
        <v>0</v>
      </c>
    </row>
    <row r="191" spans="1:27" ht="15" hidden="1" thickBot="1" x14ac:dyDescent="0.35">
      <c r="A191" s="7"/>
      <c r="B191" s="23">
        <f t="shared" si="24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5"/>
        <v>#VALUE!</v>
      </c>
      <c r="M191" s="25">
        <f t="shared" si="26"/>
        <v>0</v>
      </c>
      <c r="N191" s="8"/>
      <c r="Y191" s="5">
        <f t="shared" si="22"/>
        <v>0</v>
      </c>
      <c r="Z191" s="5">
        <f t="shared" si="23"/>
        <v>0</v>
      </c>
      <c r="AA191" s="5">
        <f t="shared" si="27"/>
        <v>0</v>
      </c>
    </row>
    <row r="192" spans="1:27" ht="24" thickBot="1" x14ac:dyDescent="0.5">
      <c r="A192" s="7"/>
      <c r="B192" s="141" t="s">
        <v>20</v>
      </c>
      <c r="C192" s="146"/>
      <c r="D192" s="146"/>
      <c r="E192" s="146"/>
      <c r="F192" s="146"/>
      <c r="G192" s="146"/>
      <c r="H192" s="146"/>
      <c r="I192" s="146"/>
      <c r="J192" s="146"/>
      <c r="K192" s="147"/>
      <c r="L192" s="49" t="s">
        <v>23</v>
      </c>
      <c r="M192" s="50">
        <f>SUM(M6:M191)</f>
        <v>268629.33323197137</v>
      </c>
      <c r="N192" s="8"/>
      <c r="Y192" s="5">
        <f>SUM(Y6:Y191)</f>
        <v>18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 t="s">
        <v>20</v>
      </c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20 I22:I191">
    <cfRule type="containsBlanks" dxfId="6" priority="1">
      <formula>LEN(TRIM(I6))=0</formula>
    </cfRule>
  </conditionalFormatting>
  <hyperlinks>
    <hyperlink ref="B192" r:id="rId1" display="www.winnerscapitalline.com" xr:uid="{00000000-0004-0000-4100-000000000000}"/>
    <hyperlink ref="P1" location="'MASTER '!A1" display="Back" xr:uid="{00000000-0004-0000-4100-000001000000}"/>
  </hyperlinks>
  <pageMargins left="0.7" right="0.7" top="0.75" bottom="0.75" header="0.3" footer="0.3"/>
  <pageSetup orientation="portrait"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A192"/>
  <sheetViews>
    <sheetView topLeftCell="A4" workbookViewId="0">
      <selection activeCell="S27" sqref="S27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9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1764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45202</v>
      </c>
      <c r="D6" s="19" t="s">
        <v>19</v>
      </c>
      <c r="E6" s="19" t="s">
        <v>1106</v>
      </c>
      <c r="F6" s="21">
        <v>216.5</v>
      </c>
      <c r="G6" s="79">
        <v>235</v>
      </c>
      <c r="H6" s="79">
        <v>208</v>
      </c>
      <c r="I6" s="26">
        <v>218</v>
      </c>
      <c r="J6" s="25">
        <f t="shared" ref="J6" si="0">I6-F6</f>
        <v>1.5</v>
      </c>
      <c r="K6" s="27">
        <f t="shared" ref="K6" si="1">150000/F6</f>
        <v>692.84064665127016</v>
      </c>
      <c r="L6" s="63">
        <f t="shared" ref="L6:L70" si="2">(I6*1/F6)-100%</f>
        <v>6.9284064665127154E-3</v>
      </c>
      <c r="M6" s="22">
        <f>J6*K6</f>
        <v>1039.2609699769052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45202</v>
      </c>
      <c r="D7" s="25" t="s">
        <v>19</v>
      </c>
      <c r="E7" s="25" t="s">
        <v>1555</v>
      </c>
      <c r="F7" s="26">
        <v>590</v>
      </c>
      <c r="G7" s="26">
        <v>615</v>
      </c>
      <c r="H7" s="26">
        <v>575</v>
      </c>
      <c r="I7" s="26">
        <v>615</v>
      </c>
      <c r="J7" s="25">
        <f t="shared" ref="J7" si="5">I7-F7</f>
        <v>25</v>
      </c>
      <c r="K7" s="27">
        <f t="shared" ref="K7" si="6">150000/F7</f>
        <v>254.23728813559322</v>
      </c>
      <c r="L7" s="63">
        <f t="shared" si="2"/>
        <v>4.2372881355932313E-2</v>
      </c>
      <c r="M7" s="22">
        <f>J7*K7</f>
        <v>6355.9322033898306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45203</v>
      </c>
      <c r="D8" s="25" t="s">
        <v>19</v>
      </c>
      <c r="E8" s="25" t="s">
        <v>1526</v>
      </c>
      <c r="F8" s="26">
        <v>112</v>
      </c>
      <c r="G8" s="26">
        <v>130</v>
      </c>
      <c r="H8" s="26">
        <v>104</v>
      </c>
      <c r="I8" s="26">
        <v>104</v>
      </c>
      <c r="J8" s="25">
        <f t="shared" ref="J8" si="8">I8-F8</f>
        <v>-8</v>
      </c>
      <c r="K8" s="27">
        <f t="shared" ref="K8" si="9">150000/F8</f>
        <v>1339.2857142857142</v>
      </c>
      <c r="L8" s="63">
        <f t="shared" si="2"/>
        <v>-7.1428571428571397E-2</v>
      </c>
      <c r="M8" s="28">
        <f t="shared" ref="M8:M71" si="10">J8*K8</f>
        <v>-10714.285714285714</v>
      </c>
      <c r="N8" s="8"/>
      <c r="Y8" s="5">
        <f t="shared" si="3"/>
        <v>0</v>
      </c>
      <c r="Z8" s="5">
        <f t="shared" si="4"/>
        <v>1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45203</v>
      </c>
      <c r="D9" s="25" t="s">
        <v>19</v>
      </c>
      <c r="E9" s="25" t="s">
        <v>689</v>
      </c>
      <c r="F9" s="26">
        <v>50</v>
      </c>
      <c r="G9" s="26">
        <v>100</v>
      </c>
      <c r="H9" s="26">
        <v>25</v>
      </c>
      <c r="I9" s="26">
        <v>58</v>
      </c>
      <c r="J9" s="25">
        <f t="shared" ref="J9" si="12">I9-F9</f>
        <v>8</v>
      </c>
      <c r="K9" s="27">
        <f t="shared" ref="K9" si="13">150000/F9</f>
        <v>3000</v>
      </c>
      <c r="L9" s="63">
        <f t="shared" si="2"/>
        <v>0.15999999999999992</v>
      </c>
      <c r="M9" s="28">
        <f t="shared" si="10"/>
        <v>24000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11"/>
        <v>5</v>
      </c>
      <c r="C10" s="24">
        <v>45203</v>
      </c>
      <c r="D10" s="25" t="s">
        <v>19</v>
      </c>
      <c r="E10" s="25" t="s">
        <v>1765</v>
      </c>
      <c r="F10" s="26">
        <v>85</v>
      </c>
      <c r="G10" s="26">
        <v>95</v>
      </c>
      <c r="H10" s="26">
        <v>80</v>
      </c>
      <c r="I10" s="26">
        <v>93</v>
      </c>
      <c r="J10" s="25">
        <f t="shared" ref="J10:J18" si="14">I10-F10</f>
        <v>8</v>
      </c>
      <c r="K10" s="27">
        <f t="shared" ref="K10:K18" si="15">150000/F10</f>
        <v>1764.7058823529412</v>
      </c>
      <c r="L10" s="63">
        <f t="shared" si="2"/>
        <v>9.4117647058823639E-2</v>
      </c>
      <c r="M10" s="28">
        <f t="shared" si="10"/>
        <v>14117.64705882353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11"/>
        <v>6</v>
      </c>
      <c r="C11" s="24">
        <v>45205</v>
      </c>
      <c r="D11" s="25" t="s">
        <v>19</v>
      </c>
      <c r="E11" s="25" t="s">
        <v>830</v>
      </c>
      <c r="F11" s="26">
        <v>1400</v>
      </c>
      <c r="G11" s="26">
        <v>1550</v>
      </c>
      <c r="H11" s="26">
        <v>1300</v>
      </c>
      <c r="I11" s="26">
        <v>1500</v>
      </c>
      <c r="J11" s="25">
        <f t="shared" si="14"/>
        <v>100</v>
      </c>
      <c r="K11" s="27">
        <f t="shared" si="15"/>
        <v>107.14285714285714</v>
      </c>
      <c r="L11" s="63">
        <f t="shared" si="2"/>
        <v>7.1428571428571397E-2</v>
      </c>
      <c r="M11" s="28">
        <f t="shared" si="10"/>
        <v>10714.285714285714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45205</v>
      </c>
      <c r="D12" s="25" t="s">
        <v>19</v>
      </c>
      <c r="E12" s="25" t="s">
        <v>1766</v>
      </c>
      <c r="F12" s="26">
        <v>325</v>
      </c>
      <c r="G12" s="26">
        <v>500</v>
      </c>
      <c r="H12" s="26">
        <v>200</v>
      </c>
      <c r="I12" s="26">
        <v>360</v>
      </c>
      <c r="J12" s="25">
        <f t="shared" si="14"/>
        <v>35</v>
      </c>
      <c r="K12" s="27">
        <f t="shared" si="15"/>
        <v>461.53846153846155</v>
      </c>
      <c r="L12" s="63">
        <f t="shared" si="2"/>
        <v>0.10769230769230775</v>
      </c>
      <c r="M12" s="28">
        <f t="shared" si="10"/>
        <v>16153.846153846154</v>
      </c>
      <c r="N12" s="8"/>
      <c r="P12" s="144" t="s">
        <v>10</v>
      </c>
      <c r="Q12" s="122">
        <f>COUNT(C6:C190)</f>
        <v>22</v>
      </c>
      <c r="R12" s="124">
        <v>21</v>
      </c>
      <c r="S12" s="124">
        <f>Z191</f>
        <v>1</v>
      </c>
      <c r="T12" s="126">
        <v>0</v>
      </c>
      <c r="U12" s="139">
        <f>R12/(Q12-T12)</f>
        <v>0.95454545454545459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45209</v>
      </c>
      <c r="D13" s="25" t="s">
        <v>19</v>
      </c>
      <c r="E13" s="25" t="s">
        <v>1217</v>
      </c>
      <c r="F13" s="26">
        <v>1740</v>
      </c>
      <c r="G13" s="26">
        <v>1820</v>
      </c>
      <c r="H13" s="26">
        <v>1650</v>
      </c>
      <c r="I13" s="26">
        <v>1753</v>
      </c>
      <c r="J13" s="25">
        <f t="shared" si="14"/>
        <v>13</v>
      </c>
      <c r="K13" s="27">
        <f t="shared" si="15"/>
        <v>86.206896551724142</v>
      </c>
      <c r="L13" s="63">
        <f t="shared" si="2"/>
        <v>7.4712643678160884E-3</v>
      </c>
      <c r="M13" s="28">
        <f t="shared" si="10"/>
        <v>1120.6896551724139</v>
      </c>
      <c r="N13" s="8"/>
      <c r="P13" s="145"/>
      <c r="Q13" s="123"/>
      <c r="R13" s="125"/>
      <c r="S13" s="125"/>
      <c r="T13" s="127"/>
      <c r="U13" s="140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11"/>
        <v>9</v>
      </c>
      <c r="C14" s="24">
        <v>45209</v>
      </c>
      <c r="D14" s="25" t="s">
        <v>19</v>
      </c>
      <c r="E14" s="25" t="s">
        <v>1767</v>
      </c>
      <c r="F14" s="26">
        <v>55</v>
      </c>
      <c r="G14" s="26">
        <v>150</v>
      </c>
      <c r="H14" s="26">
        <v>35</v>
      </c>
      <c r="I14" s="26">
        <v>58</v>
      </c>
      <c r="J14" s="25">
        <f t="shared" si="14"/>
        <v>3</v>
      </c>
      <c r="K14" s="27">
        <f t="shared" si="15"/>
        <v>2727.2727272727275</v>
      </c>
      <c r="L14" s="63">
        <f t="shared" si="2"/>
        <v>5.4545454545454453E-2</v>
      </c>
      <c r="M14" s="28">
        <f t="shared" si="10"/>
        <v>8181.818181818182</v>
      </c>
      <c r="N14" s="8"/>
      <c r="O14" s="29"/>
      <c r="P14" s="97" t="s">
        <v>21</v>
      </c>
      <c r="Q14" s="98"/>
      <c r="R14" s="99"/>
      <c r="S14" s="106">
        <f>U12</f>
        <v>0.95454545454545459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45209</v>
      </c>
      <c r="D15" s="25" t="s">
        <v>19</v>
      </c>
      <c r="E15" s="25" t="s">
        <v>1356</v>
      </c>
      <c r="F15" s="26">
        <v>73</v>
      </c>
      <c r="G15" s="26">
        <v>83</v>
      </c>
      <c r="H15" s="26">
        <v>68</v>
      </c>
      <c r="I15" s="26">
        <v>76</v>
      </c>
      <c r="J15" s="25">
        <f t="shared" si="14"/>
        <v>3</v>
      </c>
      <c r="K15" s="27">
        <f t="shared" si="15"/>
        <v>2054.794520547945</v>
      </c>
      <c r="L15" s="63">
        <f t="shared" si="2"/>
        <v>4.1095890410958846E-2</v>
      </c>
      <c r="M15" s="28">
        <f t="shared" si="10"/>
        <v>6164.3835616438355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11"/>
        <v>11</v>
      </c>
      <c r="C16" s="24">
        <v>45209</v>
      </c>
      <c r="D16" s="25" t="s">
        <v>19</v>
      </c>
      <c r="E16" s="25" t="s">
        <v>1768</v>
      </c>
      <c r="F16" s="26">
        <v>490</v>
      </c>
      <c r="G16" s="26">
        <v>700</v>
      </c>
      <c r="H16" s="26">
        <v>450</v>
      </c>
      <c r="I16" s="26">
        <v>520</v>
      </c>
      <c r="J16" s="25">
        <f t="shared" si="14"/>
        <v>30</v>
      </c>
      <c r="K16" s="27">
        <f t="shared" si="15"/>
        <v>306.12244897959181</v>
      </c>
      <c r="L16" s="63">
        <f t="shared" si="2"/>
        <v>6.1224489795918435E-2</v>
      </c>
      <c r="M16" s="28">
        <f t="shared" si="10"/>
        <v>9183.6734693877552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45209</v>
      </c>
      <c r="D17" s="25" t="s">
        <v>19</v>
      </c>
      <c r="E17" s="25" t="s">
        <v>975</v>
      </c>
      <c r="F17" s="26">
        <v>340</v>
      </c>
      <c r="G17" s="26">
        <v>550</v>
      </c>
      <c r="H17" s="26">
        <v>250</v>
      </c>
      <c r="I17" s="26">
        <v>386</v>
      </c>
      <c r="J17" s="25">
        <f t="shared" si="14"/>
        <v>46</v>
      </c>
      <c r="K17" s="27">
        <f t="shared" si="15"/>
        <v>441.1764705882353</v>
      </c>
      <c r="L17" s="63">
        <f t="shared" si="2"/>
        <v>0.13529411764705879</v>
      </c>
      <c r="M17" s="28">
        <f t="shared" si="10"/>
        <v>20294.117647058825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45211</v>
      </c>
      <c r="D18" s="25" t="s">
        <v>19</v>
      </c>
      <c r="E18" s="25" t="s">
        <v>231</v>
      </c>
      <c r="F18" s="26">
        <v>1380</v>
      </c>
      <c r="G18" s="26">
        <v>1500</v>
      </c>
      <c r="H18" s="26">
        <v>1500</v>
      </c>
      <c r="I18" s="26">
        <v>1500</v>
      </c>
      <c r="J18" s="25">
        <f t="shared" si="14"/>
        <v>120</v>
      </c>
      <c r="K18" s="27">
        <f t="shared" si="15"/>
        <v>108.69565217391305</v>
      </c>
      <c r="L18" s="63">
        <f t="shared" si="2"/>
        <v>8.6956521739130377E-2</v>
      </c>
      <c r="M18" s="28">
        <f t="shared" si="10"/>
        <v>13043.478260869566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45212</v>
      </c>
      <c r="D19" s="25" t="s">
        <v>19</v>
      </c>
      <c r="E19" s="25" t="s">
        <v>1769</v>
      </c>
      <c r="F19" s="26">
        <v>210</v>
      </c>
      <c r="G19" s="26">
        <v>600</v>
      </c>
      <c r="H19" s="26">
        <v>100</v>
      </c>
      <c r="I19" s="26">
        <v>228</v>
      </c>
      <c r="J19" s="25">
        <f t="shared" ref="J19:J20" si="16">I19-F19</f>
        <v>18</v>
      </c>
      <c r="K19" s="27">
        <f t="shared" ref="K19:K20" si="17">150000/F19</f>
        <v>714.28571428571433</v>
      </c>
      <c r="L19" s="63">
        <f t="shared" si="2"/>
        <v>8.5714285714285632E-2</v>
      </c>
      <c r="M19" s="28">
        <f t="shared" si="10"/>
        <v>12857.142857142859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45215</v>
      </c>
      <c r="D20" s="25" t="s">
        <v>19</v>
      </c>
      <c r="E20" s="25" t="s">
        <v>1770</v>
      </c>
      <c r="F20" s="26">
        <v>40</v>
      </c>
      <c r="G20" s="26">
        <v>150</v>
      </c>
      <c r="H20" s="26">
        <v>20</v>
      </c>
      <c r="I20" s="26">
        <v>41.5</v>
      </c>
      <c r="J20" s="25">
        <f t="shared" si="16"/>
        <v>1.5</v>
      </c>
      <c r="K20" s="27">
        <f t="shared" si="17"/>
        <v>3750</v>
      </c>
      <c r="L20" s="63">
        <f t="shared" si="2"/>
        <v>3.7500000000000089E-2</v>
      </c>
      <c r="M20" s="28">
        <f t="shared" si="10"/>
        <v>5625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45216</v>
      </c>
      <c r="D21" s="25" t="s">
        <v>19</v>
      </c>
      <c r="E21" s="25" t="s">
        <v>1771</v>
      </c>
      <c r="F21" s="26">
        <v>203</v>
      </c>
      <c r="G21" s="26">
        <v>225</v>
      </c>
      <c r="H21" s="26">
        <v>195</v>
      </c>
      <c r="I21" s="26">
        <v>211</v>
      </c>
      <c r="J21" s="25">
        <f t="shared" ref="J21:J22" si="18">I21-F21</f>
        <v>8</v>
      </c>
      <c r="K21" s="27">
        <f t="shared" ref="K21:K22" si="19">150000/F21</f>
        <v>738.91625615763542</v>
      </c>
      <c r="L21" s="63">
        <f t="shared" si="2"/>
        <v>3.9408866995073843E-2</v>
      </c>
      <c r="M21" s="28">
        <f t="shared" si="10"/>
        <v>5911.3300492610833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45216</v>
      </c>
      <c r="D22" s="25" t="s">
        <v>19</v>
      </c>
      <c r="E22" s="25" t="s">
        <v>1772</v>
      </c>
      <c r="F22" s="26">
        <v>1060</v>
      </c>
      <c r="G22" s="26">
        <v>1200</v>
      </c>
      <c r="H22" s="26">
        <v>1000</v>
      </c>
      <c r="I22" s="26">
        <v>1200</v>
      </c>
      <c r="J22" s="25">
        <f t="shared" si="18"/>
        <v>140</v>
      </c>
      <c r="K22" s="27">
        <f t="shared" si="19"/>
        <v>141.50943396226415</v>
      </c>
      <c r="L22" s="63">
        <f t="shared" si="2"/>
        <v>0.13207547169811318</v>
      </c>
      <c r="M22" s="28">
        <f t="shared" si="10"/>
        <v>19811.32075471698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45216</v>
      </c>
      <c r="D23" s="25" t="s">
        <v>19</v>
      </c>
      <c r="E23" s="25" t="s">
        <v>1773</v>
      </c>
      <c r="F23" s="26">
        <v>67.5</v>
      </c>
      <c r="G23" s="26">
        <v>200</v>
      </c>
      <c r="H23" s="26"/>
      <c r="I23" s="26">
        <v>69.5</v>
      </c>
      <c r="J23" s="25">
        <f t="shared" ref="J23" si="20">I23-F23</f>
        <v>2</v>
      </c>
      <c r="K23" s="27">
        <f t="shared" ref="K23" si="21">150000/F23</f>
        <v>2222.2222222222222</v>
      </c>
      <c r="L23" s="63">
        <f t="shared" si="2"/>
        <v>2.9629629629629672E-2</v>
      </c>
      <c r="M23" s="28">
        <f t="shared" si="10"/>
        <v>4444.4444444444443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45224</v>
      </c>
      <c r="D24" s="25" t="s">
        <v>19</v>
      </c>
      <c r="E24" s="25" t="s">
        <v>830</v>
      </c>
      <c r="F24" s="26">
        <v>1810</v>
      </c>
      <c r="G24" s="26">
        <v>2000</v>
      </c>
      <c r="H24" s="26">
        <v>1690</v>
      </c>
      <c r="I24" s="26">
        <v>2000</v>
      </c>
      <c r="J24" s="25">
        <f t="shared" ref="J24:J27" si="22">I24-F24</f>
        <v>190</v>
      </c>
      <c r="K24" s="27">
        <f t="shared" ref="K24:K27" si="23">150000/F24</f>
        <v>82.872928176795583</v>
      </c>
      <c r="L24" s="63">
        <f t="shared" si="2"/>
        <v>0.1049723756906078</v>
      </c>
      <c r="M24" s="28">
        <f t="shared" si="10"/>
        <v>15745.85635359116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45225</v>
      </c>
      <c r="D25" s="25" t="s">
        <v>19</v>
      </c>
      <c r="E25" s="25" t="s">
        <v>1774</v>
      </c>
      <c r="F25" s="26">
        <v>965</v>
      </c>
      <c r="G25" s="26">
        <v>2000</v>
      </c>
      <c r="H25" s="26">
        <v>700</v>
      </c>
      <c r="I25" s="26">
        <v>1100</v>
      </c>
      <c r="J25" s="25">
        <f t="shared" si="22"/>
        <v>135</v>
      </c>
      <c r="K25" s="27">
        <f t="shared" si="23"/>
        <v>155.44041450777203</v>
      </c>
      <c r="L25" s="63">
        <f>(I25*1/F25)-100%</f>
        <v>0.13989637305699487</v>
      </c>
      <c r="M25" s="28">
        <f t="shared" si="10"/>
        <v>20984.455958549224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45225</v>
      </c>
      <c r="D26" s="25" t="s">
        <v>19</v>
      </c>
      <c r="E26" s="25" t="s">
        <v>1775</v>
      </c>
      <c r="F26" s="26">
        <v>1800</v>
      </c>
      <c r="G26" s="26">
        <v>2000</v>
      </c>
      <c r="H26" s="26">
        <v>1720</v>
      </c>
      <c r="I26" s="26">
        <v>2000</v>
      </c>
      <c r="J26" s="25">
        <f t="shared" si="22"/>
        <v>200</v>
      </c>
      <c r="K26" s="27">
        <f t="shared" si="23"/>
        <v>83.333333333333329</v>
      </c>
      <c r="L26" s="63">
        <f t="shared" si="2"/>
        <v>0.11111111111111116</v>
      </c>
      <c r="M26" s="28">
        <f t="shared" si="10"/>
        <v>16666.666666666664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45229</v>
      </c>
      <c r="D27" s="25" t="s">
        <v>19</v>
      </c>
      <c r="E27" s="25" t="s">
        <v>507</v>
      </c>
      <c r="F27" s="26">
        <v>12</v>
      </c>
      <c r="G27" s="26">
        <v>14</v>
      </c>
      <c r="H27" s="26">
        <v>10.5</v>
      </c>
      <c r="I27" s="26">
        <v>14</v>
      </c>
      <c r="J27" s="25">
        <f t="shared" si="22"/>
        <v>2</v>
      </c>
      <c r="K27" s="27">
        <f t="shared" si="23"/>
        <v>12500</v>
      </c>
      <c r="L27" s="63">
        <f t="shared" si="2"/>
        <v>0.16666666666666674</v>
      </c>
      <c r="M27" s="28">
        <f t="shared" si="10"/>
        <v>25000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thickBot="1" x14ac:dyDescent="0.35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/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4">IF($M70&gt;0,1,0)</f>
        <v>0</v>
      </c>
      <c r="Z70" s="5">
        <f t="shared" ref="Z70:Z133" si="25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6">(I71*1/F71)-100%</f>
        <v>#VALUE!</v>
      </c>
      <c r="M71" s="28">
        <f t="shared" si="10"/>
        <v>0</v>
      </c>
      <c r="N71" s="8"/>
      <c r="Y71" s="5">
        <f t="shared" si="24"/>
        <v>0</v>
      </c>
      <c r="Z71" s="5">
        <f t="shared" si="25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6"/>
        <v>#VALUE!</v>
      </c>
      <c r="M72" s="28">
        <f t="shared" ref="M72:M135" si="27">J72*K72</f>
        <v>0</v>
      </c>
      <c r="N72" s="8"/>
      <c r="Y72" s="5">
        <f t="shared" si="24"/>
        <v>0</v>
      </c>
      <c r="Z72" s="5">
        <f t="shared" si="25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2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6"/>
        <v>#VALUE!</v>
      </c>
      <c r="M73" s="28">
        <f t="shared" si="27"/>
        <v>0</v>
      </c>
      <c r="N73" s="8"/>
      <c r="Y73" s="5">
        <f t="shared" si="24"/>
        <v>0</v>
      </c>
      <c r="Z73" s="5">
        <f t="shared" si="25"/>
        <v>0</v>
      </c>
      <c r="AA73" s="5">
        <f t="shared" si="7"/>
        <v>0</v>
      </c>
    </row>
    <row r="74" spans="1:27" hidden="1" x14ac:dyDescent="0.3">
      <c r="A74" s="7"/>
      <c r="B74" s="23">
        <f t="shared" si="2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6"/>
        <v>#VALUE!</v>
      </c>
      <c r="M74" s="28">
        <f t="shared" si="27"/>
        <v>0</v>
      </c>
      <c r="N74" s="8"/>
      <c r="Y74" s="5">
        <f t="shared" si="24"/>
        <v>0</v>
      </c>
      <c r="Z74" s="5">
        <f t="shared" si="25"/>
        <v>0</v>
      </c>
      <c r="AA74" s="5">
        <f t="shared" ref="AA74:AA137" si="29">IF($I74=0,1,0)</f>
        <v>0</v>
      </c>
    </row>
    <row r="75" spans="1:27" hidden="1" x14ac:dyDescent="0.3">
      <c r="A75" s="7"/>
      <c r="B75" s="23">
        <f t="shared" si="2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6"/>
        <v>#VALUE!</v>
      </c>
      <c r="M75" s="28">
        <f t="shared" si="27"/>
        <v>0</v>
      </c>
      <c r="N75" s="8"/>
      <c r="Y75" s="5">
        <f t="shared" si="24"/>
        <v>0</v>
      </c>
      <c r="Z75" s="5">
        <f t="shared" si="25"/>
        <v>0</v>
      </c>
      <c r="AA75" s="5">
        <f t="shared" si="29"/>
        <v>0</v>
      </c>
    </row>
    <row r="76" spans="1:27" hidden="1" x14ac:dyDescent="0.3">
      <c r="A76" s="7"/>
      <c r="B76" s="23">
        <f t="shared" si="2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6"/>
        <v>#VALUE!</v>
      </c>
      <c r="M76" s="28">
        <f t="shared" si="27"/>
        <v>0</v>
      </c>
      <c r="N76" s="8"/>
      <c r="Y76" s="5">
        <f t="shared" si="24"/>
        <v>0</v>
      </c>
      <c r="Z76" s="5">
        <f t="shared" si="25"/>
        <v>0</v>
      </c>
      <c r="AA76" s="5">
        <f t="shared" si="29"/>
        <v>0</v>
      </c>
    </row>
    <row r="77" spans="1:27" hidden="1" x14ac:dyDescent="0.3">
      <c r="A77" s="7"/>
      <c r="B77" s="23">
        <f t="shared" si="2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6"/>
        <v>#VALUE!</v>
      </c>
      <c r="M77" s="28">
        <f t="shared" si="27"/>
        <v>0</v>
      </c>
      <c r="N77" s="8"/>
      <c r="Y77" s="5">
        <f t="shared" si="24"/>
        <v>0</v>
      </c>
      <c r="Z77" s="5">
        <f t="shared" si="25"/>
        <v>0</v>
      </c>
      <c r="AA77" s="5">
        <f t="shared" si="29"/>
        <v>0</v>
      </c>
    </row>
    <row r="78" spans="1:27" hidden="1" x14ac:dyDescent="0.3">
      <c r="A78" s="7"/>
      <c r="B78" s="23">
        <f t="shared" si="2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6"/>
        <v>#VALUE!</v>
      </c>
      <c r="M78" s="28">
        <f t="shared" si="27"/>
        <v>0</v>
      </c>
      <c r="N78" s="8"/>
      <c r="Y78" s="5">
        <f t="shared" si="24"/>
        <v>0</v>
      </c>
      <c r="Z78" s="5">
        <f t="shared" si="25"/>
        <v>0</v>
      </c>
      <c r="AA78" s="5">
        <f t="shared" si="29"/>
        <v>0</v>
      </c>
    </row>
    <row r="79" spans="1:27" hidden="1" x14ac:dyDescent="0.3">
      <c r="A79" s="7"/>
      <c r="B79" s="23">
        <f t="shared" si="2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6"/>
        <v>#VALUE!</v>
      </c>
      <c r="M79" s="28">
        <f t="shared" si="27"/>
        <v>0</v>
      </c>
      <c r="N79" s="8"/>
      <c r="Q79" s="5" t="s">
        <v>20</v>
      </c>
      <c r="Y79" s="5">
        <f t="shared" si="24"/>
        <v>0</v>
      </c>
      <c r="Z79" s="5">
        <f t="shared" si="25"/>
        <v>0</v>
      </c>
      <c r="AA79" s="5">
        <f t="shared" si="29"/>
        <v>0</v>
      </c>
    </row>
    <row r="80" spans="1:27" hidden="1" x14ac:dyDescent="0.3">
      <c r="A80" s="7"/>
      <c r="B80" s="23">
        <f t="shared" si="2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6"/>
        <v>#VALUE!</v>
      </c>
      <c r="M80" s="28">
        <f t="shared" si="27"/>
        <v>0</v>
      </c>
      <c r="N80" s="8"/>
      <c r="P80" s="5" t="s">
        <v>20</v>
      </c>
      <c r="Y80" s="5">
        <f t="shared" si="24"/>
        <v>0</v>
      </c>
      <c r="Z80" s="5">
        <f t="shared" si="25"/>
        <v>0</v>
      </c>
      <c r="AA80" s="5">
        <f t="shared" si="29"/>
        <v>0</v>
      </c>
    </row>
    <row r="81" spans="1:27" hidden="1" x14ac:dyDescent="0.3">
      <c r="A81" s="7"/>
      <c r="B81" s="23">
        <f t="shared" si="2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6"/>
        <v>#VALUE!</v>
      </c>
      <c r="M81" s="28">
        <f t="shared" si="27"/>
        <v>0</v>
      </c>
      <c r="N81" s="8"/>
      <c r="Y81" s="5">
        <f t="shared" si="24"/>
        <v>0</v>
      </c>
      <c r="Z81" s="5">
        <f t="shared" si="25"/>
        <v>0</v>
      </c>
      <c r="AA81" s="5">
        <f t="shared" si="29"/>
        <v>0</v>
      </c>
    </row>
    <row r="82" spans="1:27" hidden="1" x14ac:dyDescent="0.3">
      <c r="A82" s="7"/>
      <c r="B82" s="23">
        <f t="shared" si="2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6"/>
        <v>#VALUE!</v>
      </c>
      <c r="M82" s="28">
        <f t="shared" si="27"/>
        <v>0</v>
      </c>
      <c r="N82" s="8"/>
      <c r="R82" s="5" t="s">
        <v>20</v>
      </c>
      <c r="Y82" s="5">
        <f t="shared" si="24"/>
        <v>0</v>
      </c>
      <c r="Z82" s="5">
        <f t="shared" si="25"/>
        <v>0</v>
      </c>
      <c r="AA82" s="5">
        <f t="shared" si="29"/>
        <v>0</v>
      </c>
    </row>
    <row r="83" spans="1:27" hidden="1" x14ac:dyDescent="0.3">
      <c r="A83" s="7"/>
      <c r="B83" s="23">
        <f t="shared" si="2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6"/>
        <v>#VALUE!</v>
      </c>
      <c r="M83" s="28">
        <f t="shared" si="27"/>
        <v>0</v>
      </c>
      <c r="N83" s="8"/>
      <c r="Y83" s="5">
        <f t="shared" si="24"/>
        <v>0</v>
      </c>
      <c r="Z83" s="5">
        <f t="shared" si="25"/>
        <v>0</v>
      </c>
      <c r="AA83" s="5">
        <f t="shared" si="29"/>
        <v>0</v>
      </c>
    </row>
    <row r="84" spans="1:27" hidden="1" x14ac:dyDescent="0.3">
      <c r="A84" s="7"/>
      <c r="B84" s="23">
        <f t="shared" si="2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6"/>
        <v>#VALUE!</v>
      </c>
      <c r="M84" s="28">
        <f t="shared" si="27"/>
        <v>0</v>
      </c>
      <c r="N84" s="8"/>
      <c r="Y84" s="5">
        <f t="shared" si="24"/>
        <v>0</v>
      </c>
      <c r="Z84" s="5">
        <f t="shared" si="25"/>
        <v>0</v>
      </c>
      <c r="AA84" s="5">
        <f t="shared" si="29"/>
        <v>0</v>
      </c>
    </row>
    <row r="85" spans="1:27" hidden="1" x14ac:dyDescent="0.3">
      <c r="A85" s="7"/>
      <c r="B85" s="23">
        <f t="shared" si="2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6"/>
        <v>#VALUE!</v>
      </c>
      <c r="M85" s="28">
        <f t="shared" si="27"/>
        <v>0</v>
      </c>
      <c r="N85" s="8"/>
      <c r="Y85" s="5">
        <f t="shared" si="24"/>
        <v>0</v>
      </c>
      <c r="Z85" s="5">
        <f t="shared" si="25"/>
        <v>0</v>
      </c>
      <c r="AA85" s="5">
        <f t="shared" si="29"/>
        <v>0</v>
      </c>
    </row>
    <row r="86" spans="1:27" hidden="1" x14ac:dyDescent="0.3">
      <c r="A86" s="7"/>
      <c r="B86" s="23">
        <f t="shared" si="2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6"/>
        <v>#VALUE!</v>
      </c>
      <c r="M86" s="28">
        <f t="shared" si="27"/>
        <v>0</v>
      </c>
      <c r="N86" s="8"/>
      <c r="Y86" s="5">
        <f t="shared" si="24"/>
        <v>0</v>
      </c>
      <c r="Z86" s="5">
        <f t="shared" si="25"/>
        <v>0</v>
      </c>
      <c r="AA86" s="5">
        <f t="shared" si="29"/>
        <v>0</v>
      </c>
    </row>
    <row r="87" spans="1:27" hidden="1" x14ac:dyDescent="0.3">
      <c r="A87" s="7"/>
      <c r="B87" s="23">
        <f t="shared" si="2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6"/>
        <v>#VALUE!</v>
      </c>
      <c r="M87" s="28">
        <f t="shared" si="27"/>
        <v>0</v>
      </c>
      <c r="N87" s="8"/>
      <c r="Y87" s="5">
        <f t="shared" si="24"/>
        <v>0</v>
      </c>
      <c r="Z87" s="5">
        <f t="shared" si="25"/>
        <v>0</v>
      </c>
      <c r="AA87" s="5">
        <f t="shared" si="29"/>
        <v>0</v>
      </c>
    </row>
    <row r="88" spans="1:27" hidden="1" x14ac:dyDescent="0.3">
      <c r="A88" s="7"/>
      <c r="B88" s="23">
        <f t="shared" si="2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6"/>
        <v>#VALUE!</v>
      </c>
      <c r="M88" s="28">
        <f t="shared" si="27"/>
        <v>0</v>
      </c>
      <c r="N88" s="8"/>
      <c r="Y88" s="5">
        <f t="shared" si="24"/>
        <v>0</v>
      </c>
      <c r="Z88" s="5">
        <f t="shared" si="25"/>
        <v>0</v>
      </c>
      <c r="AA88" s="5">
        <f t="shared" si="29"/>
        <v>0</v>
      </c>
    </row>
    <row r="89" spans="1:27" hidden="1" x14ac:dyDescent="0.3">
      <c r="A89" s="7"/>
      <c r="B89" s="23">
        <f t="shared" si="2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6"/>
        <v>#VALUE!</v>
      </c>
      <c r="M89" s="28">
        <f t="shared" si="27"/>
        <v>0</v>
      </c>
      <c r="N89" s="8"/>
      <c r="Y89" s="5">
        <f t="shared" si="24"/>
        <v>0</v>
      </c>
      <c r="Z89" s="5">
        <f t="shared" si="25"/>
        <v>0</v>
      </c>
      <c r="AA89" s="5">
        <f t="shared" si="29"/>
        <v>0</v>
      </c>
    </row>
    <row r="90" spans="1:27" hidden="1" x14ac:dyDescent="0.3">
      <c r="A90" s="7"/>
      <c r="B90" s="23">
        <f t="shared" si="2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6"/>
        <v>#VALUE!</v>
      </c>
      <c r="M90" s="28">
        <f t="shared" si="27"/>
        <v>0</v>
      </c>
      <c r="N90" s="8"/>
      <c r="Y90" s="5">
        <f t="shared" si="24"/>
        <v>0</v>
      </c>
      <c r="Z90" s="5">
        <f t="shared" si="25"/>
        <v>0</v>
      </c>
      <c r="AA90" s="5">
        <f t="shared" si="29"/>
        <v>0</v>
      </c>
    </row>
    <row r="91" spans="1:27" hidden="1" x14ac:dyDescent="0.3">
      <c r="A91" s="7"/>
      <c r="B91" s="23">
        <f t="shared" si="2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6"/>
        <v>#VALUE!</v>
      </c>
      <c r="M91" s="28">
        <f t="shared" si="27"/>
        <v>0</v>
      </c>
      <c r="N91" s="8"/>
      <c r="Y91" s="5">
        <f t="shared" si="24"/>
        <v>0</v>
      </c>
      <c r="Z91" s="5">
        <f t="shared" si="25"/>
        <v>0</v>
      </c>
      <c r="AA91" s="5">
        <f t="shared" si="29"/>
        <v>0</v>
      </c>
    </row>
    <row r="92" spans="1:27" hidden="1" x14ac:dyDescent="0.3">
      <c r="A92" s="7"/>
      <c r="B92" s="23">
        <f t="shared" si="2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6"/>
        <v>#VALUE!</v>
      </c>
      <c r="M92" s="28">
        <f t="shared" si="27"/>
        <v>0</v>
      </c>
      <c r="N92" s="8"/>
      <c r="Y92" s="5">
        <f t="shared" si="24"/>
        <v>0</v>
      </c>
      <c r="Z92" s="5">
        <f t="shared" si="25"/>
        <v>0</v>
      </c>
      <c r="AA92" s="5">
        <f t="shared" si="29"/>
        <v>0</v>
      </c>
    </row>
    <row r="93" spans="1:27" hidden="1" x14ac:dyDescent="0.3">
      <c r="A93" s="7"/>
      <c r="B93" s="23">
        <f t="shared" si="2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6"/>
        <v>#VALUE!</v>
      </c>
      <c r="M93" s="28">
        <f t="shared" si="27"/>
        <v>0</v>
      </c>
      <c r="N93" s="8"/>
      <c r="Y93" s="5">
        <f t="shared" si="24"/>
        <v>0</v>
      </c>
      <c r="Z93" s="5">
        <f t="shared" si="25"/>
        <v>0</v>
      </c>
      <c r="AA93" s="5">
        <f t="shared" si="29"/>
        <v>0</v>
      </c>
    </row>
    <row r="94" spans="1:27" hidden="1" x14ac:dyDescent="0.3">
      <c r="A94" s="7"/>
      <c r="B94" s="23">
        <f t="shared" si="2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6"/>
        <v>#VALUE!</v>
      </c>
      <c r="M94" s="28">
        <f t="shared" si="27"/>
        <v>0</v>
      </c>
      <c r="N94" s="8"/>
      <c r="Y94" s="5">
        <f t="shared" si="24"/>
        <v>0</v>
      </c>
      <c r="Z94" s="5">
        <f t="shared" si="25"/>
        <v>0</v>
      </c>
      <c r="AA94" s="5">
        <f t="shared" si="29"/>
        <v>0</v>
      </c>
    </row>
    <row r="95" spans="1:27" hidden="1" x14ac:dyDescent="0.3">
      <c r="A95" s="7"/>
      <c r="B95" s="23">
        <f t="shared" si="2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6"/>
        <v>#VALUE!</v>
      </c>
      <c r="M95" s="28">
        <f t="shared" si="27"/>
        <v>0</v>
      </c>
      <c r="N95" s="8"/>
      <c r="Y95" s="5">
        <f t="shared" si="24"/>
        <v>0</v>
      </c>
      <c r="Z95" s="5">
        <f t="shared" si="25"/>
        <v>0</v>
      </c>
      <c r="AA95" s="5">
        <f t="shared" si="29"/>
        <v>0</v>
      </c>
    </row>
    <row r="96" spans="1:27" hidden="1" x14ac:dyDescent="0.3">
      <c r="A96" s="7"/>
      <c r="B96" s="23">
        <f t="shared" si="2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6"/>
        <v>#VALUE!</v>
      </c>
      <c r="M96" s="28">
        <f t="shared" si="27"/>
        <v>0</v>
      </c>
      <c r="N96" s="8"/>
      <c r="Y96" s="5">
        <f t="shared" si="24"/>
        <v>0</v>
      </c>
      <c r="Z96" s="5">
        <f t="shared" si="25"/>
        <v>0</v>
      </c>
      <c r="AA96" s="5">
        <f t="shared" si="29"/>
        <v>0</v>
      </c>
    </row>
    <row r="97" spans="1:27" hidden="1" x14ac:dyDescent="0.3">
      <c r="A97" s="7"/>
      <c r="B97" s="23">
        <f t="shared" si="2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6"/>
        <v>#VALUE!</v>
      </c>
      <c r="M97" s="28">
        <f t="shared" si="27"/>
        <v>0</v>
      </c>
      <c r="N97" s="8"/>
      <c r="Y97" s="5">
        <f t="shared" si="24"/>
        <v>0</v>
      </c>
      <c r="Z97" s="5">
        <f t="shared" si="25"/>
        <v>0</v>
      </c>
      <c r="AA97" s="5">
        <f t="shared" si="29"/>
        <v>0</v>
      </c>
    </row>
    <row r="98" spans="1:27" hidden="1" x14ac:dyDescent="0.3">
      <c r="A98" s="7"/>
      <c r="B98" s="23">
        <f t="shared" si="2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6"/>
        <v>#VALUE!</v>
      </c>
      <c r="M98" s="28">
        <f t="shared" si="27"/>
        <v>0</v>
      </c>
      <c r="N98" s="8"/>
      <c r="P98" s="5" t="s">
        <v>20</v>
      </c>
      <c r="Y98" s="5">
        <f t="shared" si="24"/>
        <v>0</v>
      </c>
      <c r="Z98" s="5">
        <f t="shared" si="25"/>
        <v>0</v>
      </c>
      <c r="AA98" s="5">
        <f t="shared" si="29"/>
        <v>0</v>
      </c>
    </row>
    <row r="99" spans="1:27" hidden="1" x14ac:dyDescent="0.3">
      <c r="A99" s="7"/>
      <c r="B99" s="23">
        <f t="shared" si="2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6"/>
        <v>#VALUE!</v>
      </c>
      <c r="M99" s="28">
        <f t="shared" si="27"/>
        <v>0</v>
      </c>
      <c r="N99" s="8"/>
      <c r="Q99" s="5" t="s">
        <v>20</v>
      </c>
      <c r="Y99" s="5">
        <f t="shared" si="24"/>
        <v>0</v>
      </c>
      <c r="Z99" s="5">
        <f t="shared" si="25"/>
        <v>0</v>
      </c>
      <c r="AA99" s="5">
        <f t="shared" si="29"/>
        <v>0</v>
      </c>
    </row>
    <row r="100" spans="1:27" hidden="1" x14ac:dyDescent="0.3">
      <c r="A100" s="7"/>
      <c r="B100" s="23">
        <f t="shared" si="2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6"/>
        <v>#VALUE!</v>
      </c>
      <c r="M100" s="28">
        <f t="shared" si="27"/>
        <v>0</v>
      </c>
      <c r="N100" s="8"/>
      <c r="Q100" s="5" t="s">
        <v>20</v>
      </c>
      <c r="Y100" s="5">
        <f t="shared" si="24"/>
        <v>0</v>
      </c>
      <c r="Z100" s="5">
        <f t="shared" si="25"/>
        <v>0</v>
      </c>
      <c r="AA100" s="5">
        <f t="shared" si="29"/>
        <v>0</v>
      </c>
    </row>
    <row r="101" spans="1:27" hidden="1" x14ac:dyDescent="0.3">
      <c r="A101" s="7"/>
      <c r="B101" s="23">
        <f t="shared" si="2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6"/>
        <v>#VALUE!</v>
      </c>
      <c r="M101" s="28">
        <f t="shared" si="27"/>
        <v>0</v>
      </c>
      <c r="N101" s="8"/>
      <c r="Y101" s="5">
        <f t="shared" si="24"/>
        <v>0</v>
      </c>
      <c r="Z101" s="5">
        <f t="shared" si="25"/>
        <v>0</v>
      </c>
      <c r="AA101" s="5">
        <f t="shared" si="29"/>
        <v>0</v>
      </c>
    </row>
    <row r="102" spans="1:27" hidden="1" x14ac:dyDescent="0.3">
      <c r="A102" s="7"/>
      <c r="B102" s="23">
        <f t="shared" si="2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6"/>
        <v>#VALUE!</v>
      </c>
      <c r="M102" s="28">
        <f t="shared" si="27"/>
        <v>0</v>
      </c>
      <c r="N102" s="8"/>
      <c r="Y102" s="5">
        <f t="shared" si="24"/>
        <v>0</v>
      </c>
      <c r="Z102" s="5">
        <f t="shared" si="25"/>
        <v>0</v>
      </c>
      <c r="AA102" s="5">
        <f t="shared" si="29"/>
        <v>0</v>
      </c>
    </row>
    <row r="103" spans="1:27" hidden="1" x14ac:dyDescent="0.3">
      <c r="A103" s="7"/>
      <c r="B103" s="23">
        <f t="shared" si="2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6"/>
        <v>#VALUE!</v>
      </c>
      <c r="M103" s="25">
        <f t="shared" si="27"/>
        <v>0</v>
      </c>
      <c r="N103" s="8"/>
      <c r="Y103" s="5">
        <f t="shared" si="24"/>
        <v>0</v>
      </c>
      <c r="Z103" s="5">
        <f t="shared" si="25"/>
        <v>0</v>
      </c>
      <c r="AA103" s="5">
        <f t="shared" si="29"/>
        <v>0</v>
      </c>
    </row>
    <row r="104" spans="1:27" hidden="1" x14ac:dyDescent="0.3">
      <c r="A104" s="7"/>
      <c r="B104" s="23">
        <f t="shared" si="2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6"/>
        <v>#VALUE!</v>
      </c>
      <c r="M104" s="25">
        <f t="shared" si="27"/>
        <v>0</v>
      </c>
      <c r="N104" s="8"/>
      <c r="Y104" s="5">
        <f t="shared" si="24"/>
        <v>0</v>
      </c>
      <c r="Z104" s="5">
        <f t="shared" si="25"/>
        <v>0</v>
      </c>
      <c r="AA104" s="5">
        <f t="shared" si="29"/>
        <v>0</v>
      </c>
    </row>
    <row r="105" spans="1:27" hidden="1" x14ac:dyDescent="0.3">
      <c r="A105" s="7"/>
      <c r="B105" s="23">
        <f t="shared" si="2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6"/>
        <v>#VALUE!</v>
      </c>
      <c r="M105" s="25">
        <f t="shared" si="27"/>
        <v>0</v>
      </c>
      <c r="N105" s="8"/>
      <c r="Y105" s="5">
        <f t="shared" si="24"/>
        <v>0</v>
      </c>
      <c r="Z105" s="5">
        <f t="shared" si="25"/>
        <v>0</v>
      </c>
      <c r="AA105" s="5">
        <f t="shared" si="29"/>
        <v>0</v>
      </c>
    </row>
    <row r="106" spans="1:27" hidden="1" x14ac:dyDescent="0.3">
      <c r="A106" s="7"/>
      <c r="B106" s="23">
        <f t="shared" si="2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6"/>
        <v>#VALUE!</v>
      </c>
      <c r="M106" s="25">
        <f t="shared" si="27"/>
        <v>0</v>
      </c>
      <c r="N106" s="8"/>
      <c r="Y106" s="5">
        <f t="shared" si="24"/>
        <v>0</v>
      </c>
      <c r="Z106" s="5">
        <f t="shared" si="25"/>
        <v>0</v>
      </c>
      <c r="AA106" s="5">
        <f t="shared" si="29"/>
        <v>0</v>
      </c>
    </row>
    <row r="107" spans="1:27" hidden="1" x14ac:dyDescent="0.3">
      <c r="A107" s="7"/>
      <c r="B107" s="23">
        <f t="shared" si="2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6"/>
        <v>#VALUE!</v>
      </c>
      <c r="M107" s="25">
        <f t="shared" si="27"/>
        <v>0</v>
      </c>
      <c r="N107" s="8"/>
      <c r="Y107" s="5">
        <f t="shared" si="24"/>
        <v>0</v>
      </c>
      <c r="Z107" s="5">
        <f t="shared" si="25"/>
        <v>0</v>
      </c>
      <c r="AA107" s="5">
        <f t="shared" si="29"/>
        <v>0</v>
      </c>
    </row>
    <row r="108" spans="1:27" hidden="1" x14ac:dyDescent="0.3">
      <c r="A108" s="7"/>
      <c r="B108" s="23">
        <f t="shared" si="2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6"/>
        <v>#VALUE!</v>
      </c>
      <c r="M108" s="25">
        <f t="shared" si="27"/>
        <v>0</v>
      </c>
      <c r="N108" s="8"/>
      <c r="Y108" s="5">
        <f t="shared" si="24"/>
        <v>0</v>
      </c>
      <c r="Z108" s="5">
        <f t="shared" si="25"/>
        <v>0</v>
      </c>
      <c r="AA108" s="5">
        <f t="shared" si="29"/>
        <v>0</v>
      </c>
    </row>
    <row r="109" spans="1:27" hidden="1" x14ac:dyDescent="0.3">
      <c r="A109" s="7"/>
      <c r="B109" s="23">
        <f t="shared" si="2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6"/>
        <v>#VALUE!</v>
      </c>
      <c r="M109" s="25">
        <f t="shared" si="27"/>
        <v>0</v>
      </c>
      <c r="N109" s="8"/>
      <c r="Y109" s="5">
        <f t="shared" si="24"/>
        <v>0</v>
      </c>
      <c r="Z109" s="5">
        <f t="shared" si="25"/>
        <v>0</v>
      </c>
      <c r="AA109" s="5">
        <f t="shared" si="29"/>
        <v>0</v>
      </c>
    </row>
    <row r="110" spans="1:27" hidden="1" x14ac:dyDescent="0.3">
      <c r="A110" s="7"/>
      <c r="B110" s="23">
        <f t="shared" si="2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6"/>
        <v>#VALUE!</v>
      </c>
      <c r="M110" s="25">
        <f t="shared" si="27"/>
        <v>0</v>
      </c>
      <c r="N110" s="8"/>
      <c r="Y110" s="5">
        <f t="shared" si="24"/>
        <v>0</v>
      </c>
      <c r="Z110" s="5">
        <f t="shared" si="25"/>
        <v>0</v>
      </c>
      <c r="AA110" s="5">
        <f t="shared" si="29"/>
        <v>0</v>
      </c>
    </row>
    <row r="111" spans="1:27" hidden="1" x14ac:dyDescent="0.3">
      <c r="A111" s="7"/>
      <c r="B111" s="23">
        <f t="shared" si="2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6"/>
        <v>#VALUE!</v>
      </c>
      <c r="M111" s="25">
        <f t="shared" si="27"/>
        <v>0</v>
      </c>
      <c r="N111" s="8"/>
      <c r="Y111" s="5">
        <f t="shared" si="24"/>
        <v>0</v>
      </c>
      <c r="Z111" s="5">
        <f t="shared" si="25"/>
        <v>0</v>
      </c>
      <c r="AA111" s="5">
        <f t="shared" si="29"/>
        <v>0</v>
      </c>
    </row>
    <row r="112" spans="1:27" hidden="1" x14ac:dyDescent="0.3">
      <c r="A112" s="7"/>
      <c r="B112" s="23">
        <f t="shared" si="2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6"/>
        <v>#VALUE!</v>
      </c>
      <c r="M112" s="25">
        <f t="shared" si="27"/>
        <v>0</v>
      </c>
      <c r="N112" s="8"/>
      <c r="Y112" s="5">
        <f t="shared" si="24"/>
        <v>0</v>
      </c>
      <c r="Z112" s="5">
        <f t="shared" si="25"/>
        <v>0</v>
      </c>
      <c r="AA112" s="5">
        <f t="shared" si="29"/>
        <v>0</v>
      </c>
    </row>
    <row r="113" spans="1:27" hidden="1" x14ac:dyDescent="0.3">
      <c r="A113" s="7"/>
      <c r="B113" s="23">
        <f t="shared" si="2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6"/>
        <v>#VALUE!</v>
      </c>
      <c r="M113" s="25">
        <f t="shared" si="27"/>
        <v>0</v>
      </c>
      <c r="N113" s="8"/>
      <c r="Y113" s="5">
        <f t="shared" si="24"/>
        <v>0</v>
      </c>
      <c r="Z113" s="5">
        <f t="shared" si="25"/>
        <v>0</v>
      </c>
      <c r="AA113" s="5">
        <f t="shared" si="29"/>
        <v>0</v>
      </c>
    </row>
    <row r="114" spans="1:27" hidden="1" x14ac:dyDescent="0.3">
      <c r="A114" s="7"/>
      <c r="B114" s="23">
        <f t="shared" si="2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6"/>
        <v>#VALUE!</v>
      </c>
      <c r="M114" s="25">
        <f t="shared" si="27"/>
        <v>0</v>
      </c>
      <c r="N114" s="8"/>
      <c r="Y114" s="5">
        <f t="shared" si="24"/>
        <v>0</v>
      </c>
      <c r="Z114" s="5">
        <f t="shared" si="25"/>
        <v>0</v>
      </c>
      <c r="AA114" s="5">
        <f t="shared" si="29"/>
        <v>0</v>
      </c>
    </row>
    <row r="115" spans="1:27" hidden="1" x14ac:dyDescent="0.3">
      <c r="A115" s="7"/>
      <c r="B115" s="23">
        <f t="shared" si="2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6"/>
        <v>#VALUE!</v>
      </c>
      <c r="M115" s="25">
        <f t="shared" si="27"/>
        <v>0</v>
      </c>
      <c r="N115" s="8"/>
      <c r="Y115" s="5">
        <f t="shared" si="24"/>
        <v>0</v>
      </c>
      <c r="Z115" s="5">
        <f t="shared" si="25"/>
        <v>0</v>
      </c>
      <c r="AA115" s="5">
        <f t="shared" si="29"/>
        <v>0</v>
      </c>
    </row>
    <row r="116" spans="1:27" hidden="1" x14ac:dyDescent="0.3">
      <c r="A116" s="7"/>
      <c r="B116" s="23">
        <f t="shared" si="2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6"/>
        <v>#VALUE!</v>
      </c>
      <c r="M116" s="25">
        <f t="shared" si="27"/>
        <v>0</v>
      </c>
      <c r="N116" s="8"/>
      <c r="Y116" s="5">
        <f t="shared" si="24"/>
        <v>0</v>
      </c>
      <c r="Z116" s="5">
        <f t="shared" si="25"/>
        <v>0</v>
      </c>
      <c r="AA116" s="5">
        <f t="shared" si="29"/>
        <v>0</v>
      </c>
    </row>
    <row r="117" spans="1:27" hidden="1" x14ac:dyDescent="0.3">
      <c r="A117" s="7"/>
      <c r="B117" s="23">
        <f t="shared" si="2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6"/>
        <v>#VALUE!</v>
      </c>
      <c r="M117" s="25">
        <f t="shared" si="27"/>
        <v>0</v>
      </c>
      <c r="N117" s="8"/>
      <c r="Y117" s="5">
        <f t="shared" si="24"/>
        <v>0</v>
      </c>
      <c r="Z117" s="5">
        <f t="shared" si="25"/>
        <v>0</v>
      </c>
      <c r="AA117" s="5">
        <f t="shared" si="29"/>
        <v>0</v>
      </c>
    </row>
    <row r="118" spans="1:27" hidden="1" x14ac:dyDescent="0.3">
      <c r="A118" s="7"/>
      <c r="B118" s="23">
        <f t="shared" si="2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6"/>
        <v>#VALUE!</v>
      </c>
      <c r="M118" s="25">
        <f t="shared" si="27"/>
        <v>0</v>
      </c>
      <c r="N118" s="8"/>
      <c r="Y118" s="5">
        <f t="shared" si="24"/>
        <v>0</v>
      </c>
      <c r="Z118" s="5">
        <f t="shared" si="25"/>
        <v>0</v>
      </c>
      <c r="AA118" s="5">
        <f t="shared" si="29"/>
        <v>0</v>
      </c>
    </row>
    <row r="119" spans="1:27" hidden="1" x14ac:dyDescent="0.3">
      <c r="A119" s="7"/>
      <c r="B119" s="23">
        <f t="shared" si="2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6"/>
        <v>#VALUE!</v>
      </c>
      <c r="M119" s="25">
        <f t="shared" si="27"/>
        <v>0</v>
      </c>
      <c r="N119" s="8"/>
      <c r="Y119" s="5">
        <f t="shared" si="24"/>
        <v>0</v>
      </c>
      <c r="Z119" s="5">
        <f t="shared" si="25"/>
        <v>0</v>
      </c>
      <c r="AA119" s="5">
        <f t="shared" si="29"/>
        <v>0</v>
      </c>
    </row>
    <row r="120" spans="1:27" hidden="1" x14ac:dyDescent="0.3">
      <c r="A120" s="7"/>
      <c r="B120" s="23">
        <f t="shared" si="2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6"/>
        <v>#VALUE!</v>
      </c>
      <c r="M120" s="25">
        <f t="shared" si="27"/>
        <v>0</v>
      </c>
      <c r="N120" s="8"/>
      <c r="Y120" s="5">
        <f t="shared" si="24"/>
        <v>0</v>
      </c>
      <c r="Z120" s="5">
        <f t="shared" si="25"/>
        <v>0</v>
      </c>
      <c r="AA120" s="5">
        <f t="shared" si="29"/>
        <v>0</v>
      </c>
    </row>
    <row r="121" spans="1:27" hidden="1" x14ac:dyDescent="0.3">
      <c r="A121" s="7"/>
      <c r="B121" s="23">
        <f t="shared" si="2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6"/>
        <v>#VALUE!</v>
      </c>
      <c r="M121" s="25">
        <f t="shared" si="27"/>
        <v>0</v>
      </c>
      <c r="N121" s="8"/>
      <c r="Y121" s="5">
        <f t="shared" si="24"/>
        <v>0</v>
      </c>
      <c r="Z121" s="5">
        <f t="shared" si="25"/>
        <v>0</v>
      </c>
      <c r="AA121" s="5">
        <f t="shared" si="29"/>
        <v>0</v>
      </c>
    </row>
    <row r="122" spans="1:27" hidden="1" x14ac:dyDescent="0.3">
      <c r="A122" s="7"/>
      <c r="B122" s="23">
        <f t="shared" si="2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6"/>
        <v>#VALUE!</v>
      </c>
      <c r="M122" s="25">
        <f t="shared" si="27"/>
        <v>0</v>
      </c>
      <c r="N122" s="8"/>
      <c r="Y122" s="5">
        <f t="shared" si="24"/>
        <v>0</v>
      </c>
      <c r="Z122" s="5">
        <f t="shared" si="25"/>
        <v>0</v>
      </c>
      <c r="AA122" s="5">
        <f t="shared" si="29"/>
        <v>0</v>
      </c>
    </row>
    <row r="123" spans="1:27" hidden="1" x14ac:dyDescent="0.3">
      <c r="A123" s="7"/>
      <c r="B123" s="23">
        <f t="shared" si="2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6"/>
        <v>#VALUE!</v>
      </c>
      <c r="M123" s="25">
        <f t="shared" si="27"/>
        <v>0</v>
      </c>
      <c r="N123" s="8"/>
      <c r="Y123" s="5">
        <f t="shared" si="24"/>
        <v>0</v>
      </c>
      <c r="Z123" s="5">
        <f t="shared" si="25"/>
        <v>0</v>
      </c>
      <c r="AA123" s="5">
        <f t="shared" si="29"/>
        <v>0</v>
      </c>
    </row>
    <row r="124" spans="1:27" hidden="1" x14ac:dyDescent="0.3">
      <c r="A124" s="7"/>
      <c r="B124" s="23">
        <f t="shared" si="2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6"/>
        <v>#VALUE!</v>
      </c>
      <c r="M124" s="25">
        <f t="shared" si="27"/>
        <v>0</v>
      </c>
      <c r="N124" s="8"/>
      <c r="Y124" s="5">
        <f t="shared" si="24"/>
        <v>0</v>
      </c>
      <c r="Z124" s="5">
        <f t="shared" si="25"/>
        <v>0</v>
      </c>
      <c r="AA124" s="5">
        <f t="shared" si="29"/>
        <v>0</v>
      </c>
    </row>
    <row r="125" spans="1:27" hidden="1" x14ac:dyDescent="0.3">
      <c r="A125" s="7"/>
      <c r="B125" s="23">
        <f t="shared" si="2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6"/>
        <v>#VALUE!</v>
      </c>
      <c r="M125" s="25">
        <f t="shared" si="27"/>
        <v>0</v>
      </c>
      <c r="N125" s="8"/>
      <c r="Y125" s="5">
        <f t="shared" si="24"/>
        <v>0</v>
      </c>
      <c r="Z125" s="5">
        <f t="shared" si="25"/>
        <v>0</v>
      </c>
      <c r="AA125" s="5">
        <f t="shared" si="29"/>
        <v>0</v>
      </c>
    </row>
    <row r="126" spans="1:27" hidden="1" x14ac:dyDescent="0.3">
      <c r="A126" s="7"/>
      <c r="B126" s="23">
        <f t="shared" si="2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6"/>
        <v>#VALUE!</v>
      </c>
      <c r="M126" s="25">
        <f t="shared" si="27"/>
        <v>0</v>
      </c>
      <c r="N126" s="8"/>
      <c r="Y126" s="5">
        <f t="shared" si="24"/>
        <v>0</v>
      </c>
      <c r="Z126" s="5">
        <f t="shared" si="25"/>
        <v>0</v>
      </c>
      <c r="AA126" s="5">
        <f t="shared" si="29"/>
        <v>0</v>
      </c>
    </row>
    <row r="127" spans="1:27" hidden="1" x14ac:dyDescent="0.3">
      <c r="A127" s="7"/>
      <c r="B127" s="23">
        <f t="shared" si="2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6"/>
        <v>#VALUE!</v>
      </c>
      <c r="M127" s="25">
        <f t="shared" si="27"/>
        <v>0</v>
      </c>
      <c r="N127" s="8"/>
      <c r="Y127" s="5">
        <f t="shared" si="24"/>
        <v>0</v>
      </c>
      <c r="Z127" s="5">
        <f t="shared" si="25"/>
        <v>0</v>
      </c>
      <c r="AA127" s="5">
        <f t="shared" si="29"/>
        <v>0</v>
      </c>
    </row>
    <row r="128" spans="1:27" hidden="1" x14ac:dyDescent="0.3">
      <c r="A128" s="7"/>
      <c r="B128" s="23">
        <f t="shared" si="2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6"/>
        <v>#VALUE!</v>
      </c>
      <c r="M128" s="25">
        <f t="shared" si="27"/>
        <v>0</v>
      </c>
      <c r="N128" s="8"/>
      <c r="Y128" s="5">
        <f t="shared" si="24"/>
        <v>0</v>
      </c>
      <c r="Z128" s="5">
        <f t="shared" si="25"/>
        <v>0</v>
      </c>
      <c r="AA128" s="5">
        <f t="shared" si="29"/>
        <v>0</v>
      </c>
    </row>
    <row r="129" spans="1:27" hidden="1" x14ac:dyDescent="0.3">
      <c r="A129" s="7"/>
      <c r="B129" s="23">
        <f t="shared" si="2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6"/>
        <v>#VALUE!</v>
      </c>
      <c r="M129" s="25">
        <f t="shared" si="27"/>
        <v>0</v>
      </c>
      <c r="N129" s="8"/>
      <c r="Y129" s="5">
        <f t="shared" si="24"/>
        <v>0</v>
      </c>
      <c r="Z129" s="5">
        <f t="shared" si="25"/>
        <v>0</v>
      </c>
      <c r="AA129" s="5">
        <f t="shared" si="29"/>
        <v>0</v>
      </c>
    </row>
    <row r="130" spans="1:27" hidden="1" x14ac:dyDescent="0.3">
      <c r="A130" s="7"/>
      <c r="B130" s="23">
        <f t="shared" si="2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6"/>
        <v>#VALUE!</v>
      </c>
      <c r="M130" s="25">
        <f t="shared" si="27"/>
        <v>0</v>
      </c>
      <c r="N130" s="8"/>
      <c r="Y130" s="5">
        <f t="shared" si="24"/>
        <v>0</v>
      </c>
      <c r="Z130" s="5">
        <f t="shared" si="25"/>
        <v>0</v>
      </c>
      <c r="AA130" s="5">
        <f t="shared" si="29"/>
        <v>0</v>
      </c>
    </row>
    <row r="131" spans="1:27" hidden="1" x14ac:dyDescent="0.3">
      <c r="A131" s="7"/>
      <c r="B131" s="23">
        <f t="shared" si="2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6"/>
        <v>#VALUE!</v>
      </c>
      <c r="M131" s="25">
        <f t="shared" si="27"/>
        <v>0</v>
      </c>
      <c r="N131" s="8"/>
      <c r="Y131" s="5">
        <f t="shared" si="24"/>
        <v>0</v>
      </c>
      <c r="Z131" s="5">
        <f t="shared" si="25"/>
        <v>0</v>
      </c>
      <c r="AA131" s="5">
        <f t="shared" si="29"/>
        <v>0</v>
      </c>
    </row>
    <row r="132" spans="1:27" hidden="1" x14ac:dyDescent="0.3">
      <c r="A132" s="7"/>
      <c r="B132" s="23">
        <f t="shared" si="2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6"/>
        <v>#VALUE!</v>
      </c>
      <c r="M132" s="25">
        <f t="shared" si="27"/>
        <v>0</v>
      </c>
      <c r="N132" s="8"/>
      <c r="Y132" s="5">
        <f t="shared" si="24"/>
        <v>0</v>
      </c>
      <c r="Z132" s="5">
        <f t="shared" si="25"/>
        <v>0</v>
      </c>
      <c r="AA132" s="5">
        <f t="shared" si="29"/>
        <v>0</v>
      </c>
    </row>
    <row r="133" spans="1:27" hidden="1" x14ac:dyDescent="0.3">
      <c r="A133" s="7"/>
      <c r="B133" s="23">
        <f t="shared" si="2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6"/>
        <v>#VALUE!</v>
      </c>
      <c r="M133" s="25">
        <f t="shared" si="27"/>
        <v>0</v>
      </c>
      <c r="N133" s="8"/>
      <c r="Y133" s="5">
        <f t="shared" si="24"/>
        <v>0</v>
      </c>
      <c r="Z133" s="5">
        <f t="shared" si="25"/>
        <v>0</v>
      </c>
      <c r="AA133" s="5">
        <f t="shared" si="29"/>
        <v>0</v>
      </c>
    </row>
    <row r="134" spans="1:27" hidden="1" x14ac:dyDescent="0.3">
      <c r="A134" s="7"/>
      <c r="B134" s="23">
        <f t="shared" si="2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6"/>
        <v>#VALUE!</v>
      </c>
      <c r="M134" s="25">
        <f t="shared" si="27"/>
        <v>0</v>
      </c>
      <c r="N134" s="8"/>
      <c r="Y134" s="5">
        <f t="shared" ref="Y134:Y190" si="30">IF($M134&gt;0,1,0)</f>
        <v>0</v>
      </c>
      <c r="Z134" s="5">
        <f t="shared" ref="Z134:Z190" si="31">IF($M134&lt;0,1,0)</f>
        <v>0</v>
      </c>
      <c r="AA134" s="5">
        <f t="shared" si="29"/>
        <v>0</v>
      </c>
    </row>
    <row r="135" spans="1:27" hidden="1" x14ac:dyDescent="0.3">
      <c r="A135" s="7"/>
      <c r="B135" s="23">
        <f t="shared" si="2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2">(I135*1/F135)-100%</f>
        <v>#VALUE!</v>
      </c>
      <c r="M135" s="25">
        <f t="shared" si="27"/>
        <v>0</v>
      </c>
      <c r="N135" s="8"/>
      <c r="Y135" s="5">
        <f t="shared" si="30"/>
        <v>0</v>
      </c>
      <c r="Z135" s="5">
        <f t="shared" si="31"/>
        <v>0</v>
      </c>
      <c r="AA135" s="5">
        <f t="shared" si="29"/>
        <v>0</v>
      </c>
    </row>
    <row r="136" spans="1:27" hidden="1" x14ac:dyDescent="0.3">
      <c r="A136" s="7"/>
      <c r="B136" s="23">
        <f t="shared" si="2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2"/>
        <v>#VALUE!</v>
      </c>
      <c r="M136" s="25">
        <f t="shared" ref="M136:M190" si="33">J136*K136</f>
        <v>0</v>
      </c>
      <c r="N136" s="8"/>
      <c r="Y136" s="5">
        <f t="shared" si="30"/>
        <v>0</v>
      </c>
      <c r="Z136" s="5">
        <f t="shared" si="31"/>
        <v>0</v>
      </c>
      <c r="AA136" s="5">
        <f t="shared" si="29"/>
        <v>0</v>
      </c>
    </row>
    <row r="137" spans="1:27" hidden="1" x14ac:dyDescent="0.3">
      <c r="A137" s="7"/>
      <c r="B137" s="23">
        <f t="shared" ref="B137:B190" si="3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2"/>
        <v>#VALUE!</v>
      </c>
      <c r="M137" s="25">
        <f t="shared" si="33"/>
        <v>0</v>
      </c>
      <c r="N137" s="8"/>
      <c r="Y137" s="5">
        <f t="shared" si="30"/>
        <v>0</v>
      </c>
      <c r="Z137" s="5">
        <f t="shared" si="31"/>
        <v>0</v>
      </c>
      <c r="AA137" s="5">
        <f t="shared" si="29"/>
        <v>0</v>
      </c>
    </row>
    <row r="138" spans="1:27" hidden="1" x14ac:dyDescent="0.3">
      <c r="A138" s="7"/>
      <c r="B138" s="23">
        <f t="shared" si="3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2"/>
        <v>#VALUE!</v>
      </c>
      <c r="M138" s="25">
        <f t="shared" si="33"/>
        <v>0</v>
      </c>
      <c r="N138" s="8"/>
      <c r="Y138" s="5">
        <f t="shared" si="30"/>
        <v>0</v>
      </c>
      <c r="Z138" s="5">
        <f t="shared" si="31"/>
        <v>0</v>
      </c>
      <c r="AA138" s="5">
        <f t="shared" ref="AA138:AA190" si="35">IF($I138=0,1,0)</f>
        <v>0</v>
      </c>
    </row>
    <row r="139" spans="1:27" hidden="1" x14ac:dyDescent="0.3">
      <c r="A139" s="7"/>
      <c r="B139" s="23">
        <f t="shared" si="3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2"/>
        <v>#VALUE!</v>
      </c>
      <c r="M139" s="25">
        <f t="shared" si="33"/>
        <v>0</v>
      </c>
      <c r="N139" s="8"/>
      <c r="Y139" s="5">
        <f t="shared" si="30"/>
        <v>0</v>
      </c>
      <c r="Z139" s="5">
        <f t="shared" si="31"/>
        <v>0</v>
      </c>
      <c r="AA139" s="5">
        <f t="shared" si="35"/>
        <v>0</v>
      </c>
    </row>
    <row r="140" spans="1:27" hidden="1" x14ac:dyDescent="0.3">
      <c r="A140" s="7"/>
      <c r="B140" s="23">
        <f t="shared" si="3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2"/>
        <v>#VALUE!</v>
      </c>
      <c r="M140" s="25">
        <f t="shared" si="33"/>
        <v>0</v>
      </c>
      <c r="N140" s="8"/>
      <c r="Y140" s="5">
        <f t="shared" si="30"/>
        <v>0</v>
      </c>
      <c r="Z140" s="5">
        <f t="shared" si="31"/>
        <v>0</v>
      </c>
      <c r="AA140" s="5">
        <f t="shared" si="35"/>
        <v>0</v>
      </c>
    </row>
    <row r="141" spans="1:27" hidden="1" x14ac:dyDescent="0.3">
      <c r="A141" s="7"/>
      <c r="B141" s="23">
        <f t="shared" si="3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2"/>
        <v>#VALUE!</v>
      </c>
      <c r="M141" s="25">
        <f t="shared" si="33"/>
        <v>0</v>
      </c>
      <c r="N141" s="8"/>
      <c r="Y141" s="5">
        <f t="shared" si="30"/>
        <v>0</v>
      </c>
      <c r="Z141" s="5">
        <f t="shared" si="31"/>
        <v>0</v>
      </c>
      <c r="AA141" s="5">
        <f t="shared" si="35"/>
        <v>0</v>
      </c>
    </row>
    <row r="142" spans="1:27" hidden="1" x14ac:dyDescent="0.3">
      <c r="A142" s="7"/>
      <c r="B142" s="23">
        <f t="shared" si="3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2"/>
        <v>#VALUE!</v>
      </c>
      <c r="M142" s="25">
        <f t="shared" si="33"/>
        <v>0</v>
      </c>
      <c r="N142" s="8"/>
      <c r="Y142" s="5">
        <f t="shared" si="30"/>
        <v>0</v>
      </c>
      <c r="Z142" s="5">
        <f t="shared" si="31"/>
        <v>0</v>
      </c>
      <c r="AA142" s="5">
        <f t="shared" si="35"/>
        <v>0</v>
      </c>
    </row>
    <row r="143" spans="1:27" hidden="1" x14ac:dyDescent="0.3">
      <c r="A143" s="7"/>
      <c r="B143" s="23">
        <f t="shared" si="3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2"/>
        <v>#VALUE!</v>
      </c>
      <c r="M143" s="25">
        <f t="shared" si="33"/>
        <v>0</v>
      </c>
      <c r="N143" s="8"/>
      <c r="Y143" s="5">
        <f t="shared" si="30"/>
        <v>0</v>
      </c>
      <c r="Z143" s="5">
        <f t="shared" si="31"/>
        <v>0</v>
      </c>
      <c r="AA143" s="5">
        <f t="shared" si="35"/>
        <v>0</v>
      </c>
    </row>
    <row r="144" spans="1:27" hidden="1" x14ac:dyDescent="0.3">
      <c r="A144" s="7"/>
      <c r="B144" s="23">
        <f t="shared" si="3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2"/>
        <v>#VALUE!</v>
      </c>
      <c r="M144" s="25">
        <f t="shared" si="33"/>
        <v>0</v>
      </c>
      <c r="N144" s="8"/>
      <c r="Y144" s="5">
        <f t="shared" si="30"/>
        <v>0</v>
      </c>
      <c r="Z144" s="5">
        <f t="shared" si="31"/>
        <v>0</v>
      </c>
      <c r="AA144" s="5">
        <f t="shared" si="35"/>
        <v>0</v>
      </c>
    </row>
    <row r="145" spans="1:27" hidden="1" x14ac:dyDescent="0.3">
      <c r="A145" s="7"/>
      <c r="B145" s="23">
        <f t="shared" si="3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2"/>
        <v>#VALUE!</v>
      </c>
      <c r="M145" s="25">
        <f t="shared" si="33"/>
        <v>0</v>
      </c>
      <c r="N145" s="8"/>
      <c r="Y145" s="5">
        <f t="shared" si="30"/>
        <v>0</v>
      </c>
      <c r="Z145" s="5">
        <f t="shared" si="31"/>
        <v>0</v>
      </c>
      <c r="AA145" s="5">
        <f t="shared" si="35"/>
        <v>0</v>
      </c>
    </row>
    <row r="146" spans="1:27" hidden="1" x14ac:dyDescent="0.3">
      <c r="A146" s="7"/>
      <c r="B146" s="23">
        <f t="shared" si="3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2"/>
        <v>#VALUE!</v>
      </c>
      <c r="M146" s="25">
        <f t="shared" si="33"/>
        <v>0</v>
      </c>
      <c r="N146" s="8"/>
      <c r="Y146" s="5">
        <f t="shared" si="30"/>
        <v>0</v>
      </c>
      <c r="Z146" s="5">
        <f t="shared" si="31"/>
        <v>0</v>
      </c>
      <c r="AA146" s="5">
        <f t="shared" si="35"/>
        <v>0</v>
      </c>
    </row>
    <row r="147" spans="1:27" hidden="1" x14ac:dyDescent="0.3">
      <c r="A147" s="7"/>
      <c r="B147" s="23">
        <f t="shared" si="3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2"/>
        <v>#VALUE!</v>
      </c>
      <c r="M147" s="25">
        <f t="shared" si="33"/>
        <v>0</v>
      </c>
      <c r="N147" s="8"/>
      <c r="Y147" s="5">
        <f t="shared" si="30"/>
        <v>0</v>
      </c>
      <c r="Z147" s="5">
        <f t="shared" si="31"/>
        <v>0</v>
      </c>
      <c r="AA147" s="5">
        <f t="shared" si="35"/>
        <v>0</v>
      </c>
    </row>
    <row r="148" spans="1:27" hidden="1" x14ac:dyDescent="0.3">
      <c r="A148" s="7"/>
      <c r="B148" s="23">
        <f t="shared" si="3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2"/>
        <v>#VALUE!</v>
      </c>
      <c r="M148" s="25">
        <f t="shared" si="33"/>
        <v>0</v>
      </c>
      <c r="N148" s="8"/>
      <c r="Y148" s="5">
        <f t="shared" si="30"/>
        <v>0</v>
      </c>
      <c r="Z148" s="5">
        <f t="shared" si="31"/>
        <v>0</v>
      </c>
      <c r="AA148" s="5">
        <f t="shared" si="35"/>
        <v>0</v>
      </c>
    </row>
    <row r="149" spans="1:27" hidden="1" x14ac:dyDescent="0.3">
      <c r="A149" s="7"/>
      <c r="B149" s="23">
        <f t="shared" si="3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2"/>
        <v>#VALUE!</v>
      </c>
      <c r="M149" s="25">
        <f t="shared" si="33"/>
        <v>0</v>
      </c>
      <c r="N149" s="8"/>
      <c r="Y149" s="5">
        <f t="shared" si="30"/>
        <v>0</v>
      </c>
      <c r="Z149" s="5">
        <f t="shared" si="31"/>
        <v>0</v>
      </c>
      <c r="AA149" s="5">
        <f t="shared" si="35"/>
        <v>0</v>
      </c>
    </row>
    <row r="150" spans="1:27" hidden="1" x14ac:dyDescent="0.3">
      <c r="A150" s="7"/>
      <c r="B150" s="23">
        <f t="shared" si="3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2"/>
        <v>#VALUE!</v>
      </c>
      <c r="M150" s="25">
        <f t="shared" si="33"/>
        <v>0</v>
      </c>
      <c r="N150" s="8"/>
      <c r="Y150" s="5">
        <f t="shared" si="30"/>
        <v>0</v>
      </c>
      <c r="Z150" s="5">
        <f t="shared" si="31"/>
        <v>0</v>
      </c>
      <c r="AA150" s="5">
        <f t="shared" si="35"/>
        <v>0</v>
      </c>
    </row>
    <row r="151" spans="1:27" hidden="1" x14ac:dyDescent="0.3">
      <c r="A151" s="7"/>
      <c r="B151" s="23">
        <f t="shared" si="3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2"/>
        <v>#VALUE!</v>
      </c>
      <c r="M151" s="25">
        <f t="shared" si="33"/>
        <v>0</v>
      </c>
      <c r="N151" s="8"/>
      <c r="Y151" s="5">
        <f t="shared" si="30"/>
        <v>0</v>
      </c>
      <c r="Z151" s="5">
        <f t="shared" si="31"/>
        <v>0</v>
      </c>
      <c r="AA151" s="5">
        <f t="shared" si="35"/>
        <v>0</v>
      </c>
    </row>
    <row r="152" spans="1:27" hidden="1" x14ac:dyDescent="0.3">
      <c r="A152" s="7"/>
      <c r="B152" s="23">
        <f t="shared" si="3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2"/>
        <v>#VALUE!</v>
      </c>
      <c r="M152" s="25">
        <f t="shared" si="33"/>
        <v>0</v>
      </c>
      <c r="N152" s="8"/>
      <c r="Y152" s="5">
        <f t="shared" si="30"/>
        <v>0</v>
      </c>
      <c r="Z152" s="5">
        <f t="shared" si="31"/>
        <v>0</v>
      </c>
      <c r="AA152" s="5">
        <f t="shared" si="35"/>
        <v>0</v>
      </c>
    </row>
    <row r="153" spans="1:27" hidden="1" x14ac:dyDescent="0.3">
      <c r="A153" s="7"/>
      <c r="B153" s="23">
        <f t="shared" si="3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2"/>
        <v>#VALUE!</v>
      </c>
      <c r="M153" s="25">
        <f t="shared" si="33"/>
        <v>0</v>
      </c>
      <c r="N153" s="8"/>
      <c r="Y153" s="5">
        <f t="shared" si="30"/>
        <v>0</v>
      </c>
      <c r="Z153" s="5">
        <f t="shared" si="31"/>
        <v>0</v>
      </c>
      <c r="AA153" s="5">
        <f t="shared" si="35"/>
        <v>0</v>
      </c>
    </row>
    <row r="154" spans="1:27" hidden="1" x14ac:dyDescent="0.3">
      <c r="A154" s="7"/>
      <c r="B154" s="23">
        <f t="shared" si="3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2"/>
        <v>#VALUE!</v>
      </c>
      <c r="M154" s="25">
        <f t="shared" si="33"/>
        <v>0</v>
      </c>
      <c r="N154" s="8"/>
      <c r="Y154" s="5">
        <f t="shared" si="30"/>
        <v>0</v>
      </c>
      <c r="Z154" s="5">
        <f t="shared" si="31"/>
        <v>0</v>
      </c>
      <c r="AA154" s="5">
        <f t="shared" si="35"/>
        <v>0</v>
      </c>
    </row>
    <row r="155" spans="1:27" hidden="1" x14ac:dyDescent="0.3">
      <c r="A155" s="7"/>
      <c r="B155" s="23">
        <f t="shared" si="3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2"/>
        <v>#VALUE!</v>
      </c>
      <c r="M155" s="25">
        <f t="shared" si="33"/>
        <v>0</v>
      </c>
      <c r="N155" s="8"/>
      <c r="Y155" s="5">
        <f t="shared" si="30"/>
        <v>0</v>
      </c>
      <c r="Z155" s="5">
        <f t="shared" si="31"/>
        <v>0</v>
      </c>
      <c r="AA155" s="5">
        <f t="shared" si="35"/>
        <v>0</v>
      </c>
    </row>
    <row r="156" spans="1:27" hidden="1" x14ac:dyDescent="0.3">
      <c r="A156" s="7"/>
      <c r="B156" s="23">
        <f t="shared" si="3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2"/>
        <v>#VALUE!</v>
      </c>
      <c r="M156" s="25">
        <f t="shared" si="33"/>
        <v>0</v>
      </c>
      <c r="N156" s="8"/>
      <c r="Y156" s="5">
        <f t="shared" si="30"/>
        <v>0</v>
      </c>
      <c r="Z156" s="5">
        <f t="shared" si="31"/>
        <v>0</v>
      </c>
      <c r="AA156" s="5">
        <f t="shared" si="35"/>
        <v>0</v>
      </c>
    </row>
    <row r="157" spans="1:27" hidden="1" x14ac:dyDescent="0.3">
      <c r="A157" s="7"/>
      <c r="B157" s="23">
        <f t="shared" si="3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2"/>
        <v>#VALUE!</v>
      </c>
      <c r="M157" s="25">
        <f t="shared" si="33"/>
        <v>0</v>
      </c>
      <c r="N157" s="8"/>
      <c r="Y157" s="5">
        <f t="shared" si="30"/>
        <v>0</v>
      </c>
      <c r="Z157" s="5">
        <f t="shared" si="31"/>
        <v>0</v>
      </c>
      <c r="AA157" s="5">
        <f t="shared" si="35"/>
        <v>0</v>
      </c>
    </row>
    <row r="158" spans="1:27" hidden="1" x14ac:dyDescent="0.3">
      <c r="A158" s="7"/>
      <c r="B158" s="23">
        <f t="shared" si="3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2"/>
        <v>#VALUE!</v>
      </c>
      <c r="M158" s="25">
        <f t="shared" si="33"/>
        <v>0</v>
      </c>
      <c r="N158" s="8"/>
      <c r="Y158" s="5">
        <f t="shared" si="30"/>
        <v>0</v>
      </c>
      <c r="Z158" s="5">
        <f t="shared" si="31"/>
        <v>0</v>
      </c>
      <c r="AA158" s="5">
        <f t="shared" si="35"/>
        <v>0</v>
      </c>
    </row>
    <row r="159" spans="1:27" hidden="1" x14ac:dyDescent="0.3">
      <c r="A159" s="7"/>
      <c r="B159" s="23">
        <f t="shared" si="3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2"/>
        <v>#VALUE!</v>
      </c>
      <c r="M159" s="25">
        <f t="shared" si="33"/>
        <v>0</v>
      </c>
      <c r="N159" s="8"/>
      <c r="Y159" s="5">
        <f t="shared" si="30"/>
        <v>0</v>
      </c>
      <c r="Z159" s="5">
        <f t="shared" si="31"/>
        <v>0</v>
      </c>
      <c r="AA159" s="5">
        <f t="shared" si="35"/>
        <v>0</v>
      </c>
    </row>
    <row r="160" spans="1:27" hidden="1" x14ac:dyDescent="0.3">
      <c r="A160" s="7"/>
      <c r="B160" s="23">
        <f t="shared" si="3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2"/>
        <v>#VALUE!</v>
      </c>
      <c r="M160" s="25">
        <f t="shared" si="33"/>
        <v>0</v>
      </c>
      <c r="N160" s="8"/>
      <c r="Y160" s="5">
        <f t="shared" si="30"/>
        <v>0</v>
      </c>
      <c r="Z160" s="5">
        <f t="shared" si="31"/>
        <v>0</v>
      </c>
      <c r="AA160" s="5">
        <f t="shared" si="35"/>
        <v>0</v>
      </c>
    </row>
    <row r="161" spans="1:27" hidden="1" x14ac:dyDescent="0.3">
      <c r="A161" s="7"/>
      <c r="B161" s="23">
        <f t="shared" si="3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2"/>
        <v>#VALUE!</v>
      </c>
      <c r="M161" s="25">
        <f t="shared" si="33"/>
        <v>0</v>
      </c>
      <c r="N161" s="8"/>
      <c r="Y161" s="5">
        <f t="shared" si="30"/>
        <v>0</v>
      </c>
      <c r="Z161" s="5">
        <f t="shared" si="31"/>
        <v>0</v>
      </c>
      <c r="AA161" s="5">
        <f t="shared" si="35"/>
        <v>0</v>
      </c>
    </row>
    <row r="162" spans="1:27" hidden="1" x14ac:dyDescent="0.3">
      <c r="A162" s="7"/>
      <c r="B162" s="23">
        <f t="shared" si="3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2"/>
        <v>#VALUE!</v>
      </c>
      <c r="M162" s="25">
        <f t="shared" si="33"/>
        <v>0</v>
      </c>
      <c r="N162" s="8"/>
      <c r="Y162" s="5">
        <f t="shared" si="30"/>
        <v>0</v>
      </c>
      <c r="Z162" s="5">
        <f t="shared" si="31"/>
        <v>0</v>
      </c>
      <c r="AA162" s="5">
        <f t="shared" si="35"/>
        <v>0</v>
      </c>
    </row>
    <row r="163" spans="1:27" hidden="1" x14ac:dyDescent="0.3">
      <c r="A163" s="7"/>
      <c r="B163" s="23">
        <f t="shared" si="3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2"/>
        <v>#VALUE!</v>
      </c>
      <c r="M163" s="25">
        <f t="shared" si="33"/>
        <v>0</v>
      </c>
      <c r="N163" s="8"/>
      <c r="Y163" s="5">
        <f t="shared" si="30"/>
        <v>0</v>
      </c>
      <c r="Z163" s="5">
        <f t="shared" si="31"/>
        <v>0</v>
      </c>
      <c r="AA163" s="5">
        <f t="shared" si="35"/>
        <v>0</v>
      </c>
    </row>
    <row r="164" spans="1:27" hidden="1" x14ac:dyDescent="0.3">
      <c r="A164" s="7"/>
      <c r="B164" s="23">
        <f t="shared" si="3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2"/>
        <v>#VALUE!</v>
      </c>
      <c r="M164" s="25">
        <f t="shared" si="33"/>
        <v>0</v>
      </c>
      <c r="N164" s="8"/>
      <c r="Y164" s="5">
        <f t="shared" si="30"/>
        <v>0</v>
      </c>
      <c r="Z164" s="5">
        <f t="shared" si="31"/>
        <v>0</v>
      </c>
      <c r="AA164" s="5">
        <f t="shared" si="35"/>
        <v>0</v>
      </c>
    </row>
    <row r="165" spans="1:27" hidden="1" x14ac:dyDescent="0.3">
      <c r="A165" s="7"/>
      <c r="B165" s="23">
        <f t="shared" si="3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2"/>
        <v>#VALUE!</v>
      </c>
      <c r="M165" s="25">
        <f t="shared" si="33"/>
        <v>0</v>
      </c>
      <c r="N165" s="8"/>
      <c r="Y165" s="5">
        <f t="shared" si="30"/>
        <v>0</v>
      </c>
      <c r="Z165" s="5">
        <f t="shared" si="31"/>
        <v>0</v>
      </c>
      <c r="AA165" s="5">
        <f t="shared" si="35"/>
        <v>0</v>
      </c>
    </row>
    <row r="166" spans="1:27" hidden="1" x14ac:dyDescent="0.3">
      <c r="A166" s="7"/>
      <c r="B166" s="23">
        <f t="shared" si="3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2"/>
        <v>#VALUE!</v>
      </c>
      <c r="M166" s="25">
        <f t="shared" si="33"/>
        <v>0</v>
      </c>
      <c r="N166" s="8"/>
      <c r="Y166" s="5">
        <f t="shared" si="30"/>
        <v>0</v>
      </c>
      <c r="Z166" s="5">
        <f t="shared" si="31"/>
        <v>0</v>
      </c>
      <c r="AA166" s="5">
        <f t="shared" si="35"/>
        <v>0</v>
      </c>
    </row>
    <row r="167" spans="1:27" hidden="1" x14ac:dyDescent="0.3">
      <c r="A167" s="7"/>
      <c r="B167" s="23">
        <f t="shared" si="3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2"/>
        <v>#VALUE!</v>
      </c>
      <c r="M167" s="25">
        <f t="shared" si="33"/>
        <v>0</v>
      </c>
      <c r="N167" s="8"/>
      <c r="Y167" s="5">
        <f t="shared" si="30"/>
        <v>0</v>
      </c>
      <c r="Z167" s="5">
        <f t="shared" si="31"/>
        <v>0</v>
      </c>
      <c r="AA167" s="5">
        <f t="shared" si="35"/>
        <v>0</v>
      </c>
    </row>
    <row r="168" spans="1:27" hidden="1" x14ac:dyDescent="0.3">
      <c r="A168" s="7"/>
      <c r="B168" s="23">
        <f t="shared" si="3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2"/>
        <v>#VALUE!</v>
      </c>
      <c r="M168" s="25">
        <f t="shared" si="33"/>
        <v>0</v>
      </c>
      <c r="N168" s="8"/>
      <c r="Y168" s="5">
        <f t="shared" si="30"/>
        <v>0</v>
      </c>
      <c r="Z168" s="5">
        <f t="shared" si="31"/>
        <v>0</v>
      </c>
      <c r="AA168" s="5">
        <f t="shared" si="35"/>
        <v>0</v>
      </c>
    </row>
    <row r="169" spans="1:27" hidden="1" x14ac:dyDescent="0.3">
      <c r="A169" s="7"/>
      <c r="B169" s="23">
        <f t="shared" si="3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2"/>
        <v>#VALUE!</v>
      </c>
      <c r="M169" s="25">
        <f t="shared" si="33"/>
        <v>0</v>
      </c>
      <c r="N169" s="8"/>
      <c r="Y169" s="5">
        <f t="shared" si="30"/>
        <v>0</v>
      </c>
      <c r="Z169" s="5">
        <f t="shared" si="31"/>
        <v>0</v>
      </c>
      <c r="AA169" s="5">
        <f t="shared" si="35"/>
        <v>0</v>
      </c>
    </row>
    <row r="170" spans="1:27" hidden="1" x14ac:dyDescent="0.3">
      <c r="A170" s="7"/>
      <c r="B170" s="23">
        <f t="shared" si="3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2"/>
        <v>#VALUE!</v>
      </c>
      <c r="M170" s="25">
        <f t="shared" si="33"/>
        <v>0</v>
      </c>
      <c r="N170" s="8"/>
      <c r="Y170" s="5">
        <f t="shared" si="30"/>
        <v>0</v>
      </c>
      <c r="Z170" s="5">
        <f t="shared" si="31"/>
        <v>0</v>
      </c>
      <c r="AA170" s="5">
        <f t="shared" si="35"/>
        <v>0</v>
      </c>
    </row>
    <row r="171" spans="1:27" hidden="1" x14ac:dyDescent="0.3">
      <c r="A171" s="7"/>
      <c r="B171" s="23">
        <f t="shared" si="3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2"/>
        <v>#VALUE!</v>
      </c>
      <c r="M171" s="25">
        <f t="shared" si="33"/>
        <v>0</v>
      </c>
      <c r="N171" s="8"/>
      <c r="Y171" s="5">
        <f t="shared" si="30"/>
        <v>0</v>
      </c>
      <c r="Z171" s="5">
        <f t="shared" si="31"/>
        <v>0</v>
      </c>
      <c r="AA171" s="5">
        <f t="shared" si="35"/>
        <v>0</v>
      </c>
    </row>
    <row r="172" spans="1:27" hidden="1" x14ac:dyDescent="0.3">
      <c r="A172" s="7"/>
      <c r="B172" s="23">
        <f t="shared" si="3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2"/>
        <v>#VALUE!</v>
      </c>
      <c r="M172" s="25">
        <f t="shared" si="33"/>
        <v>0</v>
      </c>
      <c r="N172" s="8"/>
      <c r="Y172" s="5">
        <f t="shared" si="30"/>
        <v>0</v>
      </c>
      <c r="Z172" s="5">
        <f t="shared" si="31"/>
        <v>0</v>
      </c>
      <c r="AA172" s="5">
        <f t="shared" si="35"/>
        <v>0</v>
      </c>
    </row>
    <row r="173" spans="1:27" hidden="1" x14ac:dyDescent="0.3">
      <c r="A173" s="7"/>
      <c r="B173" s="23">
        <f t="shared" si="3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2"/>
        <v>#VALUE!</v>
      </c>
      <c r="M173" s="25">
        <f t="shared" si="33"/>
        <v>0</v>
      </c>
      <c r="N173" s="8"/>
      <c r="Y173" s="5">
        <f t="shared" si="30"/>
        <v>0</v>
      </c>
      <c r="Z173" s="5">
        <f t="shared" si="31"/>
        <v>0</v>
      </c>
      <c r="AA173" s="5">
        <f t="shared" si="35"/>
        <v>0</v>
      </c>
    </row>
    <row r="174" spans="1:27" hidden="1" x14ac:dyDescent="0.3">
      <c r="A174" s="7"/>
      <c r="B174" s="23">
        <f t="shared" si="3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2"/>
        <v>#VALUE!</v>
      </c>
      <c r="M174" s="25">
        <f t="shared" si="33"/>
        <v>0</v>
      </c>
      <c r="N174" s="8"/>
      <c r="Y174" s="5">
        <f t="shared" si="30"/>
        <v>0</v>
      </c>
      <c r="Z174" s="5">
        <f t="shared" si="31"/>
        <v>0</v>
      </c>
      <c r="AA174" s="5">
        <f t="shared" si="35"/>
        <v>0</v>
      </c>
    </row>
    <row r="175" spans="1:27" hidden="1" x14ac:dyDescent="0.3">
      <c r="A175" s="7"/>
      <c r="B175" s="23">
        <f t="shared" si="3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2"/>
        <v>#VALUE!</v>
      </c>
      <c r="M175" s="25">
        <f t="shared" si="33"/>
        <v>0</v>
      </c>
      <c r="N175" s="8"/>
      <c r="Y175" s="5">
        <f t="shared" si="30"/>
        <v>0</v>
      </c>
      <c r="Z175" s="5">
        <f t="shared" si="31"/>
        <v>0</v>
      </c>
      <c r="AA175" s="5">
        <f t="shared" si="35"/>
        <v>0</v>
      </c>
    </row>
    <row r="176" spans="1:27" hidden="1" x14ac:dyDescent="0.3">
      <c r="A176" s="7"/>
      <c r="B176" s="23">
        <f t="shared" si="3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2"/>
        <v>#VALUE!</v>
      </c>
      <c r="M176" s="25">
        <f t="shared" si="33"/>
        <v>0</v>
      </c>
      <c r="N176" s="8"/>
      <c r="Y176" s="5">
        <f t="shared" si="30"/>
        <v>0</v>
      </c>
      <c r="Z176" s="5">
        <f t="shared" si="31"/>
        <v>0</v>
      </c>
      <c r="AA176" s="5">
        <f t="shared" si="35"/>
        <v>0</v>
      </c>
    </row>
    <row r="177" spans="1:27" hidden="1" x14ac:dyDescent="0.3">
      <c r="A177" s="7"/>
      <c r="B177" s="23">
        <f t="shared" si="3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2"/>
        <v>#VALUE!</v>
      </c>
      <c r="M177" s="25">
        <f t="shared" si="33"/>
        <v>0</v>
      </c>
      <c r="N177" s="8"/>
      <c r="Y177" s="5">
        <f t="shared" si="30"/>
        <v>0</v>
      </c>
      <c r="Z177" s="5">
        <f t="shared" si="31"/>
        <v>0</v>
      </c>
      <c r="AA177" s="5">
        <f t="shared" si="35"/>
        <v>0</v>
      </c>
    </row>
    <row r="178" spans="1:27" hidden="1" x14ac:dyDescent="0.3">
      <c r="A178" s="7"/>
      <c r="B178" s="23">
        <f t="shared" si="3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2"/>
        <v>#VALUE!</v>
      </c>
      <c r="M178" s="25">
        <f t="shared" si="33"/>
        <v>0</v>
      </c>
      <c r="N178" s="8"/>
      <c r="Y178" s="5">
        <f t="shared" si="30"/>
        <v>0</v>
      </c>
      <c r="Z178" s="5">
        <f t="shared" si="31"/>
        <v>0</v>
      </c>
      <c r="AA178" s="5">
        <f t="shared" si="35"/>
        <v>0</v>
      </c>
    </row>
    <row r="179" spans="1:27" hidden="1" x14ac:dyDescent="0.3">
      <c r="A179" s="7"/>
      <c r="B179" s="23">
        <f t="shared" si="3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2"/>
        <v>#VALUE!</v>
      </c>
      <c r="M179" s="25">
        <f t="shared" si="33"/>
        <v>0</v>
      </c>
      <c r="N179" s="8"/>
      <c r="Y179" s="5">
        <f t="shared" si="30"/>
        <v>0</v>
      </c>
      <c r="Z179" s="5">
        <f t="shared" si="31"/>
        <v>0</v>
      </c>
      <c r="AA179" s="5">
        <f t="shared" si="35"/>
        <v>0</v>
      </c>
    </row>
    <row r="180" spans="1:27" hidden="1" x14ac:dyDescent="0.3">
      <c r="A180" s="7"/>
      <c r="B180" s="23">
        <f t="shared" si="3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2"/>
        <v>#VALUE!</v>
      </c>
      <c r="M180" s="25">
        <f t="shared" si="33"/>
        <v>0</v>
      </c>
      <c r="N180" s="8"/>
      <c r="Y180" s="5">
        <f t="shared" si="30"/>
        <v>0</v>
      </c>
      <c r="Z180" s="5">
        <f t="shared" si="31"/>
        <v>0</v>
      </c>
      <c r="AA180" s="5">
        <f t="shared" si="35"/>
        <v>0</v>
      </c>
    </row>
    <row r="181" spans="1:27" hidden="1" x14ac:dyDescent="0.3">
      <c r="A181" s="7"/>
      <c r="B181" s="23">
        <f t="shared" si="3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2"/>
        <v>#VALUE!</v>
      </c>
      <c r="M181" s="25">
        <f t="shared" si="33"/>
        <v>0</v>
      </c>
      <c r="N181" s="8"/>
      <c r="Y181" s="5">
        <f t="shared" si="30"/>
        <v>0</v>
      </c>
      <c r="Z181" s="5">
        <f t="shared" si="31"/>
        <v>0</v>
      </c>
      <c r="AA181" s="5">
        <f t="shared" si="35"/>
        <v>0</v>
      </c>
    </row>
    <row r="182" spans="1:27" hidden="1" x14ac:dyDescent="0.3">
      <c r="A182" s="7"/>
      <c r="B182" s="23">
        <f t="shared" si="3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2"/>
        <v>#VALUE!</v>
      </c>
      <c r="M182" s="25">
        <f t="shared" si="33"/>
        <v>0</v>
      </c>
      <c r="N182" s="8"/>
      <c r="Y182" s="5">
        <f t="shared" si="30"/>
        <v>0</v>
      </c>
      <c r="Z182" s="5">
        <f t="shared" si="31"/>
        <v>0</v>
      </c>
      <c r="AA182" s="5">
        <f t="shared" si="35"/>
        <v>0</v>
      </c>
    </row>
    <row r="183" spans="1:27" hidden="1" x14ac:dyDescent="0.3">
      <c r="A183" s="7"/>
      <c r="B183" s="23">
        <f t="shared" si="3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2"/>
        <v>#VALUE!</v>
      </c>
      <c r="M183" s="25">
        <f t="shared" si="33"/>
        <v>0</v>
      </c>
      <c r="N183" s="8"/>
      <c r="Y183" s="5">
        <f t="shared" si="30"/>
        <v>0</v>
      </c>
      <c r="Z183" s="5">
        <f t="shared" si="31"/>
        <v>0</v>
      </c>
      <c r="AA183" s="5">
        <f t="shared" si="35"/>
        <v>0</v>
      </c>
    </row>
    <row r="184" spans="1:27" hidden="1" x14ac:dyDescent="0.3">
      <c r="A184" s="7"/>
      <c r="B184" s="23">
        <f t="shared" si="3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2"/>
        <v>#VALUE!</v>
      </c>
      <c r="M184" s="25">
        <f t="shared" si="33"/>
        <v>0</v>
      </c>
      <c r="N184" s="8"/>
      <c r="Y184" s="5">
        <f t="shared" si="30"/>
        <v>0</v>
      </c>
      <c r="Z184" s="5">
        <f t="shared" si="31"/>
        <v>0</v>
      </c>
      <c r="AA184" s="5">
        <f t="shared" si="35"/>
        <v>0</v>
      </c>
    </row>
    <row r="185" spans="1:27" hidden="1" x14ac:dyDescent="0.3">
      <c r="A185" s="7"/>
      <c r="B185" s="23">
        <f t="shared" si="3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2"/>
        <v>#VALUE!</v>
      </c>
      <c r="M185" s="25">
        <f t="shared" si="33"/>
        <v>0</v>
      </c>
      <c r="N185" s="8"/>
      <c r="Y185" s="5">
        <f t="shared" si="30"/>
        <v>0</v>
      </c>
      <c r="Z185" s="5">
        <f t="shared" si="31"/>
        <v>0</v>
      </c>
      <c r="AA185" s="5">
        <f t="shared" si="35"/>
        <v>0</v>
      </c>
    </row>
    <row r="186" spans="1:27" hidden="1" x14ac:dyDescent="0.3">
      <c r="A186" s="7"/>
      <c r="B186" s="23">
        <f t="shared" si="3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2"/>
        <v>#VALUE!</v>
      </c>
      <c r="M186" s="25">
        <f t="shared" si="33"/>
        <v>0</v>
      </c>
      <c r="N186" s="8"/>
      <c r="Y186" s="5">
        <f t="shared" si="30"/>
        <v>0</v>
      </c>
      <c r="Z186" s="5">
        <f t="shared" si="31"/>
        <v>0</v>
      </c>
      <c r="AA186" s="5">
        <f t="shared" si="35"/>
        <v>0</v>
      </c>
    </row>
    <row r="187" spans="1:27" hidden="1" x14ac:dyDescent="0.3">
      <c r="A187" s="7"/>
      <c r="B187" s="23">
        <f t="shared" si="3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2"/>
        <v>#VALUE!</v>
      </c>
      <c r="M187" s="25">
        <f t="shared" si="33"/>
        <v>0</v>
      </c>
      <c r="N187" s="8"/>
      <c r="Y187" s="5">
        <f t="shared" si="30"/>
        <v>0</v>
      </c>
      <c r="Z187" s="5">
        <f t="shared" si="31"/>
        <v>0</v>
      </c>
      <c r="AA187" s="5">
        <f t="shared" si="35"/>
        <v>0</v>
      </c>
    </row>
    <row r="188" spans="1:27" hidden="1" x14ac:dyDescent="0.3">
      <c r="A188" s="7"/>
      <c r="B188" s="23">
        <f t="shared" si="3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2"/>
        <v>#VALUE!</v>
      </c>
      <c r="M188" s="25">
        <f t="shared" si="33"/>
        <v>0</v>
      </c>
      <c r="N188" s="8"/>
      <c r="Y188" s="5">
        <f t="shared" si="30"/>
        <v>0</v>
      </c>
      <c r="Z188" s="5">
        <f t="shared" si="31"/>
        <v>0</v>
      </c>
      <c r="AA188" s="5">
        <f t="shared" si="35"/>
        <v>0</v>
      </c>
    </row>
    <row r="189" spans="1:27" hidden="1" x14ac:dyDescent="0.3">
      <c r="A189" s="7"/>
      <c r="B189" s="23">
        <f t="shared" si="3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2"/>
        <v>#VALUE!</v>
      </c>
      <c r="M189" s="25">
        <f t="shared" si="33"/>
        <v>0</v>
      </c>
      <c r="N189" s="8"/>
      <c r="Y189" s="5">
        <f t="shared" si="30"/>
        <v>0</v>
      </c>
      <c r="Z189" s="5">
        <f t="shared" si="31"/>
        <v>0</v>
      </c>
      <c r="AA189" s="5">
        <f t="shared" si="35"/>
        <v>0</v>
      </c>
    </row>
    <row r="190" spans="1:27" ht="15" hidden="1" thickBot="1" x14ac:dyDescent="0.35">
      <c r="A190" s="7"/>
      <c r="B190" s="23">
        <f t="shared" si="34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2"/>
        <v>#VALUE!</v>
      </c>
      <c r="M190" s="25">
        <f t="shared" si="33"/>
        <v>0</v>
      </c>
      <c r="N190" s="8"/>
      <c r="Y190" s="5">
        <f t="shared" si="30"/>
        <v>0</v>
      </c>
      <c r="Z190" s="5">
        <f t="shared" si="31"/>
        <v>0</v>
      </c>
      <c r="AA190" s="5">
        <f t="shared" si="35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246701.0642463594</v>
      </c>
      <c r="N191" s="8"/>
      <c r="Y191" s="5">
        <f>SUM(Y6:Y190)</f>
        <v>21</v>
      </c>
      <c r="Z191" s="5">
        <f>SUM(Z6:Z190)</f>
        <v>1</v>
      </c>
      <c r="AA191" s="5">
        <f>SUM(AA6:AA190)</f>
        <v>15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5" priority="1">
      <formula>LEN(TRIM(I6))=0</formula>
    </cfRule>
  </conditionalFormatting>
  <hyperlinks>
    <hyperlink ref="B191" r:id="rId1" xr:uid="{00000000-0004-0000-4200-000000000000}"/>
    <hyperlink ref="P1" location="'MASTER '!A1" display="Back" xr:uid="{00000000-0004-0000-4200-000001000000}"/>
    <hyperlink ref="P12:P13" location="'APRIL-2018'!A1" display="CASH" xr:uid="{00000000-0004-0000-4200-000002000000}"/>
  </hyperlinks>
  <pageMargins left="0.7" right="0.7" top="0.75" bottom="0.75" header="0.3" footer="0.3"/>
  <pageSetup orientation="portrait"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A192"/>
  <sheetViews>
    <sheetView topLeftCell="A4" workbookViewId="0">
      <selection activeCell="S14" sqref="S14:U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9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1776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45232</v>
      </c>
      <c r="D6" s="19" t="s">
        <v>19</v>
      </c>
      <c r="E6" s="19" t="s">
        <v>149</v>
      </c>
      <c r="F6" s="21">
        <v>95</v>
      </c>
      <c r="G6" s="79">
        <v>110</v>
      </c>
      <c r="H6" s="79">
        <v>88</v>
      </c>
      <c r="I6" s="26">
        <v>106</v>
      </c>
      <c r="J6" s="25">
        <f t="shared" ref="J6" si="0">I6-F6</f>
        <v>11</v>
      </c>
      <c r="K6" s="27">
        <f t="shared" ref="K6" si="1">150000/F6</f>
        <v>1578.9473684210527</v>
      </c>
      <c r="L6" s="63">
        <f t="shared" ref="L6:L70" si="2">(I6*1/F6)-100%</f>
        <v>0.11578947368421044</v>
      </c>
      <c r="M6" s="22">
        <f>J6*K6</f>
        <v>17368.42105263158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45233</v>
      </c>
      <c r="D7" s="25" t="s">
        <v>19</v>
      </c>
      <c r="E7" s="25" t="s">
        <v>1760</v>
      </c>
      <c r="F7" s="26">
        <v>745</v>
      </c>
      <c r="G7" s="26">
        <v>1000</v>
      </c>
      <c r="H7" s="26">
        <v>500</v>
      </c>
      <c r="I7" s="26">
        <v>820</v>
      </c>
      <c r="J7" s="25">
        <f t="shared" ref="J7" si="5">I7-F7</f>
        <v>75</v>
      </c>
      <c r="K7" s="27">
        <f t="shared" ref="K7" si="6">150000/F7</f>
        <v>201.34228187919464</v>
      </c>
      <c r="L7" s="63">
        <f t="shared" si="2"/>
        <v>0.10067114093959728</v>
      </c>
      <c r="M7" s="22">
        <f>J7*K7</f>
        <v>15100.671140939598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45236</v>
      </c>
      <c r="D8" s="25" t="s">
        <v>19</v>
      </c>
      <c r="E8" s="25" t="s">
        <v>1775</v>
      </c>
      <c r="F8" s="26">
        <v>1960</v>
      </c>
      <c r="G8" s="26">
        <v>2200</v>
      </c>
      <c r="H8" s="26">
        <v>1880</v>
      </c>
      <c r="I8" s="26">
        <v>2068</v>
      </c>
      <c r="J8" s="25">
        <f t="shared" ref="J8" si="8">I8-F8</f>
        <v>108</v>
      </c>
      <c r="K8" s="27">
        <f t="shared" ref="K8" si="9">150000/F8</f>
        <v>76.530612244897952</v>
      </c>
      <c r="L8" s="63">
        <f t="shared" si="2"/>
        <v>5.5102040816326525E-2</v>
      </c>
      <c r="M8" s="28">
        <f t="shared" ref="M8:M71" si="10">J8*K8</f>
        <v>8265.3061224489793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45236</v>
      </c>
      <c r="D9" s="25" t="s">
        <v>19</v>
      </c>
      <c r="E9" s="25" t="s">
        <v>1777</v>
      </c>
      <c r="F9" s="26">
        <v>99</v>
      </c>
      <c r="G9" s="26">
        <v>300</v>
      </c>
      <c r="H9" s="26">
        <v>50</v>
      </c>
      <c r="I9" s="26">
        <v>103</v>
      </c>
      <c r="J9" s="25">
        <f t="shared" ref="J9:J11" si="12">I9-F9</f>
        <v>4</v>
      </c>
      <c r="K9" s="27">
        <f t="shared" ref="K9:K11" si="13">150000/F9</f>
        <v>1515.1515151515152</v>
      </c>
      <c r="L9" s="63">
        <f t="shared" si="2"/>
        <v>4.0404040404040442E-2</v>
      </c>
      <c r="M9" s="28">
        <f t="shared" si="10"/>
        <v>6060.606060606061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11"/>
        <v>5</v>
      </c>
      <c r="C10" s="24">
        <v>45237</v>
      </c>
      <c r="D10" s="25" t="s">
        <v>19</v>
      </c>
      <c r="E10" s="25" t="s">
        <v>1778</v>
      </c>
      <c r="F10" s="26">
        <v>980</v>
      </c>
      <c r="G10" s="26">
        <v>1100</v>
      </c>
      <c r="H10" s="26">
        <v>930</v>
      </c>
      <c r="I10" s="26">
        <v>1020</v>
      </c>
      <c r="J10" s="25">
        <f t="shared" si="12"/>
        <v>40</v>
      </c>
      <c r="K10" s="27">
        <f t="shared" si="13"/>
        <v>153.0612244897959</v>
      </c>
      <c r="L10" s="63">
        <f t="shared" si="2"/>
        <v>4.081632653061229E-2</v>
      </c>
      <c r="M10" s="28">
        <f t="shared" si="10"/>
        <v>6122.4489795918362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11"/>
        <v>6</v>
      </c>
      <c r="C11" s="24">
        <v>45238</v>
      </c>
      <c r="D11" s="25" t="s">
        <v>19</v>
      </c>
      <c r="E11" s="25" t="s">
        <v>1779</v>
      </c>
      <c r="F11" s="26">
        <v>8.4</v>
      </c>
      <c r="G11" s="26">
        <v>50</v>
      </c>
      <c r="H11" s="26">
        <v>2</v>
      </c>
      <c r="I11" s="26">
        <v>9.3000000000000007</v>
      </c>
      <c r="J11" s="25">
        <f t="shared" si="12"/>
        <v>0.90000000000000036</v>
      </c>
      <c r="K11" s="27">
        <f t="shared" si="13"/>
        <v>17857.142857142855</v>
      </c>
      <c r="L11" s="63">
        <f t="shared" si="2"/>
        <v>0.10714285714285721</v>
      </c>
      <c r="M11" s="28">
        <f t="shared" si="10"/>
        <v>16071.428571428576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45238</v>
      </c>
      <c r="D12" s="25" t="s">
        <v>19</v>
      </c>
      <c r="E12" s="25" t="s">
        <v>1418</v>
      </c>
      <c r="F12" s="26">
        <v>78</v>
      </c>
      <c r="G12" s="26">
        <v>300</v>
      </c>
      <c r="H12" s="26">
        <v>40</v>
      </c>
      <c r="I12" s="26">
        <v>82</v>
      </c>
      <c r="J12" s="25">
        <f t="shared" ref="J12" si="14">I12-F12</f>
        <v>4</v>
      </c>
      <c r="K12" s="27">
        <f t="shared" ref="K12" si="15">150000/F12</f>
        <v>1923.0769230769231</v>
      </c>
      <c r="L12" s="63">
        <f t="shared" si="2"/>
        <v>5.1282051282051322E-2</v>
      </c>
      <c r="M12" s="28">
        <f t="shared" si="10"/>
        <v>7692.3076923076924</v>
      </c>
      <c r="N12" s="8"/>
      <c r="P12" s="144" t="s">
        <v>10</v>
      </c>
      <c r="Q12" s="122">
        <f>COUNT(C6:C190)</f>
        <v>17</v>
      </c>
      <c r="R12" s="124">
        <v>17</v>
      </c>
      <c r="S12" s="124">
        <v>0</v>
      </c>
      <c r="T12" s="126">
        <v>0</v>
      </c>
      <c r="U12" s="139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45239</v>
      </c>
      <c r="D13" s="25" t="s">
        <v>19</v>
      </c>
      <c r="E13" s="25" t="s">
        <v>1780</v>
      </c>
      <c r="F13" s="26">
        <v>1570</v>
      </c>
      <c r="G13" s="26">
        <v>1800</v>
      </c>
      <c r="H13" s="26">
        <v>1450</v>
      </c>
      <c r="I13" s="26">
        <v>1635</v>
      </c>
      <c r="J13" s="25">
        <f t="shared" ref="J13:J18" si="16">I13-F13</f>
        <v>65</v>
      </c>
      <c r="K13" s="27">
        <f t="shared" ref="K13:K18" si="17">150000/F13</f>
        <v>95.541401273885356</v>
      </c>
      <c r="L13" s="63">
        <f t="shared" si="2"/>
        <v>4.140127388535042E-2</v>
      </c>
      <c r="M13" s="28">
        <f t="shared" si="10"/>
        <v>6210.1910828025484</v>
      </c>
      <c r="N13" s="8"/>
      <c r="P13" s="145"/>
      <c r="Q13" s="123"/>
      <c r="R13" s="125"/>
      <c r="S13" s="125"/>
      <c r="T13" s="127"/>
      <c r="U13" s="140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11"/>
        <v>9</v>
      </c>
      <c r="C14" s="24">
        <v>45250</v>
      </c>
      <c r="D14" s="25" t="s">
        <v>19</v>
      </c>
      <c r="E14" s="25" t="s">
        <v>1781</v>
      </c>
      <c r="F14" s="26">
        <v>262</v>
      </c>
      <c r="G14" s="26">
        <v>280</v>
      </c>
      <c r="H14" s="26">
        <v>250</v>
      </c>
      <c r="I14" s="26">
        <v>286</v>
      </c>
      <c r="J14" s="25">
        <f t="shared" si="16"/>
        <v>24</v>
      </c>
      <c r="K14" s="27">
        <f t="shared" si="17"/>
        <v>572.51908396946567</v>
      </c>
      <c r="L14" s="63">
        <f t="shared" si="2"/>
        <v>9.1603053435114434E-2</v>
      </c>
      <c r="M14" s="28">
        <f t="shared" si="10"/>
        <v>13740.458015267177</v>
      </c>
      <c r="N14" s="8"/>
      <c r="O14" s="29"/>
      <c r="P14" s="97" t="s">
        <v>21</v>
      </c>
      <c r="Q14" s="98"/>
      <c r="R14" s="99"/>
      <c r="S14" s="106">
        <f>U12</f>
        <v>1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45250</v>
      </c>
      <c r="D15" s="25" t="s">
        <v>19</v>
      </c>
      <c r="E15" s="25" t="s">
        <v>1782</v>
      </c>
      <c r="F15" s="26">
        <v>1280</v>
      </c>
      <c r="G15" s="26">
        <v>1450</v>
      </c>
      <c r="H15" s="26">
        <v>1200</v>
      </c>
      <c r="I15" s="26">
        <v>1345</v>
      </c>
      <c r="J15" s="25">
        <f t="shared" si="16"/>
        <v>65</v>
      </c>
      <c r="K15" s="27">
        <f t="shared" si="17"/>
        <v>117.1875</v>
      </c>
      <c r="L15" s="63">
        <f t="shared" si="2"/>
        <v>5.078125E-2</v>
      </c>
      <c r="M15" s="28">
        <f t="shared" si="10"/>
        <v>7617.1875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11"/>
        <v>11</v>
      </c>
      <c r="C16" s="24">
        <v>45251</v>
      </c>
      <c r="D16" s="25" t="s">
        <v>19</v>
      </c>
      <c r="E16" s="25" t="s">
        <v>1783</v>
      </c>
      <c r="F16" s="26">
        <v>29</v>
      </c>
      <c r="G16" s="26">
        <v>50</v>
      </c>
      <c r="H16" s="26">
        <v>24</v>
      </c>
      <c r="I16" s="26">
        <v>32</v>
      </c>
      <c r="J16" s="25">
        <f t="shared" si="16"/>
        <v>3</v>
      </c>
      <c r="K16" s="27">
        <f t="shared" si="17"/>
        <v>5172.4137931034484</v>
      </c>
      <c r="L16" s="63">
        <f t="shared" si="2"/>
        <v>0.10344827586206895</v>
      </c>
      <c r="M16" s="28">
        <f t="shared" si="10"/>
        <v>15517.241379310344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45252</v>
      </c>
      <c r="D17" s="25" t="s">
        <v>19</v>
      </c>
      <c r="E17" s="25" t="s">
        <v>1784</v>
      </c>
      <c r="F17" s="26">
        <v>20</v>
      </c>
      <c r="G17" s="26">
        <v>100</v>
      </c>
      <c r="H17" s="26">
        <v>12</v>
      </c>
      <c r="I17" s="26">
        <v>22</v>
      </c>
      <c r="J17" s="25">
        <f t="shared" si="16"/>
        <v>2</v>
      </c>
      <c r="K17" s="27">
        <f t="shared" si="17"/>
        <v>7500</v>
      </c>
      <c r="L17" s="63">
        <f t="shared" si="2"/>
        <v>0.10000000000000009</v>
      </c>
      <c r="M17" s="28">
        <f t="shared" si="10"/>
        <v>15000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45252</v>
      </c>
      <c r="D18" s="25" t="s">
        <v>19</v>
      </c>
      <c r="E18" s="25" t="s">
        <v>1785</v>
      </c>
      <c r="F18" s="26">
        <v>11.9</v>
      </c>
      <c r="G18" s="26">
        <v>75</v>
      </c>
      <c r="H18" s="26">
        <v>5</v>
      </c>
      <c r="I18" s="26">
        <v>15</v>
      </c>
      <c r="J18" s="25">
        <f t="shared" si="16"/>
        <v>3.0999999999999996</v>
      </c>
      <c r="K18" s="27">
        <f t="shared" si="17"/>
        <v>12605.042016806723</v>
      </c>
      <c r="L18" s="63">
        <f t="shared" si="2"/>
        <v>0.26050420168067223</v>
      </c>
      <c r="M18" s="28">
        <f t="shared" si="10"/>
        <v>39075.63025210084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45252</v>
      </c>
      <c r="D19" s="25" t="s">
        <v>19</v>
      </c>
      <c r="E19" s="25" t="s">
        <v>1786</v>
      </c>
      <c r="F19" s="26">
        <v>1.45</v>
      </c>
      <c r="G19" s="26">
        <v>5</v>
      </c>
      <c r="H19" s="26"/>
      <c r="I19" s="26">
        <v>2.31</v>
      </c>
      <c r="J19" s="25">
        <f t="shared" ref="J19" si="18">I19-F19</f>
        <v>0.8600000000000001</v>
      </c>
      <c r="K19" s="27">
        <f t="shared" ref="K19" si="19">150000/F19</f>
        <v>103448.27586206897</v>
      </c>
      <c r="L19" s="63">
        <f t="shared" si="2"/>
        <v>0.59310344827586214</v>
      </c>
      <c r="M19" s="28">
        <f t="shared" si="10"/>
        <v>88965.517241379319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45253</v>
      </c>
      <c r="D20" s="25" t="s">
        <v>19</v>
      </c>
      <c r="E20" s="25" t="s">
        <v>1787</v>
      </c>
      <c r="F20" s="26">
        <v>201</v>
      </c>
      <c r="G20" s="26">
        <v>300</v>
      </c>
      <c r="H20" s="26">
        <v>170</v>
      </c>
      <c r="I20" s="26">
        <v>225.8</v>
      </c>
      <c r="J20" s="25">
        <f t="shared" ref="J20:J22" si="20">I20-F20</f>
        <v>24.800000000000011</v>
      </c>
      <c r="K20" s="27">
        <f t="shared" ref="K20:K22" si="21">150000/F20</f>
        <v>746.26865671641792</v>
      </c>
      <c r="L20" s="63">
        <f t="shared" si="2"/>
        <v>0.12338308457711444</v>
      </c>
      <c r="M20" s="28">
        <f t="shared" si="10"/>
        <v>18507.462686567174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45254</v>
      </c>
      <c r="D21" s="25" t="s">
        <v>19</v>
      </c>
      <c r="E21" s="25" t="s">
        <v>1788</v>
      </c>
      <c r="F21" s="26">
        <v>387</v>
      </c>
      <c r="G21" s="26">
        <v>410</v>
      </c>
      <c r="H21" s="26">
        <v>375</v>
      </c>
      <c r="I21" s="26">
        <v>403</v>
      </c>
      <c r="J21" s="25">
        <f t="shared" si="20"/>
        <v>16</v>
      </c>
      <c r="K21" s="27">
        <f t="shared" si="21"/>
        <v>387.59689922480618</v>
      </c>
      <c r="L21" s="63">
        <f t="shared" si="2"/>
        <v>4.134366925064592E-2</v>
      </c>
      <c r="M21" s="28">
        <f t="shared" si="10"/>
        <v>6201.5503875968989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45259</v>
      </c>
      <c r="D22" s="25" t="s">
        <v>19</v>
      </c>
      <c r="E22" s="25" t="s">
        <v>1789</v>
      </c>
      <c r="F22" s="26">
        <v>378</v>
      </c>
      <c r="G22" s="26">
        <v>480</v>
      </c>
      <c r="H22" s="26">
        <v>330</v>
      </c>
      <c r="I22" s="26">
        <v>395</v>
      </c>
      <c r="J22" s="25">
        <f t="shared" si="20"/>
        <v>17</v>
      </c>
      <c r="K22" s="27">
        <f t="shared" si="21"/>
        <v>396.82539682539681</v>
      </c>
      <c r="L22" s="63">
        <f t="shared" si="2"/>
        <v>4.4973544973544888E-2</v>
      </c>
      <c r="M22" s="28">
        <f t="shared" si="10"/>
        <v>6746.0317460317456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/>
      <c r="D23" s="25"/>
      <c r="E23" s="25"/>
      <c r="F23" s="26"/>
      <c r="G23" s="26"/>
      <c r="H23" s="26"/>
      <c r="I23" s="26"/>
      <c r="J23" s="25"/>
      <c r="K23" s="27"/>
      <c r="L23" s="63" t="e">
        <f t="shared" si="2"/>
        <v>#DIV/0!</v>
      </c>
      <c r="M23" s="28">
        <f t="shared" si="10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1</v>
      </c>
    </row>
    <row r="24" spans="1:27" x14ac:dyDescent="0.3">
      <c r="A24" s="7"/>
      <c r="B24" s="23">
        <f t="shared" si="11"/>
        <v>19</v>
      </c>
      <c r="C24" s="62"/>
      <c r="D24" s="25"/>
      <c r="E24" s="25"/>
      <c r="F24" s="26"/>
      <c r="G24" s="26"/>
      <c r="H24" s="26"/>
      <c r="I24" s="26"/>
      <c r="J24" s="25"/>
      <c r="K24" s="27"/>
      <c r="L24" s="63" t="e">
        <f t="shared" si="2"/>
        <v>#DIV/0!</v>
      </c>
      <c r="M24" s="28">
        <f t="shared" si="10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1</v>
      </c>
    </row>
    <row r="25" spans="1:27" x14ac:dyDescent="0.3">
      <c r="A25" s="7"/>
      <c r="B25" s="23">
        <f t="shared" si="11"/>
        <v>20</v>
      </c>
      <c r="C25" s="24"/>
      <c r="D25" s="25"/>
      <c r="E25" s="25"/>
      <c r="F25" s="26"/>
      <c r="G25" s="26"/>
      <c r="H25" s="26"/>
      <c r="I25" s="26"/>
      <c r="J25" s="25"/>
      <c r="K25" s="27"/>
      <c r="L25" s="63" t="e">
        <f>(I25*1/F25)-100%</f>
        <v>#DIV/0!</v>
      </c>
      <c r="M25" s="28">
        <f t="shared" si="10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1</v>
      </c>
    </row>
    <row r="26" spans="1:27" x14ac:dyDescent="0.3">
      <c r="A26" s="7"/>
      <c r="B26" s="23">
        <f t="shared" si="11"/>
        <v>21</v>
      </c>
      <c r="C26" s="24"/>
      <c r="D26" s="25"/>
      <c r="E26" s="25"/>
      <c r="F26" s="26"/>
      <c r="G26" s="26"/>
      <c r="H26" s="26"/>
      <c r="I26" s="26"/>
      <c r="J26" s="25"/>
      <c r="K26" s="27"/>
      <c r="L26" s="63" t="e">
        <f t="shared" si="2"/>
        <v>#DIV/0!</v>
      </c>
      <c r="M26" s="28">
        <f t="shared" si="10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1</v>
      </c>
    </row>
    <row r="27" spans="1:27" x14ac:dyDescent="0.3">
      <c r="A27" s="7"/>
      <c r="B27" s="23">
        <f t="shared" si="11"/>
        <v>22</v>
      </c>
      <c r="C27" s="24"/>
      <c r="D27" s="25"/>
      <c r="E27" s="25"/>
      <c r="F27" s="26"/>
      <c r="G27" s="26"/>
      <c r="H27" s="26"/>
      <c r="I27" s="26"/>
      <c r="J27" s="25"/>
      <c r="K27" s="27"/>
      <c r="L27" s="63" t="e">
        <f t="shared" si="2"/>
        <v>#DIV/0!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1</v>
      </c>
    </row>
    <row r="28" spans="1:27" ht="15" customHeight="1" thickBot="1" x14ac:dyDescent="0.35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" hidden="1" thickBot="1" x14ac:dyDescent="0.35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t="15" hidden="1" thickBot="1" x14ac:dyDescent="0.35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t="15" hidden="1" thickBot="1" x14ac:dyDescent="0.35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t="15" hidden="1" thickBot="1" x14ac:dyDescent="0.35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5" hidden="1" thickBot="1" x14ac:dyDescent="0.35">
      <c r="A38" s="7"/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6.2" hidden="1" thickBot="1" x14ac:dyDescent="0.35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" hidden="1" thickBot="1" x14ac:dyDescent="0.35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t="15" hidden="1" thickBot="1" x14ac:dyDescent="0.35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t="15" hidden="1" thickBot="1" x14ac:dyDescent="0.35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t="15" hidden="1" thickBot="1" x14ac:dyDescent="0.35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t="15" hidden="1" thickBot="1" x14ac:dyDescent="0.35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t="15" hidden="1" thickBot="1" x14ac:dyDescent="0.35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t="15" hidden="1" thickBot="1" x14ac:dyDescent="0.35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t="15" hidden="1" thickBot="1" x14ac:dyDescent="0.35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t="15" hidden="1" thickBot="1" x14ac:dyDescent="0.35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t="15" hidden="1" thickBot="1" x14ac:dyDescent="0.35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t="15" hidden="1" thickBot="1" x14ac:dyDescent="0.35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t="15" hidden="1" thickBot="1" x14ac:dyDescent="0.35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t="15" hidden="1" thickBot="1" x14ac:dyDescent="0.35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t="15" hidden="1" thickBot="1" x14ac:dyDescent="0.35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t="15" hidden="1" thickBot="1" x14ac:dyDescent="0.35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t="15" hidden="1" thickBot="1" x14ac:dyDescent="0.35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t="15" hidden="1" thickBot="1" x14ac:dyDescent="0.35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t="15" hidden="1" thickBot="1" x14ac:dyDescent="0.35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t="15" hidden="1" thickBot="1" x14ac:dyDescent="0.35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t="15" hidden="1" thickBot="1" x14ac:dyDescent="0.35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t="15" hidden="1" thickBot="1" x14ac:dyDescent="0.35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t="15" hidden="1" thickBot="1" x14ac:dyDescent="0.35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t="15" hidden="1" thickBot="1" x14ac:dyDescent="0.35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t="15" hidden="1" thickBot="1" x14ac:dyDescent="0.35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t="15" hidden="1" thickBot="1" x14ac:dyDescent="0.35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t="15" hidden="1" thickBot="1" x14ac:dyDescent="0.35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t="15" hidden="1" thickBot="1" x14ac:dyDescent="0.35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t="15" hidden="1" thickBot="1" x14ac:dyDescent="0.35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t="15" hidden="1" thickBot="1" x14ac:dyDescent="0.35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t="15" hidden="1" thickBot="1" x14ac:dyDescent="0.35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t="15" hidden="1" thickBot="1" x14ac:dyDescent="0.35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7"/>
        <v>0</v>
      </c>
    </row>
    <row r="71" spans="1:27" ht="15" hidden="1" thickBot="1" x14ac:dyDescent="0.35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si="10"/>
        <v>0</v>
      </c>
      <c r="N71" s="8"/>
      <c r="Y71" s="5">
        <f t="shared" si="22"/>
        <v>0</v>
      </c>
      <c r="Z71" s="5">
        <f t="shared" si="23"/>
        <v>0</v>
      </c>
      <c r="AA71" s="5">
        <f t="shared" si="7"/>
        <v>0</v>
      </c>
    </row>
    <row r="72" spans="1:27" ht="15" hidden="1" thickBot="1" x14ac:dyDescent="0.35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ref="M72:M135" si="25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7"/>
        <v>0</v>
      </c>
    </row>
    <row r="73" spans="1:27" ht="15" hidden="1" thickBot="1" x14ac:dyDescent="0.35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7"/>
        <v>0</v>
      </c>
    </row>
    <row r="74" spans="1:27" ht="15" hidden="1" thickBot="1" x14ac:dyDescent="0.35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t="15" hidden="1" thickBot="1" x14ac:dyDescent="0.35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t="15" hidden="1" thickBot="1" x14ac:dyDescent="0.35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t="15" hidden="1" thickBot="1" x14ac:dyDescent="0.35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t="15" hidden="1" thickBot="1" x14ac:dyDescent="0.35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t="15" hidden="1" thickBot="1" x14ac:dyDescent="0.35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t="15" hidden="1" thickBot="1" x14ac:dyDescent="0.35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t="15" hidden="1" thickBot="1" x14ac:dyDescent="0.35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t="15" hidden="1" thickBot="1" x14ac:dyDescent="0.35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t="15" hidden="1" thickBot="1" x14ac:dyDescent="0.35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t="15" hidden="1" thickBot="1" x14ac:dyDescent="0.35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t="15" hidden="1" thickBot="1" x14ac:dyDescent="0.35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t="15" hidden="1" thickBot="1" x14ac:dyDescent="0.35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t="15" hidden="1" thickBot="1" x14ac:dyDescent="0.35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t="15" hidden="1" thickBot="1" x14ac:dyDescent="0.35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t="15" hidden="1" thickBot="1" x14ac:dyDescent="0.35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t="15" hidden="1" thickBot="1" x14ac:dyDescent="0.35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t="15" hidden="1" thickBot="1" x14ac:dyDescent="0.35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t="15" hidden="1" thickBot="1" x14ac:dyDescent="0.35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t="15" hidden="1" thickBot="1" x14ac:dyDescent="0.35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t="15" hidden="1" thickBot="1" x14ac:dyDescent="0.35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t="15" hidden="1" thickBot="1" x14ac:dyDescent="0.35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t="15" hidden="1" thickBot="1" x14ac:dyDescent="0.35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t="15" hidden="1" thickBot="1" x14ac:dyDescent="0.35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t="15" hidden="1" thickBot="1" x14ac:dyDescent="0.35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t="15" hidden="1" thickBot="1" x14ac:dyDescent="0.35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t="15" hidden="1" thickBot="1" x14ac:dyDescent="0.35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t="15" hidden="1" thickBot="1" x14ac:dyDescent="0.35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t="15" hidden="1" thickBot="1" x14ac:dyDescent="0.35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t="15" hidden="1" thickBot="1" x14ac:dyDescent="0.35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t="15" hidden="1" thickBot="1" x14ac:dyDescent="0.35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t="15" hidden="1" thickBot="1" x14ac:dyDescent="0.35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t="15" hidden="1" thickBot="1" x14ac:dyDescent="0.35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t="15" hidden="1" thickBot="1" x14ac:dyDescent="0.35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t="15" hidden="1" thickBot="1" x14ac:dyDescent="0.35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t="15" hidden="1" thickBot="1" x14ac:dyDescent="0.35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t="15" hidden="1" thickBot="1" x14ac:dyDescent="0.35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t="15" hidden="1" thickBot="1" x14ac:dyDescent="0.35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t="15" hidden="1" thickBot="1" x14ac:dyDescent="0.35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t="15" hidden="1" thickBot="1" x14ac:dyDescent="0.35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t="15" hidden="1" thickBot="1" x14ac:dyDescent="0.35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t="15" hidden="1" thickBot="1" x14ac:dyDescent="0.35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t="15" hidden="1" thickBot="1" x14ac:dyDescent="0.35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t="15" hidden="1" thickBot="1" x14ac:dyDescent="0.35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t="15" hidden="1" thickBot="1" x14ac:dyDescent="0.35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t="15" hidden="1" thickBot="1" x14ac:dyDescent="0.35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t="15" hidden="1" thickBot="1" x14ac:dyDescent="0.35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t="15" hidden="1" thickBot="1" x14ac:dyDescent="0.35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t="15" hidden="1" thickBot="1" x14ac:dyDescent="0.35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t="15" hidden="1" thickBot="1" x14ac:dyDescent="0.35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t="15" hidden="1" thickBot="1" x14ac:dyDescent="0.35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t="15" hidden="1" thickBot="1" x14ac:dyDescent="0.35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t="15" hidden="1" thickBot="1" x14ac:dyDescent="0.35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t="15" hidden="1" thickBot="1" x14ac:dyDescent="0.35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t="15" hidden="1" thickBot="1" x14ac:dyDescent="0.35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t="15" hidden="1" thickBot="1" x14ac:dyDescent="0.35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t="15" hidden="1" thickBot="1" x14ac:dyDescent="0.35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t="15" hidden="1" thickBot="1" x14ac:dyDescent="0.35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t="15" hidden="1" thickBot="1" x14ac:dyDescent="0.35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t="15" hidden="1" thickBot="1" x14ac:dyDescent="0.35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t="15" hidden="1" thickBot="1" x14ac:dyDescent="0.35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t="15" hidden="1" thickBot="1" x14ac:dyDescent="0.35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si="25"/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t="15" hidden="1" thickBot="1" x14ac:dyDescent="0.35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ref="M136:M190" si="31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t="15" hidden="1" thickBot="1" x14ac:dyDescent="0.35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t="15" hidden="1" thickBot="1" x14ac:dyDescent="0.35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t="15" hidden="1" thickBot="1" x14ac:dyDescent="0.35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t="15" hidden="1" thickBot="1" x14ac:dyDescent="0.35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t="15" hidden="1" thickBot="1" x14ac:dyDescent="0.35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t="15" hidden="1" thickBot="1" x14ac:dyDescent="0.35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t="15" hidden="1" thickBot="1" x14ac:dyDescent="0.35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t="15" hidden="1" thickBot="1" x14ac:dyDescent="0.35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t="15" hidden="1" thickBot="1" x14ac:dyDescent="0.35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t="15" hidden="1" thickBot="1" x14ac:dyDescent="0.35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t="15" hidden="1" thickBot="1" x14ac:dyDescent="0.35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t="15" hidden="1" thickBot="1" x14ac:dyDescent="0.35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t="15" hidden="1" thickBot="1" x14ac:dyDescent="0.35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t="15" hidden="1" thickBot="1" x14ac:dyDescent="0.35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t="15" hidden="1" thickBot="1" x14ac:dyDescent="0.35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t="15" hidden="1" thickBot="1" x14ac:dyDescent="0.35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t="15" hidden="1" thickBot="1" x14ac:dyDescent="0.35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t="15" hidden="1" thickBot="1" x14ac:dyDescent="0.35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t="15" hidden="1" thickBot="1" x14ac:dyDescent="0.35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t="15" hidden="1" thickBot="1" x14ac:dyDescent="0.35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t="15" hidden="1" thickBot="1" x14ac:dyDescent="0.35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t="15" hidden="1" thickBot="1" x14ac:dyDescent="0.35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t="15" hidden="1" thickBot="1" x14ac:dyDescent="0.35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t="15" hidden="1" thickBot="1" x14ac:dyDescent="0.35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t="15" hidden="1" thickBot="1" x14ac:dyDescent="0.35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t="15" hidden="1" thickBot="1" x14ac:dyDescent="0.35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t="15" hidden="1" thickBot="1" x14ac:dyDescent="0.35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t="15" hidden="1" thickBot="1" x14ac:dyDescent="0.35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t="15" hidden="1" thickBot="1" x14ac:dyDescent="0.35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t="15" hidden="1" thickBot="1" x14ac:dyDescent="0.35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t="15" hidden="1" thickBot="1" x14ac:dyDescent="0.35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t="15" hidden="1" thickBot="1" x14ac:dyDescent="0.35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t="15" hidden="1" thickBot="1" x14ac:dyDescent="0.35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t="15" hidden="1" thickBot="1" x14ac:dyDescent="0.35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t="15" hidden="1" thickBot="1" x14ac:dyDescent="0.35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t="15" hidden="1" thickBot="1" x14ac:dyDescent="0.35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t="15" hidden="1" thickBot="1" x14ac:dyDescent="0.35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t="15" hidden="1" thickBot="1" x14ac:dyDescent="0.35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t="15" hidden="1" thickBot="1" x14ac:dyDescent="0.35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t="15" hidden="1" thickBot="1" x14ac:dyDescent="0.35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t="15" hidden="1" thickBot="1" x14ac:dyDescent="0.35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t="15" hidden="1" thickBot="1" x14ac:dyDescent="0.35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t="15" hidden="1" thickBot="1" x14ac:dyDescent="0.35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t="15" hidden="1" thickBot="1" x14ac:dyDescent="0.35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t="15" hidden="1" thickBot="1" x14ac:dyDescent="0.35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t="15" hidden="1" thickBot="1" x14ac:dyDescent="0.35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t="15" hidden="1" thickBot="1" x14ac:dyDescent="0.35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t="15" hidden="1" thickBot="1" x14ac:dyDescent="0.35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t="15" hidden="1" thickBot="1" x14ac:dyDescent="0.35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t="15" hidden="1" thickBot="1" x14ac:dyDescent="0.35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t="15" hidden="1" thickBot="1" x14ac:dyDescent="0.35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t="15" hidden="1" thickBot="1" x14ac:dyDescent="0.35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t="15" hidden="1" thickBot="1" x14ac:dyDescent="0.35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hidden="1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0"/>
        <v>#VALUE!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294262.45991101034</v>
      </c>
      <c r="N191" s="8"/>
      <c r="Y191" s="5">
        <f>SUM(Y6:Y190)</f>
        <v>17</v>
      </c>
      <c r="Z191" s="5">
        <f>SUM(Z6:Z190)</f>
        <v>0</v>
      </c>
      <c r="AA191" s="5">
        <f>SUM(AA6:AA190)</f>
        <v>20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4" priority="1">
      <formula>LEN(TRIM(I6))=0</formula>
    </cfRule>
  </conditionalFormatting>
  <hyperlinks>
    <hyperlink ref="B191" r:id="rId1" xr:uid="{00000000-0004-0000-4300-000000000000}"/>
    <hyperlink ref="P1" location="'MASTER '!A1" display="Back" xr:uid="{00000000-0004-0000-4300-000001000000}"/>
    <hyperlink ref="P12:P13" location="'APRIL-2018'!A1" display="CASH" xr:uid="{00000000-0004-0000-4300-000002000000}"/>
  </hyperlinks>
  <pageMargins left="0.7" right="0.7" top="0.75" bottom="0.75" header="0.3" footer="0.3"/>
  <pageSetup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A192"/>
  <sheetViews>
    <sheetView workbookViewId="0">
      <selection activeCell="U20" sqref="U20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9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1790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45261</v>
      </c>
      <c r="D6" s="19" t="s">
        <v>19</v>
      </c>
      <c r="E6" s="19" t="s">
        <v>1791</v>
      </c>
      <c r="F6" s="21">
        <v>68.5</v>
      </c>
      <c r="G6" s="79">
        <v>100</v>
      </c>
      <c r="H6" s="79">
        <v>55</v>
      </c>
      <c r="I6" s="26">
        <v>70</v>
      </c>
      <c r="J6" s="25">
        <f t="shared" ref="J6:J8" si="0">I6-F6</f>
        <v>1.5</v>
      </c>
      <c r="K6" s="27">
        <f t="shared" ref="K6:K8" si="1">150000/F6</f>
        <v>2189.7810218978102</v>
      </c>
      <c r="L6" s="63">
        <f t="shared" ref="L6:L70" si="2">(I6*1/F6)-100%</f>
        <v>2.1897810218978186E-2</v>
      </c>
      <c r="M6" s="22">
        <f>J6*K6</f>
        <v>3284.6715328467153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45264</v>
      </c>
      <c r="D7" s="25" t="s">
        <v>19</v>
      </c>
      <c r="E7" s="25" t="s">
        <v>1557</v>
      </c>
      <c r="F7" s="26">
        <v>47</v>
      </c>
      <c r="G7" s="26">
        <v>55</v>
      </c>
      <c r="H7" s="26">
        <v>43</v>
      </c>
      <c r="I7" s="26">
        <v>49</v>
      </c>
      <c r="J7" s="25">
        <f t="shared" si="0"/>
        <v>2</v>
      </c>
      <c r="K7" s="27">
        <f t="shared" si="1"/>
        <v>3191.4893617021276</v>
      </c>
      <c r="L7" s="63">
        <f t="shared" si="2"/>
        <v>4.2553191489361764E-2</v>
      </c>
      <c r="M7" s="22">
        <f>J7*K7</f>
        <v>6382.9787234042551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45265</v>
      </c>
      <c r="D8" s="25" t="s">
        <v>19</v>
      </c>
      <c r="E8" s="25" t="s">
        <v>1230</v>
      </c>
      <c r="F8" s="26">
        <v>85</v>
      </c>
      <c r="G8" s="26">
        <v>96</v>
      </c>
      <c r="H8" s="26">
        <v>81</v>
      </c>
      <c r="I8" s="26">
        <v>87.75</v>
      </c>
      <c r="J8" s="25">
        <f t="shared" si="0"/>
        <v>2.75</v>
      </c>
      <c r="K8" s="27">
        <f t="shared" si="1"/>
        <v>1764.7058823529412</v>
      </c>
      <c r="L8" s="63">
        <f t="shared" si="2"/>
        <v>3.2352941176470695E-2</v>
      </c>
      <c r="M8" s="28">
        <f t="shared" ref="M8:M71" si="6">J8*K8</f>
        <v>4852.9411764705883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7">B8+1</f>
        <v>4</v>
      </c>
      <c r="C9" s="24">
        <v>45265</v>
      </c>
      <c r="D9" s="25" t="s">
        <v>19</v>
      </c>
      <c r="E9" s="25" t="s">
        <v>1792</v>
      </c>
      <c r="F9" s="26">
        <v>945</v>
      </c>
      <c r="G9" s="26">
        <v>1200</v>
      </c>
      <c r="H9" s="26">
        <v>850</v>
      </c>
      <c r="I9" s="26">
        <v>1200</v>
      </c>
      <c r="J9" s="25">
        <f t="shared" ref="J9:J20" si="8">I9-F9</f>
        <v>255</v>
      </c>
      <c r="K9" s="27">
        <f t="shared" ref="K9:K20" si="9">150000/F9</f>
        <v>158.73015873015873</v>
      </c>
      <c r="L9" s="63">
        <f t="shared" si="2"/>
        <v>0.26984126984126977</v>
      </c>
      <c r="M9" s="28">
        <f t="shared" si="6"/>
        <v>40476.190476190481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x14ac:dyDescent="0.3">
      <c r="A10" s="7"/>
      <c r="B10" s="23">
        <f t="shared" si="7"/>
        <v>5</v>
      </c>
      <c r="C10" s="24">
        <v>45266</v>
      </c>
      <c r="D10" s="25" t="s">
        <v>19</v>
      </c>
      <c r="E10" s="25" t="s">
        <v>1793</v>
      </c>
      <c r="F10" s="26">
        <v>82</v>
      </c>
      <c r="G10" s="26">
        <v>200</v>
      </c>
      <c r="H10" s="26">
        <v>60</v>
      </c>
      <c r="I10" s="26">
        <v>85</v>
      </c>
      <c r="J10" s="25">
        <f t="shared" si="8"/>
        <v>3</v>
      </c>
      <c r="K10" s="27">
        <f t="shared" si="9"/>
        <v>1829.2682926829268</v>
      </c>
      <c r="L10" s="63">
        <f t="shared" si="2"/>
        <v>3.6585365853658569E-2</v>
      </c>
      <c r="M10" s="28">
        <f t="shared" si="6"/>
        <v>5487.8048780487807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thickBot="1" x14ac:dyDescent="0.35">
      <c r="A11" s="7"/>
      <c r="B11" s="23">
        <f t="shared" si="7"/>
        <v>6</v>
      </c>
      <c r="C11" s="24">
        <v>45267</v>
      </c>
      <c r="D11" s="25" t="s">
        <v>19</v>
      </c>
      <c r="E11" s="25" t="s">
        <v>1786</v>
      </c>
      <c r="F11" s="26">
        <v>2.5</v>
      </c>
      <c r="G11" s="26">
        <v>5</v>
      </c>
      <c r="H11" s="26"/>
      <c r="I11" s="26">
        <v>2.77</v>
      </c>
      <c r="J11" s="25">
        <f t="shared" si="8"/>
        <v>0.27</v>
      </c>
      <c r="K11" s="27">
        <f t="shared" si="9"/>
        <v>60000</v>
      </c>
      <c r="L11" s="63">
        <f t="shared" si="2"/>
        <v>0.1080000000000001</v>
      </c>
      <c r="M11" s="28">
        <f t="shared" si="6"/>
        <v>16200.000000000002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7"/>
        <v>7</v>
      </c>
      <c r="C12" s="24">
        <v>45267</v>
      </c>
      <c r="D12" s="25" t="s">
        <v>19</v>
      </c>
      <c r="E12" s="25" t="s">
        <v>1341</v>
      </c>
      <c r="F12" s="26">
        <v>32</v>
      </c>
      <c r="G12" s="26">
        <v>36</v>
      </c>
      <c r="H12" s="26">
        <v>30</v>
      </c>
      <c r="I12" s="26">
        <v>36</v>
      </c>
      <c r="J12" s="25">
        <f t="shared" si="8"/>
        <v>4</v>
      </c>
      <c r="K12" s="27">
        <f t="shared" si="9"/>
        <v>4687.5</v>
      </c>
      <c r="L12" s="63">
        <f t="shared" si="2"/>
        <v>0.125</v>
      </c>
      <c r="M12" s="28">
        <f t="shared" si="6"/>
        <v>18750</v>
      </c>
      <c r="N12" s="8"/>
      <c r="P12" s="144" t="s">
        <v>10</v>
      </c>
      <c r="Q12" s="122">
        <f>COUNT(C6:C190)</f>
        <v>34</v>
      </c>
      <c r="R12" s="124">
        <v>34</v>
      </c>
      <c r="S12" s="124">
        <v>0</v>
      </c>
      <c r="T12" s="126">
        <v>0</v>
      </c>
      <c r="U12" s="139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7"/>
        <v>8</v>
      </c>
      <c r="C13" s="24">
        <v>45267</v>
      </c>
      <c r="D13" s="25" t="s">
        <v>19</v>
      </c>
      <c r="E13" s="25" t="s">
        <v>850</v>
      </c>
      <c r="F13" s="26">
        <v>153</v>
      </c>
      <c r="G13" s="26">
        <v>500</v>
      </c>
      <c r="H13" s="26">
        <v>120</v>
      </c>
      <c r="I13" s="26">
        <v>160</v>
      </c>
      <c r="J13" s="25">
        <f t="shared" si="8"/>
        <v>7</v>
      </c>
      <c r="K13" s="27">
        <f t="shared" si="9"/>
        <v>980.39215686274508</v>
      </c>
      <c r="L13" s="63">
        <f t="shared" si="2"/>
        <v>4.5751633986928164E-2</v>
      </c>
      <c r="M13" s="28">
        <f t="shared" si="6"/>
        <v>6862.7450980392159</v>
      </c>
      <c r="N13" s="8"/>
      <c r="P13" s="145"/>
      <c r="Q13" s="123"/>
      <c r="R13" s="125"/>
      <c r="S13" s="125"/>
      <c r="T13" s="127"/>
      <c r="U13" s="140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x14ac:dyDescent="0.3">
      <c r="A14" s="7"/>
      <c r="B14" s="23">
        <f t="shared" si="7"/>
        <v>9</v>
      </c>
      <c r="C14" s="24">
        <v>45267</v>
      </c>
      <c r="D14" s="25" t="s">
        <v>19</v>
      </c>
      <c r="E14" s="25" t="s">
        <v>1794</v>
      </c>
      <c r="F14" s="26">
        <v>58</v>
      </c>
      <c r="G14" s="26">
        <v>150</v>
      </c>
      <c r="H14" s="26">
        <v>40</v>
      </c>
      <c r="I14" s="26">
        <v>60.3</v>
      </c>
      <c r="J14" s="25">
        <f t="shared" si="8"/>
        <v>2.2999999999999972</v>
      </c>
      <c r="K14" s="27">
        <f t="shared" si="9"/>
        <v>2586.2068965517242</v>
      </c>
      <c r="L14" s="63">
        <f t="shared" si="2"/>
        <v>3.9655172413793016E-2</v>
      </c>
      <c r="M14" s="28">
        <f t="shared" si="6"/>
        <v>5948.2758620689583</v>
      </c>
      <c r="N14" s="8"/>
      <c r="O14" s="29"/>
      <c r="P14" s="97" t="s">
        <v>21</v>
      </c>
      <c r="Q14" s="98"/>
      <c r="R14" s="99"/>
      <c r="S14" s="106">
        <f>U12</f>
        <v>1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7"/>
        <v>10</v>
      </c>
      <c r="C15" s="24">
        <v>45268</v>
      </c>
      <c r="D15" s="25" t="s">
        <v>19</v>
      </c>
      <c r="E15" s="25" t="s">
        <v>1253</v>
      </c>
      <c r="F15" s="26">
        <v>270</v>
      </c>
      <c r="G15" s="26">
        <v>300</v>
      </c>
      <c r="H15" s="26">
        <v>255</v>
      </c>
      <c r="I15" s="26">
        <v>278</v>
      </c>
      <c r="J15" s="25">
        <f t="shared" si="8"/>
        <v>8</v>
      </c>
      <c r="K15" s="27">
        <f t="shared" si="9"/>
        <v>555.55555555555554</v>
      </c>
      <c r="L15" s="63">
        <f t="shared" si="2"/>
        <v>2.9629629629629672E-2</v>
      </c>
      <c r="M15" s="28">
        <f t="shared" si="6"/>
        <v>4444.4444444444443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" thickBot="1" x14ac:dyDescent="0.35">
      <c r="A16" s="7"/>
      <c r="B16" s="23">
        <f t="shared" si="7"/>
        <v>11</v>
      </c>
      <c r="C16" s="24">
        <v>45271</v>
      </c>
      <c r="D16" s="25" t="s">
        <v>19</v>
      </c>
      <c r="E16" s="25" t="s">
        <v>1795</v>
      </c>
      <c r="F16" s="26">
        <v>1250</v>
      </c>
      <c r="G16" s="26">
        <v>1500</v>
      </c>
      <c r="H16" s="26">
        <v>1150</v>
      </c>
      <c r="I16" s="26">
        <v>1284</v>
      </c>
      <c r="J16" s="25">
        <f t="shared" si="8"/>
        <v>34</v>
      </c>
      <c r="K16" s="27">
        <f t="shared" si="9"/>
        <v>120</v>
      </c>
      <c r="L16" s="63">
        <f t="shared" si="2"/>
        <v>2.7199999999999891E-2</v>
      </c>
      <c r="M16" s="28">
        <f t="shared" si="6"/>
        <v>4080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7"/>
        <v>12</v>
      </c>
      <c r="C17" s="24">
        <v>45271</v>
      </c>
      <c r="D17" s="25" t="s">
        <v>19</v>
      </c>
      <c r="E17" s="25" t="s">
        <v>1796</v>
      </c>
      <c r="F17" s="26">
        <v>16</v>
      </c>
      <c r="G17" s="26">
        <v>22</v>
      </c>
      <c r="H17" s="26">
        <v>13</v>
      </c>
      <c r="I17" s="26">
        <v>18.55</v>
      </c>
      <c r="J17" s="25">
        <f t="shared" si="8"/>
        <v>2.5500000000000007</v>
      </c>
      <c r="K17" s="27">
        <f t="shared" si="9"/>
        <v>9375</v>
      </c>
      <c r="L17" s="63">
        <f t="shared" si="2"/>
        <v>0.15937500000000004</v>
      </c>
      <c r="M17" s="28">
        <f t="shared" si="6"/>
        <v>23906.250000000007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7"/>
        <v>13</v>
      </c>
      <c r="C18" s="62">
        <v>45272</v>
      </c>
      <c r="D18" s="25" t="s">
        <v>19</v>
      </c>
      <c r="E18" s="25" t="s">
        <v>676</v>
      </c>
      <c r="F18" s="26">
        <v>21.5</v>
      </c>
      <c r="G18" s="26">
        <v>30</v>
      </c>
      <c r="H18" s="26">
        <v>18</v>
      </c>
      <c r="I18" s="26">
        <v>23</v>
      </c>
      <c r="J18" s="25">
        <f t="shared" si="8"/>
        <v>1.5</v>
      </c>
      <c r="K18" s="27">
        <f t="shared" si="9"/>
        <v>6976.7441860465115</v>
      </c>
      <c r="L18" s="63">
        <f t="shared" si="2"/>
        <v>6.9767441860465018E-2</v>
      </c>
      <c r="M18" s="28">
        <f t="shared" si="6"/>
        <v>10465.116279069767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7"/>
        <v>14</v>
      </c>
      <c r="C19" s="62">
        <v>45273</v>
      </c>
      <c r="D19" s="25" t="s">
        <v>19</v>
      </c>
      <c r="E19" s="25" t="s">
        <v>580</v>
      </c>
      <c r="F19" s="26">
        <v>158</v>
      </c>
      <c r="G19" s="26">
        <v>175</v>
      </c>
      <c r="H19" s="26">
        <v>152</v>
      </c>
      <c r="I19" s="26">
        <v>171</v>
      </c>
      <c r="J19" s="25">
        <f t="shared" si="8"/>
        <v>13</v>
      </c>
      <c r="K19" s="27">
        <f t="shared" si="9"/>
        <v>949.36708860759495</v>
      </c>
      <c r="L19" s="63">
        <f t="shared" si="2"/>
        <v>8.2278481012658222E-2</v>
      </c>
      <c r="M19" s="28">
        <f t="shared" si="6"/>
        <v>12341.772151898735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7"/>
        <v>15</v>
      </c>
      <c r="C20" s="62">
        <v>45273</v>
      </c>
      <c r="D20" s="25" t="s">
        <v>19</v>
      </c>
      <c r="E20" s="25" t="s">
        <v>1797</v>
      </c>
      <c r="F20" s="26">
        <v>132</v>
      </c>
      <c r="G20" s="26">
        <v>500</v>
      </c>
      <c r="H20" s="26">
        <v>100</v>
      </c>
      <c r="I20" s="26">
        <v>152</v>
      </c>
      <c r="J20" s="25">
        <f t="shared" si="8"/>
        <v>20</v>
      </c>
      <c r="K20" s="27">
        <f t="shared" si="9"/>
        <v>1136.3636363636363</v>
      </c>
      <c r="L20" s="63">
        <f t="shared" si="2"/>
        <v>0.1515151515151516</v>
      </c>
      <c r="M20" s="28">
        <f t="shared" si="6"/>
        <v>22727.272727272724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7"/>
        <v>16</v>
      </c>
      <c r="C21" s="62">
        <v>45273</v>
      </c>
      <c r="D21" s="25" t="s">
        <v>19</v>
      </c>
      <c r="E21" s="25" t="s">
        <v>1798</v>
      </c>
      <c r="F21" s="26">
        <v>215</v>
      </c>
      <c r="G21" s="26">
        <v>250</v>
      </c>
      <c r="H21" s="26">
        <v>200</v>
      </c>
      <c r="I21" s="26">
        <v>234</v>
      </c>
      <c r="J21" s="25">
        <f t="shared" ref="J21" si="10">I21-F21</f>
        <v>19</v>
      </c>
      <c r="K21" s="27">
        <f t="shared" ref="K21" si="11">150000/F21</f>
        <v>697.67441860465112</v>
      </c>
      <c r="L21" s="63">
        <f t="shared" si="2"/>
        <v>8.8372093023255882E-2</v>
      </c>
      <c r="M21" s="28">
        <f t="shared" si="6"/>
        <v>13255.813953488372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7"/>
        <v>17</v>
      </c>
      <c r="C22" s="62">
        <v>45273</v>
      </c>
      <c r="D22" s="25" t="s">
        <v>19</v>
      </c>
      <c r="E22" s="25" t="s">
        <v>1799</v>
      </c>
      <c r="F22" s="26">
        <v>63.5</v>
      </c>
      <c r="G22" s="26">
        <v>50</v>
      </c>
      <c r="H22" s="26">
        <v>120</v>
      </c>
      <c r="I22" s="26">
        <v>65</v>
      </c>
      <c r="J22" s="25">
        <f t="shared" ref="J22:J31" si="12">I22-F22</f>
        <v>1.5</v>
      </c>
      <c r="K22" s="27">
        <f t="shared" ref="K22:K31" si="13">150000/F22</f>
        <v>2362.2047244094488</v>
      </c>
      <c r="L22" s="63">
        <f t="shared" si="2"/>
        <v>2.3622047244094446E-2</v>
      </c>
      <c r="M22" s="28">
        <f t="shared" si="6"/>
        <v>3543.3070866141734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7"/>
        <v>18</v>
      </c>
      <c r="C23" s="62">
        <v>45273</v>
      </c>
      <c r="D23" s="25" t="s">
        <v>19</v>
      </c>
      <c r="E23" s="25" t="s">
        <v>1800</v>
      </c>
      <c r="F23" s="26">
        <v>78.150000000000006</v>
      </c>
      <c r="G23" s="26">
        <v>150</v>
      </c>
      <c r="H23" s="26">
        <v>55</v>
      </c>
      <c r="I23" s="26">
        <v>95</v>
      </c>
      <c r="J23" s="25">
        <f t="shared" si="12"/>
        <v>16.849999999999994</v>
      </c>
      <c r="K23" s="27">
        <f t="shared" si="13"/>
        <v>1919.3857965451054</v>
      </c>
      <c r="L23" s="63">
        <f t="shared" si="2"/>
        <v>0.21561100447856685</v>
      </c>
      <c r="M23" s="28">
        <f t="shared" si="6"/>
        <v>32341.650671785017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7"/>
        <v>19</v>
      </c>
      <c r="C24" s="62">
        <v>45273</v>
      </c>
      <c r="D24" s="25" t="s">
        <v>19</v>
      </c>
      <c r="E24" s="25" t="s">
        <v>1801</v>
      </c>
      <c r="F24" s="26">
        <v>39.5</v>
      </c>
      <c r="G24" s="26">
        <v>100</v>
      </c>
      <c r="H24" s="26">
        <v>10</v>
      </c>
      <c r="I24" s="26">
        <v>44</v>
      </c>
      <c r="J24" s="25">
        <f t="shared" si="12"/>
        <v>4.5</v>
      </c>
      <c r="K24" s="27">
        <f t="shared" si="13"/>
        <v>3797.4683544303798</v>
      </c>
      <c r="L24" s="63">
        <f t="shared" si="2"/>
        <v>0.11392405063291133</v>
      </c>
      <c r="M24" s="28">
        <f t="shared" si="6"/>
        <v>17088.607594936708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7"/>
        <v>20</v>
      </c>
      <c r="C25" s="24">
        <v>45272</v>
      </c>
      <c r="D25" s="25" t="s">
        <v>19</v>
      </c>
      <c r="E25" s="25" t="s">
        <v>231</v>
      </c>
      <c r="F25" s="26">
        <v>1950</v>
      </c>
      <c r="G25" s="26">
        <v>2100</v>
      </c>
      <c r="H25" s="26">
        <v>1900</v>
      </c>
      <c r="I25" s="26">
        <v>1987</v>
      </c>
      <c r="J25" s="25">
        <f t="shared" si="12"/>
        <v>37</v>
      </c>
      <c r="K25" s="27">
        <f t="shared" si="13"/>
        <v>76.92307692307692</v>
      </c>
      <c r="L25" s="63">
        <f>(I25*1/F25)-100%</f>
        <v>1.8974358974358951E-2</v>
      </c>
      <c r="M25" s="28">
        <f t="shared" si="6"/>
        <v>2846.1538461538462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7"/>
        <v>21</v>
      </c>
      <c r="C26" s="24">
        <v>45275</v>
      </c>
      <c r="D26" s="25" t="s">
        <v>19</v>
      </c>
      <c r="E26" s="25" t="s">
        <v>507</v>
      </c>
      <c r="F26" s="26">
        <v>14</v>
      </c>
      <c r="G26" s="26">
        <v>16</v>
      </c>
      <c r="H26" s="26">
        <v>13</v>
      </c>
      <c r="I26" s="26">
        <v>16</v>
      </c>
      <c r="J26" s="25">
        <f t="shared" si="12"/>
        <v>2</v>
      </c>
      <c r="K26" s="27">
        <f t="shared" si="13"/>
        <v>10714.285714285714</v>
      </c>
      <c r="L26" s="63">
        <f t="shared" si="2"/>
        <v>0.14285714285714279</v>
      </c>
      <c r="M26" s="28">
        <f t="shared" si="6"/>
        <v>21428.571428571428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7"/>
        <v>22</v>
      </c>
      <c r="C27" s="24">
        <v>45279</v>
      </c>
      <c r="D27" s="25" t="s">
        <v>19</v>
      </c>
      <c r="E27" s="25" t="s">
        <v>1802</v>
      </c>
      <c r="F27" s="26">
        <v>113</v>
      </c>
      <c r="G27" s="26">
        <v>300</v>
      </c>
      <c r="H27" s="26">
        <v>80</v>
      </c>
      <c r="I27" s="26">
        <v>118</v>
      </c>
      <c r="J27" s="25">
        <f t="shared" si="12"/>
        <v>5</v>
      </c>
      <c r="K27" s="27">
        <f t="shared" si="13"/>
        <v>1327.4336283185842</v>
      </c>
      <c r="L27" s="63">
        <f t="shared" si="2"/>
        <v>4.4247787610619538E-2</v>
      </c>
      <c r="M27" s="28">
        <f t="shared" si="6"/>
        <v>6637.1681415929206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7"/>
        <v>23</v>
      </c>
      <c r="C28" s="24">
        <v>45279</v>
      </c>
      <c r="D28" s="25" t="s">
        <v>19</v>
      </c>
      <c r="E28" s="25" t="s">
        <v>270</v>
      </c>
      <c r="F28" s="26">
        <v>73</v>
      </c>
      <c r="G28" s="26">
        <v>200</v>
      </c>
      <c r="H28" s="26">
        <v>50</v>
      </c>
      <c r="I28" s="26">
        <v>81.599999999999994</v>
      </c>
      <c r="J28" s="25">
        <f t="shared" si="12"/>
        <v>8.5999999999999943</v>
      </c>
      <c r="K28" s="27">
        <f t="shared" si="13"/>
        <v>2054.794520547945</v>
      </c>
      <c r="L28" s="63">
        <f t="shared" si="2"/>
        <v>0.11780821917808204</v>
      </c>
      <c r="M28" s="28">
        <f t="shared" si="6"/>
        <v>17671.232876712314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7"/>
        <v>24</v>
      </c>
      <c r="C29" s="24">
        <v>45281</v>
      </c>
      <c r="D29" s="25" t="s">
        <v>19</v>
      </c>
      <c r="E29" s="25" t="s">
        <v>1253</v>
      </c>
      <c r="F29" s="26">
        <v>269</v>
      </c>
      <c r="G29" s="26">
        <v>285</v>
      </c>
      <c r="H29" s="26">
        <v>262</v>
      </c>
      <c r="I29" s="26">
        <v>280</v>
      </c>
      <c r="J29" s="25">
        <f t="shared" si="12"/>
        <v>11</v>
      </c>
      <c r="K29" s="27">
        <f t="shared" si="13"/>
        <v>557.62081784386612</v>
      </c>
      <c r="L29" s="63">
        <f t="shared" si="2"/>
        <v>4.0892193308550207E-2</v>
      </c>
      <c r="M29" s="28">
        <f t="shared" si="6"/>
        <v>6133.8289962825274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7"/>
        <v>25</v>
      </c>
      <c r="C30" s="24">
        <v>45282</v>
      </c>
      <c r="D30" s="25" t="s">
        <v>19</v>
      </c>
      <c r="E30" s="25" t="s">
        <v>1803</v>
      </c>
      <c r="F30" s="26">
        <v>187</v>
      </c>
      <c r="G30" s="26">
        <v>300</v>
      </c>
      <c r="H30" s="26">
        <v>140</v>
      </c>
      <c r="I30" s="26">
        <v>193</v>
      </c>
      <c r="J30" s="25">
        <f t="shared" si="12"/>
        <v>6</v>
      </c>
      <c r="K30" s="27">
        <f t="shared" si="13"/>
        <v>802.13903743315507</v>
      </c>
      <c r="L30" s="63">
        <f t="shared" si="2"/>
        <v>3.2085561497326109E-2</v>
      </c>
      <c r="M30" s="28">
        <f t="shared" si="6"/>
        <v>4812.8342245989306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7"/>
        <v>26</v>
      </c>
      <c r="C31" s="24">
        <v>45286</v>
      </c>
      <c r="D31" s="25" t="s">
        <v>19</v>
      </c>
      <c r="E31" s="25" t="s">
        <v>1804</v>
      </c>
      <c r="F31" s="26">
        <v>21.8</v>
      </c>
      <c r="G31" s="26">
        <v>50</v>
      </c>
      <c r="H31" s="26">
        <v>17</v>
      </c>
      <c r="I31" s="26">
        <v>24</v>
      </c>
      <c r="J31" s="25">
        <f t="shared" si="12"/>
        <v>2.1999999999999993</v>
      </c>
      <c r="K31" s="27">
        <f t="shared" si="13"/>
        <v>6880.7339449541278</v>
      </c>
      <c r="L31" s="63">
        <f t="shared" si="2"/>
        <v>0.10091743119266061</v>
      </c>
      <c r="M31" s="28">
        <f t="shared" si="6"/>
        <v>15137.614678899075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7"/>
        <v>27</v>
      </c>
      <c r="C32" s="24">
        <v>45287</v>
      </c>
      <c r="D32" s="25" t="s">
        <v>19</v>
      </c>
      <c r="E32" s="25" t="s">
        <v>766</v>
      </c>
      <c r="F32" s="26">
        <v>1920</v>
      </c>
      <c r="G32" s="26">
        <v>2500</v>
      </c>
      <c r="H32" s="26">
        <v>1700</v>
      </c>
      <c r="I32" s="26">
        <v>1953</v>
      </c>
      <c r="J32" s="25">
        <f t="shared" ref="J32" si="14">I32-F32</f>
        <v>33</v>
      </c>
      <c r="K32" s="27">
        <f t="shared" ref="K32" si="15">150000/F32</f>
        <v>78.125</v>
      </c>
      <c r="L32" s="63">
        <f t="shared" si="2"/>
        <v>1.7187499999999911E-2</v>
      </c>
      <c r="M32" s="28">
        <f t="shared" si="6"/>
        <v>2578.125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7"/>
        <v>28</v>
      </c>
      <c r="C33" s="24">
        <v>45287</v>
      </c>
      <c r="D33" s="43" t="s">
        <v>19</v>
      </c>
      <c r="E33" s="43" t="s">
        <v>1772</v>
      </c>
      <c r="F33" s="43">
        <v>1355</v>
      </c>
      <c r="G33" s="43">
        <v>1450</v>
      </c>
      <c r="H33" s="43">
        <v>1280</v>
      </c>
      <c r="I33" s="26">
        <v>1380</v>
      </c>
      <c r="J33" s="25">
        <f t="shared" ref="J33:J37" si="16">I33-F33</f>
        <v>25</v>
      </c>
      <c r="K33" s="27">
        <f t="shared" ref="K33:K37" si="17">150000/F33</f>
        <v>110.70110701107011</v>
      </c>
      <c r="L33" s="63">
        <f t="shared" si="2"/>
        <v>1.8450184501844991E-2</v>
      </c>
      <c r="M33" s="28">
        <f t="shared" si="6"/>
        <v>2767.5276752767527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7"/>
        <v>29</v>
      </c>
      <c r="C34" s="24">
        <v>45287</v>
      </c>
      <c r="D34" s="25" t="s">
        <v>19</v>
      </c>
      <c r="E34" s="25" t="s">
        <v>1805</v>
      </c>
      <c r="F34" s="26">
        <v>22.6</v>
      </c>
      <c r="G34" s="26">
        <v>25</v>
      </c>
      <c r="H34" s="26">
        <v>21</v>
      </c>
      <c r="I34" s="26">
        <v>26.3</v>
      </c>
      <c r="J34" s="25">
        <f t="shared" si="16"/>
        <v>3.6999999999999993</v>
      </c>
      <c r="K34" s="27">
        <f t="shared" si="17"/>
        <v>6637.1681415929197</v>
      </c>
      <c r="L34" s="63">
        <f t="shared" si="2"/>
        <v>0.16371681415929196</v>
      </c>
      <c r="M34" s="28">
        <f t="shared" si="6"/>
        <v>24557.522123893799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7"/>
        <v>30</v>
      </c>
      <c r="C35" s="24">
        <v>45287</v>
      </c>
      <c r="D35" s="25" t="s">
        <v>19</v>
      </c>
      <c r="E35" s="25" t="s">
        <v>1230</v>
      </c>
      <c r="F35" s="26">
        <v>90.5</v>
      </c>
      <c r="G35" s="26">
        <v>100</v>
      </c>
      <c r="H35" s="26">
        <v>87</v>
      </c>
      <c r="I35" s="26">
        <v>99.25</v>
      </c>
      <c r="J35" s="25">
        <f t="shared" si="16"/>
        <v>8.75</v>
      </c>
      <c r="K35" s="27">
        <f t="shared" si="17"/>
        <v>1657.4585635359117</v>
      </c>
      <c r="L35" s="63">
        <f t="shared" si="2"/>
        <v>9.6685082872928207E-2</v>
      </c>
      <c r="M35" s="28">
        <f t="shared" si="6"/>
        <v>14502.762430939227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7"/>
        <v>31</v>
      </c>
      <c r="C36" s="24">
        <v>45288</v>
      </c>
      <c r="D36" s="25" t="s">
        <v>19</v>
      </c>
      <c r="E36" s="25" t="s">
        <v>1806</v>
      </c>
      <c r="F36" s="26">
        <v>750</v>
      </c>
      <c r="G36" s="26">
        <v>1600</v>
      </c>
      <c r="H36" s="26">
        <v>450</v>
      </c>
      <c r="I36" s="26">
        <v>774</v>
      </c>
      <c r="J36" s="25">
        <f t="shared" si="16"/>
        <v>24</v>
      </c>
      <c r="K36" s="27">
        <f t="shared" si="17"/>
        <v>200</v>
      </c>
      <c r="L36" s="63">
        <f t="shared" si="2"/>
        <v>3.2000000000000028E-2</v>
      </c>
      <c r="M36" s="28">
        <f t="shared" si="6"/>
        <v>4800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ht="14.25" customHeight="1" x14ac:dyDescent="0.3">
      <c r="A37" s="7"/>
      <c r="B37" s="23">
        <f t="shared" si="7"/>
        <v>32</v>
      </c>
      <c r="C37" s="24">
        <v>45288</v>
      </c>
      <c r="D37" s="45" t="s">
        <v>19</v>
      </c>
      <c r="E37" s="45" t="s">
        <v>1807</v>
      </c>
      <c r="F37" s="46">
        <v>7</v>
      </c>
      <c r="G37" s="46">
        <v>20</v>
      </c>
      <c r="H37" s="46"/>
      <c r="I37" s="26">
        <v>12.85</v>
      </c>
      <c r="J37" s="25">
        <f t="shared" si="16"/>
        <v>5.85</v>
      </c>
      <c r="K37" s="27">
        <f t="shared" si="17"/>
        <v>21428.571428571428</v>
      </c>
      <c r="L37" s="63">
        <f t="shared" si="2"/>
        <v>0.83571428571428563</v>
      </c>
      <c r="M37" s="28">
        <f t="shared" si="6"/>
        <v>125357.14285714284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x14ac:dyDescent="0.3">
      <c r="A38" s="7"/>
      <c r="B38" s="23">
        <f t="shared" si="7"/>
        <v>33</v>
      </c>
      <c r="C38" s="24">
        <v>45288</v>
      </c>
      <c r="D38" s="43" t="s">
        <v>19</v>
      </c>
      <c r="E38" s="43" t="s">
        <v>850</v>
      </c>
      <c r="F38" s="43">
        <v>162</v>
      </c>
      <c r="G38" s="43">
        <v>180</v>
      </c>
      <c r="H38" s="43">
        <v>152</v>
      </c>
      <c r="I38" s="26">
        <v>172</v>
      </c>
      <c r="J38" s="25">
        <f t="shared" ref="J38:J39" si="18">I38-F38</f>
        <v>10</v>
      </c>
      <c r="K38" s="27">
        <f t="shared" ref="K38:K39" si="19">150000/F38</f>
        <v>925.92592592592598</v>
      </c>
      <c r="L38" s="63">
        <f t="shared" si="2"/>
        <v>6.1728395061728447E-2</v>
      </c>
      <c r="M38" s="28">
        <f t="shared" si="6"/>
        <v>9259.2592592592591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ht="15.6" x14ac:dyDescent="0.3">
      <c r="A39" s="7"/>
      <c r="B39" s="23">
        <f t="shared" si="7"/>
        <v>34</v>
      </c>
      <c r="C39" s="24">
        <v>45289</v>
      </c>
      <c r="D39" s="43" t="s">
        <v>19</v>
      </c>
      <c r="E39" s="61" t="s">
        <v>1422</v>
      </c>
      <c r="F39" s="43">
        <v>81</v>
      </c>
      <c r="G39" s="43">
        <v>140</v>
      </c>
      <c r="H39" s="43">
        <v>65</v>
      </c>
      <c r="I39" s="26">
        <v>87.55</v>
      </c>
      <c r="J39" s="25">
        <f t="shared" si="18"/>
        <v>6.5499999999999972</v>
      </c>
      <c r="K39" s="27">
        <f t="shared" si="19"/>
        <v>1851.851851851852</v>
      </c>
      <c r="L39" s="63">
        <f t="shared" si="2"/>
        <v>8.0864197530864157E-2</v>
      </c>
      <c r="M39" s="28">
        <f t="shared" si="6"/>
        <v>12129.629629629626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7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6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7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6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7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6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7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6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7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6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1</v>
      </c>
    </row>
    <row r="45" spans="1:27" hidden="1" x14ac:dyDescent="0.3">
      <c r="A45" s="7"/>
      <c r="B45" s="23">
        <f t="shared" si="7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6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1</v>
      </c>
    </row>
    <row r="46" spans="1:27" hidden="1" x14ac:dyDescent="0.3">
      <c r="A46" s="7"/>
      <c r="B46" s="23">
        <f t="shared" si="7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6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1</v>
      </c>
    </row>
    <row r="47" spans="1:27" hidden="1" x14ac:dyDescent="0.3">
      <c r="A47" s="7"/>
      <c r="B47" s="23">
        <f t="shared" si="7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6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1</v>
      </c>
    </row>
    <row r="48" spans="1:27" hidden="1" x14ac:dyDescent="0.3">
      <c r="A48" s="7"/>
      <c r="B48" s="23">
        <f t="shared" si="7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6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1</v>
      </c>
    </row>
    <row r="49" spans="1:27" hidden="1" x14ac:dyDescent="0.3">
      <c r="A49" s="7"/>
      <c r="B49" s="23">
        <f t="shared" si="7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6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7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6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1</v>
      </c>
    </row>
    <row r="51" spans="1:27" hidden="1" x14ac:dyDescent="0.3">
      <c r="A51" s="7"/>
      <c r="B51" s="23">
        <f t="shared" si="7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6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1</v>
      </c>
    </row>
    <row r="52" spans="1:27" hidden="1" x14ac:dyDescent="0.3">
      <c r="A52" s="7"/>
      <c r="B52" s="23">
        <f t="shared" si="7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6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1</v>
      </c>
    </row>
    <row r="53" spans="1:27" hidden="1" x14ac:dyDescent="0.3">
      <c r="A53" s="7"/>
      <c r="B53" s="23">
        <f t="shared" si="7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6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7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6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7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6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1</v>
      </c>
    </row>
    <row r="56" spans="1:27" hidden="1" x14ac:dyDescent="0.3">
      <c r="A56" s="7"/>
      <c r="B56" s="23">
        <f t="shared" si="7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6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1</v>
      </c>
    </row>
    <row r="57" spans="1:27" hidden="1" x14ac:dyDescent="0.3">
      <c r="A57" s="7"/>
      <c r="B57" s="23">
        <f t="shared" si="7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6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1</v>
      </c>
    </row>
    <row r="58" spans="1:27" hidden="1" x14ac:dyDescent="0.3">
      <c r="A58" s="7"/>
      <c r="B58" s="23">
        <f t="shared" si="7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6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7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6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7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6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7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6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7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6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7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6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1</v>
      </c>
    </row>
    <row r="64" spans="1:27" hidden="1" x14ac:dyDescent="0.3">
      <c r="A64" s="7"/>
      <c r="B64" s="23">
        <f t="shared" si="7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6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7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6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7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6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7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6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7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6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7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6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7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6"/>
        <v>0</v>
      </c>
      <c r="N70" s="8"/>
      <c r="P70" s="64"/>
      <c r="Y70" s="5">
        <f t="shared" ref="Y70:Y133" si="20">IF($M70&gt;0,1,0)</f>
        <v>0</v>
      </c>
      <c r="Z70" s="5">
        <f t="shared" ref="Z70:Z133" si="21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7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2">(I71*1/F71)-100%</f>
        <v>#VALUE!</v>
      </c>
      <c r="M71" s="28">
        <f t="shared" si="6"/>
        <v>0</v>
      </c>
      <c r="N71" s="8"/>
      <c r="Y71" s="5">
        <f t="shared" si="20"/>
        <v>0</v>
      </c>
      <c r="Z71" s="5">
        <f t="shared" si="21"/>
        <v>0</v>
      </c>
      <c r="AA71" s="5">
        <f t="shared" si="5"/>
        <v>0</v>
      </c>
    </row>
    <row r="72" spans="1:27" hidden="1" x14ac:dyDescent="0.3">
      <c r="A72" s="7"/>
      <c r="B72" s="23">
        <f t="shared" si="7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2"/>
        <v>#VALUE!</v>
      </c>
      <c r="M72" s="28">
        <f t="shared" ref="M72:M135" si="23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2"/>
        <v>#VALUE!</v>
      </c>
      <c r="M73" s="28">
        <f t="shared" si="23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2"/>
        <v>#VALUE!</v>
      </c>
      <c r="M74" s="28">
        <f t="shared" si="23"/>
        <v>0</v>
      </c>
      <c r="N74" s="8"/>
      <c r="Y74" s="5">
        <f t="shared" si="20"/>
        <v>0</v>
      </c>
      <c r="Z74" s="5">
        <f t="shared" si="21"/>
        <v>0</v>
      </c>
      <c r="AA74" s="5">
        <f t="shared" ref="AA74:AA137" si="25">IF($I74=0,1,0)</f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2"/>
        <v>#VALUE!</v>
      </c>
      <c r="M75" s="28">
        <f t="shared" si="23"/>
        <v>0</v>
      </c>
      <c r="N75" s="8"/>
      <c r="Y75" s="5">
        <f t="shared" si="20"/>
        <v>0</v>
      </c>
      <c r="Z75" s="5">
        <f t="shared" si="21"/>
        <v>0</v>
      </c>
      <c r="AA75" s="5">
        <f t="shared" si="25"/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2"/>
        <v>#VALUE!</v>
      </c>
      <c r="M76" s="28">
        <f t="shared" si="23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2"/>
        <v>#VALUE!</v>
      </c>
      <c r="M77" s="28">
        <f t="shared" si="23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2"/>
        <v>#VALUE!</v>
      </c>
      <c r="M78" s="28">
        <f t="shared" si="23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2"/>
        <v>#VALUE!</v>
      </c>
      <c r="M79" s="28">
        <f t="shared" si="23"/>
        <v>0</v>
      </c>
      <c r="N79" s="8"/>
      <c r="Q79" s="5" t="s">
        <v>20</v>
      </c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2"/>
        <v>#VALUE!</v>
      </c>
      <c r="M80" s="28">
        <f t="shared" si="23"/>
        <v>0</v>
      </c>
      <c r="N80" s="8"/>
      <c r="P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2"/>
        <v>#VALUE!</v>
      </c>
      <c r="M81" s="28">
        <f t="shared" si="23"/>
        <v>0</v>
      </c>
      <c r="N81" s="8"/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2"/>
        <v>#VALUE!</v>
      </c>
      <c r="M82" s="28">
        <f t="shared" si="23"/>
        <v>0</v>
      </c>
      <c r="N82" s="8"/>
      <c r="R82" s="5" t="s">
        <v>20</v>
      </c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2"/>
        <v>#VALUE!</v>
      </c>
      <c r="M83" s="28">
        <f t="shared" si="23"/>
        <v>0</v>
      </c>
      <c r="N83" s="8"/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2"/>
        <v>#VALUE!</v>
      </c>
      <c r="M84" s="28">
        <f t="shared" si="23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2"/>
        <v>#VALUE!</v>
      </c>
      <c r="M85" s="28">
        <f t="shared" si="23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2"/>
        <v>#VALUE!</v>
      </c>
      <c r="M86" s="28">
        <f t="shared" si="23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2"/>
        <v>#VALUE!</v>
      </c>
      <c r="M87" s="28">
        <f t="shared" si="23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2"/>
        <v>#VALUE!</v>
      </c>
      <c r="M88" s="28">
        <f t="shared" si="23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2"/>
        <v>#VALUE!</v>
      </c>
      <c r="M89" s="28">
        <f t="shared" si="23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2"/>
        <v>#VALUE!</v>
      </c>
      <c r="M90" s="28">
        <f t="shared" si="23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2"/>
        <v>#VALUE!</v>
      </c>
      <c r="M91" s="28">
        <f t="shared" si="23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2"/>
        <v>#VALUE!</v>
      </c>
      <c r="M92" s="28">
        <f t="shared" si="23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2"/>
        <v>#VALUE!</v>
      </c>
      <c r="M93" s="28">
        <f t="shared" si="23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2"/>
        <v>#VALUE!</v>
      </c>
      <c r="M94" s="28">
        <f t="shared" si="23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2"/>
        <v>#VALUE!</v>
      </c>
      <c r="M95" s="28">
        <f t="shared" si="23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2"/>
        <v>#VALUE!</v>
      </c>
      <c r="M96" s="28">
        <f t="shared" si="23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2"/>
        <v>#VALUE!</v>
      </c>
      <c r="M97" s="28">
        <f t="shared" si="23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2"/>
        <v>#VALUE!</v>
      </c>
      <c r="M98" s="28">
        <f t="shared" si="23"/>
        <v>0</v>
      </c>
      <c r="N98" s="8"/>
      <c r="P98" s="5" t="s">
        <v>20</v>
      </c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2"/>
        <v>#VALUE!</v>
      </c>
      <c r="M99" s="28">
        <f t="shared" si="23"/>
        <v>0</v>
      </c>
      <c r="N99" s="8"/>
      <c r="Q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2"/>
        <v>#VALUE!</v>
      </c>
      <c r="M100" s="28">
        <f t="shared" si="23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2"/>
        <v>#VALUE!</v>
      </c>
      <c r="M101" s="28">
        <f t="shared" si="23"/>
        <v>0</v>
      </c>
      <c r="N101" s="8"/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2"/>
        <v>#VALUE!</v>
      </c>
      <c r="M102" s="28">
        <f t="shared" si="23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2"/>
        <v>#VALUE!</v>
      </c>
      <c r="M103" s="25">
        <f t="shared" si="23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2"/>
        <v>#VALUE!</v>
      </c>
      <c r="M104" s="25">
        <f t="shared" si="23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2"/>
        <v>#VALUE!</v>
      </c>
      <c r="M105" s="25">
        <f t="shared" si="23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2"/>
        <v>#VALUE!</v>
      </c>
      <c r="M106" s="25">
        <f t="shared" si="23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2"/>
        <v>#VALUE!</v>
      </c>
      <c r="M107" s="25">
        <f t="shared" si="23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2"/>
        <v>#VALUE!</v>
      </c>
      <c r="M108" s="25">
        <f t="shared" si="23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2"/>
        <v>#VALUE!</v>
      </c>
      <c r="M109" s="25">
        <f t="shared" si="23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2"/>
        <v>#VALUE!</v>
      </c>
      <c r="M110" s="25">
        <f t="shared" si="23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2"/>
        <v>#VALUE!</v>
      </c>
      <c r="M111" s="25">
        <f t="shared" si="23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2"/>
        <v>#VALUE!</v>
      </c>
      <c r="M112" s="25">
        <f t="shared" si="23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2"/>
        <v>#VALUE!</v>
      </c>
      <c r="M113" s="25">
        <f t="shared" si="23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2"/>
        <v>#VALUE!</v>
      </c>
      <c r="M114" s="25">
        <f t="shared" si="23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2"/>
        <v>#VALUE!</v>
      </c>
      <c r="M115" s="25">
        <f t="shared" si="23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2"/>
        <v>#VALUE!</v>
      </c>
      <c r="M116" s="25">
        <f t="shared" si="23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2"/>
        <v>#VALUE!</v>
      </c>
      <c r="M117" s="25">
        <f t="shared" si="23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2"/>
        <v>#VALUE!</v>
      </c>
      <c r="M118" s="25">
        <f t="shared" si="23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2"/>
        <v>#VALUE!</v>
      </c>
      <c r="M119" s="25">
        <f t="shared" si="23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2"/>
        <v>#VALUE!</v>
      </c>
      <c r="M120" s="25">
        <f t="shared" si="23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2"/>
        <v>#VALUE!</v>
      </c>
      <c r="M121" s="25">
        <f t="shared" si="23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2"/>
        <v>#VALUE!</v>
      </c>
      <c r="M122" s="25">
        <f t="shared" si="23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2"/>
        <v>#VALUE!</v>
      </c>
      <c r="M123" s="25">
        <f t="shared" si="23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2"/>
        <v>#VALUE!</v>
      </c>
      <c r="M124" s="25">
        <f t="shared" si="23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2"/>
        <v>#VALUE!</v>
      </c>
      <c r="M125" s="25">
        <f t="shared" si="23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2"/>
        <v>#VALUE!</v>
      </c>
      <c r="M126" s="25">
        <f t="shared" si="23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2"/>
        <v>#VALUE!</v>
      </c>
      <c r="M127" s="25">
        <f t="shared" si="23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2"/>
        <v>#VALUE!</v>
      </c>
      <c r="M128" s="25">
        <f t="shared" si="23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2"/>
        <v>#VALUE!</v>
      </c>
      <c r="M129" s="25">
        <f t="shared" si="23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2"/>
        <v>#VALUE!</v>
      </c>
      <c r="M130" s="25">
        <f t="shared" si="23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2"/>
        <v>#VALUE!</v>
      </c>
      <c r="M131" s="25">
        <f t="shared" si="23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2"/>
        <v>#VALUE!</v>
      </c>
      <c r="M132" s="25">
        <f t="shared" si="23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2"/>
        <v>#VALUE!</v>
      </c>
      <c r="M133" s="25">
        <f t="shared" si="23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2"/>
        <v>#VALUE!</v>
      </c>
      <c r="M134" s="25">
        <f t="shared" si="23"/>
        <v>0</v>
      </c>
      <c r="N134" s="8"/>
      <c r="Y134" s="5">
        <f t="shared" ref="Y134:Y190" si="26">IF($M134&gt;0,1,0)</f>
        <v>0</v>
      </c>
      <c r="Z134" s="5">
        <f t="shared" ref="Z134:Z190" si="27">IF($M134&lt;0,1,0)</f>
        <v>0</v>
      </c>
      <c r="AA134" s="5">
        <f t="shared" si="25"/>
        <v>0</v>
      </c>
    </row>
    <row r="135" spans="1:27" hidden="1" x14ac:dyDescent="0.3">
      <c r="A135" s="7"/>
      <c r="B135" s="23">
        <f t="shared" si="2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28">(I135*1/F135)-100%</f>
        <v>#VALUE!</v>
      </c>
      <c r="M135" s="25">
        <f t="shared" si="23"/>
        <v>0</v>
      </c>
      <c r="N135" s="8"/>
      <c r="Y135" s="5">
        <f t="shared" si="26"/>
        <v>0</v>
      </c>
      <c r="Z135" s="5">
        <f t="shared" si="27"/>
        <v>0</v>
      </c>
      <c r="AA135" s="5">
        <f t="shared" si="25"/>
        <v>0</v>
      </c>
    </row>
    <row r="136" spans="1:27" hidden="1" x14ac:dyDescent="0.3">
      <c r="A136" s="7"/>
      <c r="B136" s="23">
        <f t="shared" si="2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8"/>
        <v>#VALUE!</v>
      </c>
      <c r="M136" s="25">
        <f t="shared" ref="M136:M190" si="29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ref="B137:B190" si="3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8"/>
        <v>#VALUE!</v>
      </c>
      <c r="M137" s="25">
        <f t="shared" si="29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3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8"/>
        <v>#VALUE!</v>
      </c>
      <c r="M138" s="25">
        <f t="shared" si="29"/>
        <v>0</v>
      </c>
      <c r="N138" s="8"/>
      <c r="Y138" s="5">
        <f t="shared" si="26"/>
        <v>0</v>
      </c>
      <c r="Z138" s="5">
        <f t="shared" si="27"/>
        <v>0</v>
      </c>
      <c r="AA138" s="5">
        <f t="shared" ref="AA138:AA190" si="31">IF($I138=0,1,0)</f>
        <v>0</v>
      </c>
    </row>
    <row r="139" spans="1:27" hidden="1" x14ac:dyDescent="0.3">
      <c r="A139" s="7"/>
      <c r="B139" s="23">
        <f t="shared" si="3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8"/>
        <v>#VALUE!</v>
      </c>
      <c r="M139" s="25">
        <f t="shared" si="29"/>
        <v>0</v>
      </c>
      <c r="N139" s="8"/>
      <c r="Y139" s="5">
        <f t="shared" si="26"/>
        <v>0</v>
      </c>
      <c r="Z139" s="5">
        <f t="shared" si="27"/>
        <v>0</v>
      </c>
      <c r="AA139" s="5">
        <f t="shared" si="31"/>
        <v>0</v>
      </c>
    </row>
    <row r="140" spans="1:27" hidden="1" x14ac:dyDescent="0.3">
      <c r="A140" s="7"/>
      <c r="B140" s="23">
        <f t="shared" si="3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8"/>
        <v>#VALUE!</v>
      </c>
      <c r="M140" s="25">
        <f t="shared" si="29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3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8"/>
        <v>#VALUE!</v>
      </c>
      <c r="M141" s="25">
        <f t="shared" si="29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3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8"/>
        <v>#VALUE!</v>
      </c>
      <c r="M142" s="25">
        <f t="shared" si="29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3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8"/>
        <v>#VALUE!</v>
      </c>
      <c r="M143" s="25">
        <f t="shared" si="29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3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8"/>
        <v>#VALUE!</v>
      </c>
      <c r="M144" s="25">
        <f t="shared" si="29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3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8"/>
        <v>#VALUE!</v>
      </c>
      <c r="M145" s="25">
        <f t="shared" si="29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3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8"/>
        <v>#VALUE!</v>
      </c>
      <c r="M146" s="25">
        <f t="shared" si="29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3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8"/>
        <v>#VALUE!</v>
      </c>
      <c r="M147" s="25">
        <f t="shared" si="29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3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8"/>
        <v>#VALUE!</v>
      </c>
      <c r="M148" s="25">
        <f t="shared" si="29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3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8"/>
        <v>#VALUE!</v>
      </c>
      <c r="M149" s="25">
        <f t="shared" si="29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3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8"/>
        <v>#VALUE!</v>
      </c>
      <c r="M150" s="25">
        <f t="shared" si="29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3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8"/>
        <v>#VALUE!</v>
      </c>
      <c r="M151" s="25">
        <f t="shared" si="29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3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8"/>
        <v>#VALUE!</v>
      </c>
      <c r="M152" s="25">
        <f t="shared" si="29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3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8"/>
        <v>#VALUE!</v>
      </c>
      <c r="M153" s="25">
        <f t="shared" si="29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3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8"/>
        <v>#VALUE!</v>
      </c>
      <c r="M154" s="25">
        <f t="shared" si="29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3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8"/>
        <v>#VALUE!</v>
      </c>
      <c r="M155" s="25">
        <f t="shared" si="29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3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8"/>
        <v>#VALUE!</v>
      </c>
      <c r="M156" s="25">
        <f t="shared" si="29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3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8"/>
        <v>#VALUE!</v>
      </c>
      <c r="M157" s="25">
        <f t="shared" si="29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3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8"/>
        <v>#VALUE!</v>
      </c>
      <c r="M158" s="25">
        <f t="shared" si="29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3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8"/>
        <v>#VALUE!</v>
      </c>
      <c r="M159" s="25">
        <f t="shared" si="29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3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8"/>
        <v>#VALUE!</v>
      </c>
      <c r="M160" s="25">
        <f t="shared" si="29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3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8"/>
        <v>#VALUE!</v>
      </c>
      <c r="M161" s="25">
        <f t="shared" si="29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3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8"/>
        <v>#VALUE!</v>
      </c>
      <c r="M162" s="25">
        <f t="shared" si="29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3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8"/>
        <v>#VALUE!</v>
      </c>
      <c r="M163" s="25">
        <f t="shared" si="29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3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8"/>
        <v>#VALUE!</v>
      </c>
      <c r="M164" s="25">
        <f t="shared" si="29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3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8"/>
        <v>#VALUE!</v>
      </c>
      <c r="M165" s="25">
        <f t="shared" si="29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3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8"/>
        <v>#VALUE!</v>
      </c>
      <c r="M166" s="25">
        <f t="shared" si="29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3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8"/>
        <v>#VALUE!</v>
      </c>
      <c r="M167" s="25">
        <f t="shared" si="29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3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8"/>
        <v>#VALUE!</v>
      </c>
      <c r="M168" s="25">
        <f t="shared" si="29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3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8"/>
        <v>#VALUE!</v>
      </c>
      <c r="M169" s="25">
        <f t="shared" si="29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3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8"/>
        <v>#VALUE!</v>
      </c>
      <c r="M170" s="25">
        <f t="shared" si="29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3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8"/>
        <v>#VALUE!</v>
      </c>
      <c r="M171" s="25">
        <f t="shared" si="29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3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8"/>
        <v>#VALUE!</v>
      </c>
      <c r="M172" s="25">
        <f t="shared" si="29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3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8"/>
        <v>#VALUE!</v>
      </c>
      <c r="M173" s="25">
        <f t="shared" si="29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3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8"/>
        <v>#VALUE!</v>
      </c>
      <c r="M174" s="25">
        <f t="shared" si="29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3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8"/>
        <v>#VALUE!</v>
      </c>
      <c r="M175" s="25">
        <f t="shared" si="29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3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8"/>
        <v>#VALUE!</v>
      </c>
      <c r="M176" s="25">
        <f t="shared" si="29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3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8"/>
        <v>#VALUE!</v>
      </c>
      <c r="M177" s="25">
        <f t="shared" si="29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3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8"/>
        <v>#VALUE!</v>
      </c>
      <c r="M178" s="25">
        <f t="shared" si="29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3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8"/>
        <v>#VALUE!</v>
      </c>
      <c r="M179" s="25">
        <f t="shared" si="29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3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8"/>
        <v>#VALUE!</v>
      </c>
      <c r="M180" s="25">
        <f t="shared" si="29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3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8"/>
        <v>#VALUE!</v>
      </c>
      <c r="M181" s="25">
        <f t="shared" si="29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3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8"/>
        <v>#VALUE!</v>
      </c>
      <c r="M182" s="25">
        <f t="shared" si="29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3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8"/>
        <v>#VALUE!</v>
      </c>
      <c r="M183" s="25">
        <f t="shared" si="29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3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8"/>
        <v>#VALUE!</v>
      </c>
      <c r="M184" s="25">
        <f t="shared" si="29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3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8"/>
        <v>#VALUE!</v>
      </c>
      <c r="M185" s="25">
        <f t="shared" si="29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3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8"/>
        <v>#VALUE!</v>
      </c>
      <c r="M186" s="25">
        <f t="shared" si="29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3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8"/>
        <v>#VALUE!</v>
      </c>
      <c r="M187" s="25">
        <f t="shared" si="29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3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8"/>
        <v>#VALUE!</v>
      </c>
      <c r="M188" s="25">
        <f t="shared" si="29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3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8"/>
        <v>#VALUE!</v>
      </c>
      <c r="M189" s="25">
        <f t="shared" si="29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t="15" thickBot="1" x14ac:dyDescent="0.35">
      <c r="A190" s="7"/>
      <c r="B190" s="23">
        <f t="shared" si="3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8"/>
        <v>#VALUE!</v>
      </c>
      <c r="M190" s="25">
        <f t="shared" si="29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523059.21582553152</v>
      </c>
      <c r="N191" s="8"/>
      <c r="Y191" s="5">
        <f>SUM(Y6:Y190)</f>
        <v>34</v>
      </c>
      <c r="Z191" s="5">
        <f>SUM(Z6:Z190)</f>
        <v>0</v>
      </c>
      <c r="AA191" s="5">
        <f>SUM(AA6:AA190)</f>
        <v>15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3" priority="1">
      <formula>LEN(TRIM(I6))=0</formula>
    </cfRule>
  </conditionalFormatting>
  <hyperlinks>
    <hyperlink ref="B191" r:id="rId1" xr:uid="{00000000-0004-0000-4400-000000000000}"/>
    <hyperlink ref="P1" location="'MASTER '!A1" display="Back" xr:uid="{00000000-0004-0000-4400-000001000000}"/>
    <hyperlink ref="P12:P13" location="'APRIL-2018'!A1" display="CASH" xr:uid="{00000000-0004-0000-4400-000002000000}"/>
  </hyperlink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94"/>
  <sheetViews>
    <sheetView workbookViewId="0">
      <selection activeCell="I101" sqref="I101:I10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29.5546875" style="16" customWidth="1"/>
    <col min="6" max="7" width="12.109375" style="16" customWidth="1"/>
    <col min="8" max="8" width="13.109375" style="41" customWidth="1"/>
    <col min="9" max="9" width="13.33203125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30"/>
      <c r="L2" s="8"/>
    </row>
    <row r="3" spans="1:25" ht="16.2" thickBot="1" x14ac:dyDescent="0.35">
      <c r="A3" s="7"/>
      <c r="B3" s="133" t="s">
        <v>633</v>
      </c>
      <c r="C3" s="134"/>
      <c r="D3" s="134"/>
      <c r="E3" s="134"/>
      <c r="F3" s="134"/>
      <c r="G3" s="134"/>
      <c r="H3" s="134"/>
      <c r="I3" s="134"/>
      <c r="J3" s="134"/>
      <c r="K3" s="135"/>
      <c r="L3" s="8"/>
    </row>
    <row r="4" spans="1:25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8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43374</v>
      </c>
      <c r="D6" s="19" t="s">
        <v>19</v>
      </c>
      <c r="E6" s="19" t="s">
        <v>567</v>
      </c>
      <c r="F6" s="21">
        <v>185</v>
      </c>
      <c r="G6" s="26">
        <v>189.95</v>
      </c>
      <c r="H6" s="25">
        <f>G6-F6</f>
        <v>4.9499999999999886</v>
      </c>
      <c r="I6" s="27">
        <f>150000/F6</f>
        <v>810.81081081081084</v>
      </c>
      <c r="J6" s="74">
        <f>(G6*1/F6)-100%</f>
        <v>2.6756756756756594E-2</v>
      </c>
      <c r="K6" s="22">
        <f>H6*I6</f>
        <v>4013.5135135135042</v>
      </c>
      <c r="L6" s="8"/>
      <c r="W6" s="5">
        <f t="shared" ref="W6:W69" si="0">IF($K6&gt;0,1,0)</f>
        <v>1</v>
      </c>
      <c r="X6" s="5">
        <f t="shared" ref="X6:X69" si="1">IF($K6&lt;0,1,0)</f>
        <v>0</v>
      </c>
      <c r="Y6" s="5">
        <f>IF($G6=0,1,0)</f>
        <v>0</v>
      </c>
    </row>
    <row r="7" spans="1:25" x14ac:dyDescent="0.3">
      <c r="A7" s="7"/>
      <c r="B7" s="23">
        <f>B6+1</f>
        <v>2</v>
      </c>
      <c r="C7" s="24">
        <v>43374</v>
      </c>
      <c r="D7" s="25" t="s">
        <v>19</v>
      </c>
      <c r="E7" s="25" t="s">
        <v>57</v>
      </c>
      <c r="F7" s="26">
        <v>335</v>
      </c>
      <c r="G7" s="26">
        <v>350</v>
      </c>
      <c r="H7" s="25">
        <f>G7-F7</f>
        <v>15</v>
      </c>
      <c r="I7" s="27">
        <f>150000/F7</f>
        <v>447.76119402985074</v>
      </c>
      <c r="J7" s="63">
        <f t="shared" ref="J7:J69" si="2">(G7*1/F7)-100%</f>
        <v>4.4776119402984982E-2</v>
      </c>
      <c r="K7" s="28">
        <f t="shared" ref="K7:K70" si="3">H7*I7</f>
        <v>6716.4179104477607</v>
      </c>
      <c r="L7" s="8"/>
      <c r="W7" s="5">
        <f t="shared" si="0"/>
        <v>1</v>
      </c>
      <c r="X7" s="5">
        <f t="shared" si="1"/>
        <v>0</v>
      </c>
      <c r="Y7" s="5">
        <f t="shared" ref="Y7:Y75" si="4">IF($G7=0,1,0)</f>
        <v>0</v>
      </c>
    </row>
    <row r="8" spans="1:25" ht="15" thickBot="1" x14ac:dyDescent="0.35">
      <c r="A8" s="7"/>
      <c r="B8" s="23">
        <f t="shared" ref="B8:B71" si="5">B7+1</f>
        <v>3</v>
      </c>
      <c r="C8" s="24">
        <v>43374</v>
      </c>
      <c r="D8" s="25" t="s">
        <v>19</v>
      </c>
      <c r="E8" s="25" t="s">
        <v>356</v>
      </c>
      <c r="F8" s="26">
        <v>118.25</v>
      </c>
      <c r="G8" s="26">
        <v>120.85</v>
      </c>
      <c r="H8" s="25">
        <f>G8-F8</f>
        <v>2.5999999999999943</v>
      </c>
      <c r="I8" s="27">
        <f>150000/F8</f>
        <v>1268.4989429175475</v>
      </c>
      <c r="J8" s="63">
        <f t="shared" si="2"/>
        <v>2.1987315010570718E-2</v>
      </c>
      <c r="K8" s="28">
        <f t="shared" si="3"/>
        <v>3298.0972515856165</v>
      </c>
      <c r="L8" s="8"/>
      <c r="W8" s="5">
        <f t="shared" si="0"/>
        <v>1</v>
      </c>
      <c r="X8" s="5">
        <f t="shared" si="1"/>
        <v>0</v>
      </c>
      <c r="Y8" s="5">
        <f t="shared" si="4"/>
        <v>0</v>
      </c>
    </row>
    <row r="9" spans="1:25" x14ac:dyDescent="0.3">
      <c r="A9" s="7"/>
      <c r="B9" s="23">
        <f t="shared" si="5"/>
        <v>4</v>
      </c>
      <c r="C9" s="24">
        <v>43374</v>
      </c>
      <c r="D9" s="25" t="s">
        <v>19</v>
      </c>
      <c r="E9" s="25" t="s">
        <v>67</v>
      </c>
      <c r="F9" s="26">
        <v>33.25</v>
      </c>
      <c r="G9" s="26">
        <v>36</v>
      </c>
      <c r="H9" s="25">
        <f t="shared" ref="H9:H10" si="6">G9-F9</f>
        <v>2.75</v>
      </c>
      <c r="I9" s="27">
        <f t="shared" ref="I9:I10" si="7">150000/F9</f>
        <v>4511.2781954887214</v>
      </c>
      <c r="J9" s="63">
        <f t="shared" si="2"/>
        <v>8.2706766917293173E-2</v>
      </c>
      <c r="K9" s="28">
        <f t="shared" si="3"/>
        <v>12406.015037593985</v>
      </c>
      <c r="L9" s="8"/>
      <c r="N9" s="131" t="s">
        <v>3</v>
      </c>
      <c r="O9" s="95" t="s">
        <v>4</v>
      </c>
      <c r="P9" s="95" t="s">
        <v>5</v>
      </c>
      <c r="Q9" s="95" t="s">
        <v>6</v>
      </c>
      <c r="R9" s="95" t="s">
        <v>156</v>
      </c>
      <c r="S9" s="118" t="s">
        <v>7</v>
      </c>
      <c r="W9" s="5">
        <f t="shared" si="0"/>
        <v>1</v>
      </c>
      <c r="X9" s="5">
        <f t="shared" si="1"/>
        <v>0</v>
      </c>
      <c r="Y9" s="5">
        <f t="shared" si="4"/>
        <v>0</v>
      </c>
    </row>
    <row r="10" spans="1:25" ht="15" thickBot="1" x14ac:dyDescent="0.35">
      <c r="A10" s="7"/>
      <c r="B10" s="23">
        <f t="shared" si="5"/>
        <v>5</v>
      </c>
      <c r="C10" s="24">
        <v>43374</v>
      </c>
      <c r="D10" s="25" t="s">
        <v>19</v>
      </c>
      <c r="E10" s="25" t="s">
        <v>568</v>
      </c>
      <c r="F10" s="26">
        <v>336</v>
      </c>
      <c r="G10" s="26">
        <v>339</v>
      </c>
      <c r="H10" s="25">
        <f t="shared" si="6"/>
        <v>3</v>
      </c>
      <c r="I10" s="27">
        <f t="shared" si="7"/>
        <v>446.42857142857144</v>
      </c>
      <c r="J10" s="63">
        <f t="shared" si="2"/>
        <v>8.9285714285713969E-3</v>
      </c>
      <c r="K10" s="28">
        <f t="shared" si="3"/>
        <v>1339.2857142857142</v>
      </c>
      <c r="L10" s="8"/>
      <c r="N10" s="132"/>
      <c r="O10" s="96"/>
      <c r="P10" s="96"/>
      <c r="Q10" s="96"/>
      <c r="R10" s="96"/>
      <c r="S10" s="119"/>
      <c r="W10" s="5">
        <f t="shared" si="0"/>
        <v>1</v>
      </c>
      <c r="X10" s="5">
        <f t="shared" si="1"/>
        <v>0</v>
      </c>
      <c r="Y10" s="5">
        <f>IF($G10=0,1,0)</f>
        <v>0</v>
      </c>
    </row>
    <row r="11" spans="1:25" x14ac:dyDescent="0.3">
      <c r="A11" s="7"/>
      <c r="B11" s="23">
        <f t="shared" si="5"/>
        <v>6</v>
      </c>
      <c r="C11" s="24">
        <v>43374</v>
      </c>
      <c r="D11" s="25" t="s">
        <v>19</v>
      </c>
      <c r="E11" s="25" t="s">
        <v>244</v>
      </c>
      <c r="F11" s="26">
        <v>46.5</v>
      </c>
      <c r="G11" s="26">
        <v>51.5</v>
      </c>
      <c r="H11" s="25">
        <f>G11-F11</f>
        <v>5</v>
      </c>
      <c r="I11" s="27">
        <f>150000/F11</f>
        <v>3225.8064516129034</v>
      </c>
      <c r="J11" s="63">
        <f t="shared" si="2"/>
        <v>0.10752688172043001</v>
      </c>
      <c r="K11" s="28">
        <f t="shared" si="3"/>
        <v>16129.032258064517</v>
      </c>
      <c r="L11" s="8"/>
      <c r="N11" s="144" t="s">
        <v>10</v>
      </c>
      <c r="O11" s="122">
        <f>COUNT(C6:C192)</f>
        <v>99</v>
      </c>
      <c r="P11" s="124">
        <f>W193</f>
        <v>93</v>
      </c>
      <c r="Q11" s="124">
        <f>X193</f>
        <v>6</v>
      </c>
      <c r="R11" s="126">
        <f>Y193</f>
        <v>0</v>
      </c>
      <c r="S11" s="139">
        <f>P11/(O11-R11)</f>
        <v>0.93939393939393945</v>
      </c>
      <c r="W11" s="5">
        <f t="shared" si="0"/>
        <v>1</v>
      </c>
      <c r="X11" s="5">
        <f t="shared" si="1"/>
        <v>0</v>
      </c>
      <c r="Y11" s="5">
        <f>IF($G11=0,1,0)</f>
        <v>0</v>
      </c>
    </row>
    <row r="12" spans="1:25" ht="15" thickBot="1" x14ac:dyDescent="0.35">
      <c r="A12" s="7"/>
      <c r="B12" s="23">
        <f t="shared" si="5"/>
        <v>7</v>
      </c>
      <c r="C12" s="24">
        <v>43374</v>
      </c>
      <c r="D12" s="25" t="s">
        <v>19</v>
      </c>
      <c r="E12" s="25" t="s">
        <v>80</v>
      </c>
      <c r="F12" s="26">
        <v>375</v>
      </c>
      <c r="G12" s="26">
        <v>390</v>
      </c>
      <c r="H12" s="25">
        <f t="shared" ref="H12:H17" si="8">G12-F12</f>
        <v>15</v>
      </c>
      <c r="I12" s="27">
        <f t="shared" ref="I12:I17" si="9">150000/F12</f>
        <v>400</v>
      </c>
      <c r="J12" s="63">
        <f t="shared" si="2"/>
        <v>4.0000000000000036E-2</v>
      </c>
      <c r="K12" s="28">
        <f t="shared" si="3"/>
        <v>6000</v>
      </c>
      <c r="L12" s="8"/>
      <c r="N12" s="145"/>
      <c r="O12" s="123"/>
      <c r="P12" s="125"/>
      <c r="Q12" s="125"/>
      <c r="R12" s="127"/>
      <c r="S12" s="140"/>
      <c r="W12" s="5">
        <f t="shared" si="0"/>
        <v>1</v>
      </c>
      <c r="X12" s="5">
        <f t="shared" si="1"/>
        <v>0</v>
      </c>
      <c r="Y12" s="5">
        <f t="shared" si="4"/>
        <v>0</v>
      </c>
    </row>
    <row r="13" spans="1:25" x14ac:dyDescent="0.3">
      <c r="A13" s="7"/>
      <c r="B13" s="23">
        <f t="shared" si="5"/>
        <v>8</v>
      </c>
      <c r="C13" s="24">
        <v>43374</v>
      </c>
      <c r="D13" s="25" t="s">
        <v>19</v>
      </c>
      <c r="E13" s="25" t="s">
        <v>338</v>
      </c>
      <c r="F13" s="26">
        <v>595</v>
      </c>
      <c r="G13" s="26">
        <v>627</v>
      </c>
      <c r="H13" s="25">
        <f t="shared" si="8"/>
        <v>32</v>
      </c>
      <c r="I13" s="27">
        <f t="shared" si="9"/>
        <v>252.10084033613447</v>
      </c>
      <c r="J13" s="63">
        <f>(G13*1/F13)-100%</f>
        <v>5.3781512605042048E-2</v>
      </c>
      <c r="K13" s="28">
        <f t="shared" si="3"/>
        <v>8067.226890756303</v>
      </c>
      <c r="L13" s="8"/>
      <c r="M13" s="29"/>
      <c r="N13" s="97" t="s">
        <v>21</v>
      </c>
      <c r="O13" s="98"/>
      <c r="P13" s="99"/>
      <c r="Q13" s="106">
        <f>S11</f>
        <v>0.93939393939393945</v>
      </c>
      <c r="R13" s="107"/>
      <c r="S13" s="108"/>
      <c r="W13" s="5">
        <f t="shared" si="0"/>
        <v>1</v>
      </c>
      <c r="X13" s="5">
        <f t="shared" si="1"/>
        <v>0</v>
      </c>
      <c r="Y13" s="5">
        <f>IF($G13=0,1,0)</f>
        <v>0</v>
      </c>
    </row>
    <row r="14" spans="1:25" x14ac:dyDescent="0.3">
      <c r="A14" s="7"/>
      <c r="B14" s="23">
        <f t="shared" si="5"/>
        <v>9</v>
      </c>
      <c r="C14" s="24">
        <v>43374</v>
      </c>
      <c r="D14" s="25" t="s">
        <v>19</v>
      </c>
      <c r="E14" s="25" t="s">
        <v>569</v>
      </c>
      <c r="F14" s="26">
        <v>172</v>
      </c>
      <c r="G14" s="26">
        <v>187</v>
      </c>
      <c r="H14" s="25">
        <f t="shared" si="8"/>
        <v>15</v>
      </c>
      <c r="I14" s="27">
        <f t="shared" si="9"/>
        <v>872.09302325581393</v>
      </c>
      <c r="J14" s="63">
        <f t="shared" si="2"/>
        <v>8.7209302325581328E-2</v>
      </c>
      <c r="K14" s="28">
        <f t="shared" si="3"/>
        <v>13081.39534883721</v>
      </c>
      <c r="L14" s="8"/>
      <c r="N14" s="100"/>
      <c r="O14" s="101"/>
      <c r="P14" s="102"/>
      <c r="Q14" s="109"/>
      <c r="R14" s="110"/>
      <c r="S14" s="111"/>
      <c r="W14" s="5">
        <f t="shared" si="0"/>
        <v>1</v>
      </c>
      <c r="X14" s="5">
        <f t="shared" si="1"/>
        <v>0</v>
      </c>
      <c r="Y14" s="5">
        <f t="shared" si="4"/>
        <v>0</v>
      </c>
    </row>
    <row r="15" spans="1:25" ht="15" thickBot="1" x14ac:dyDescent="0.35">
      <c r="A15" s="7"/>
      <c r="B15" s="23">
        <f t="shared" si="5"/>
        <v>10</v>
      </c>
      <c r="C15" s="24">
        <v>43376</v>
      </c>
      <c r="D15" s="25" t="s">
        <v>19</v>
      </c>
      <c r="E15" s="25" t="s">
        <v>120</v>
      </c>
      <c r="F15" s="26">
        <v>338</v>
      </c>
      <c r="G15" s="26">
        <v>346</v>
      </c>
      <c r="H15" s="25">
        <f t="shared" si="8"/>
        <v>8</v>
      </c>
      <c r="I15" s="27">
        <f t="shared" si="9"/>
        <v>443.7869822485207</v>
      </c>
      <c r="J15" s="63">
        <f t="shared" si="2"/>
        <v>2.3668639053254337E-2</v>
      </c>
      <c r="K15" s="28">
        <f t="shared" si="3"/>
        <v>3550.2958579881656</v>
      </c>
      <c r="L15" s="8"/>
      <c r="N15" s="103"/>
      <c r="O15" s="104"/>
      <c r="P15" s="105"/>
      <c r="Q15" s="112"/>
      <c r="R15" s="113"/>
      <c r="S15" s="114"/>
      <c r="W15" s="5">
        <f t="shared" si="0"/>
        <v>1</v>
      </c>
      <c r="X15" s="5">
        <f t="shared" si="1"/>
        <v>0</v>
      </c>
      <c r="Y15" s="5">
        <f t="shared" si="4"/>
        <v>0</v>
      </c>
    </row>
    <row r="16" spans="1:25" x14ac:dyDescent="0.3">
      <c r="A16" s="7"/>
      <c r="B16" s="23">
        <f t="shared" si="5"/>
        <v>11</v>
      </c>
      <c r="C16" s="24">
        <v>43376</v>
      </c>
      <c r="D16" s="25" t="s">
        <v>19</v>
      </c>
      <c r="E16" s="25" t="s">
        <v>577</v>
      </c>
      <c r="F16" s="26">
        <v>470</v>
      </c>
      <c r="G16" s="26">
        <v>498</v>
      </c>
      <c r="H16" s="25">
        <f t="shared" si="8"/>
        <v>28</v>
      </c>
      <c r="I16" s="27">
        <f t="shared" si="9"/>
        <v>319.14893617021278</v>
      </c>
      <c r="J16" s="63">
        <f t="shared" si="2"/>
        <v>5.9574468085106469E-2</v>
      </c>
      <c r="K16" s="28">
        <f t="shared" si="3"/>
        <v>8936.1702127659573</v>
      </c>
      <c r="L16" s="8"/>
      <c r="W16" s="5">
        <f t="shared" si="0"/>
        <v>1</v>
      </c>
      <c r="X16" s="5">
        <f t="shared" si="1"/>
        <v>0</v>
      </c>
      <c r="Y16" s="5">
        <f t="shared" si="4"/>
        <v>0</v>
      </c>
    </row>
    <row r="17" spans="1:25" x14ac:dyDescent="0.3">
      <c r="A17" s="7"/>
      <c r="B17" s="23">
        <f t="shared" si="5"/>
        <v>12</v>
      </c>
      <c r="C17" s="62">
        <v>43376</v>
      </c>
      <c r="D17" s="25" t="s">
        <v>19</v>
      </c>
      <c r="E17" s="25" t="s">
        <v>467</v>
      </c>
      <c r="F17" s="26">
        <v>74.3</v>
      </c>
      <c r="G17" s="26">
        <v>76</v>
      </c>
      <c r="H17" s="25">
        <f t="shared" si="8"/>
        <v>1.7000000000000028</v>
      </c>
      <c r="I17" s="27">
        <f t="shared" si="9"/>
        <v>2018.8425302826381</v>
      </c>
      <c r="J17" s="63">
        <f t="shared" si="2"/>
        <v>2.2880215343203281E-2</v>
      </c>
      <c r="K17" s="28">
        <f t="shared" si="3"/>
        <v>3432.0323014804903</v>
      </c>
      <c r="L17" s="8"/>
      <c r="W17" s="5">
        <f t="shared" si="0"/>
        <v>1</v>
      </c>
      <c r="X17" s="5">
        <f t="shared" si="1"/>
        <v>0</v>
      </c>
      <c r="Y17" s="5">
        <f t="shared" si="4"/>
        <v>0</v>
      </c>
    </row>
    <row r="18" spans="1:25" x14ac:dyDescent="0.3">
      <c r="A18" s="7"/>
      <c r="B18" s="23">
        <f t="shared" si="5"/>
        <v>13</v>
      </c>
      <c r="C18" s="62">
        <v>43376</v>
      </c>
      <c r="D18" s="25" t="s">
        <v>19</v>
      </c>
      <c r="E18" s="25" t="s">
        <v>570</v>
      </c>
      <c r="F18" s="26">
        <v>113</v>
      </c>
      <c r="G18" s="26">
        <v>117.4</v>
      </c>
      <c r="H18" s="25">
        <f t="shared" ref="H18:H29" si="10">G18-F18</f>
        <v>4.4000000000000057</v>
      </c>
      <c r="I18" s="27">
        <f t="shared" ref="I18:I40" si="11">150000/F18</f>
        <v>1327.4336283185842</v>
      </c>
      <c r="J18" s="63">
        <f t="shared" si="2"/>
        <v>3.8938053097345104E-2</v>
      </c>
      <c r="K18" s="28">
        <f t="shared" si="3"/>
        <v>5840.7079646017783</v>
      </c>
      <c r="L18" s="8"/>
      <c r="W18" s="5">
        <f t="shared" si="0"/>
        <v>1</v>
      </c>
      <c r="X18" s="5">
        <f t="shared" si="1"/>
        <v>0</v>
      </c>
      <c r="Y18" s="5">
        <f t="shared" si="4"/>
        <v>0</v>
      </c>
    </row>
    <row r="19" spans="1:25" x14ac:dyDescent="0.3">
      <c r="A19" s="7"/>
      <c r="B19" s="23">
        <f t="shared" si="5"/>
        <v>14</v>
      </c>
      <c r="C19" s="62">
        <v>43376</v>
      </c>
      <c r="D19" s="25" t="s">
        <v>19</v>
      </c>
      <c r="E19" s="25" t="s">
        <v>104</v>
      </c>
      <c r="F19" s="26">
        <v>95.4</v>
      </c>
      <c r="G19" s="26">
        <v>98.3</v>
      </c>
      <c r="H19" s="25">
        <f t="shared" si="10"/>
        <v>2.8999999999999915</v>
      </c>
      <c r="I19" s="27">
        <f t="shared" si="11"/>
        <v>1572.3270440251572</v>
      </c>
      <c r="J19" s="63">
        <f t="shared" si="2"/>
        <v>3.0398322851152848E-2</v>
      </c>
      <c r="K19" s="28">
        <f t="shared" si="3"/>
        <v>4559.7484276729429</v>
      </c>
      <c r="L19" s="8"/>
      <c r="O19" s="5" t="s">
        <v>20</v>
      </c>
      <c r="W19" s="5">
        <f t="shared" si="0"/>
        <v>1</v>
      </c>
      <c r="X19" s="5">
        <f t="shared" si="1"/>
        <v>0</v>
      </c>
      <c r="Y19" s="5">
        <f t="shared" si="4"/>
        <v>0</v>
      </c>
    </row>
    <row r="20" spans="1:25" x14ac:dyDescent="0.3">
      <c r="A20" s="7"/>
      <c r="B20" s="23">
        <f t="shared" si="5"/>
        <v>15</v>
      </c>
      <c r="C20" s="62">
        <v>43376</v>
      </c>
      <c r="D20" s="25" t="s">
        <v>19</v>
      </c>
      <c r="E20" s="25" t="s">
        <v>571</v>
      </c>
      <c r="F20" s="26">
        <v>85.4</v>
      </c>
      <c r="G20" s="26">
        <v>86.7</v>
      </c>
      <c r="H20" s="25">
        <f t="shared" si="10"/>
        <v>1.2999999999999972</v>
      </c>
      <c r="I20" s="27">
        <f t="shared" si="11"/>
        <v>1756.4402810304448</v>
      </c>
      <c r="J20" s="63">
        <f t="shared" si="2"/>
        <v>1.5222482435597096E-2</v>
      </c>
      <c r="K20" s="28">
        <f t="shared" si="3"/>
        <v>2283.3723653395732</v>
      </c>
      <c r="L20" s="8"/>
      <c r="W20" s="5">
        <f t="shared" si="0"/>
        <v>1</v>
      </c>
      <c r="X20" s="5">
        <f t="shared" si="1"/>
        <v>0</v>
      </c>
      <c r="Y20" s="5">
        <f t="shared" si="4"/>
        <v>0</v>
      </c>
    </row>
    <row r="21" spans="1:25" x14ac:dyDescent="0.3">
      <c r="A21" s="7"/>
      <c r="B21" s="23">
        <f t="shared" si="5"/>
        <v>16</v>
      </c>
      <c r="C21" s="62">
        <v>43376</v>
      </c>
      <c r="D21" s="25" t="s">
        <v>19</v>
      </c>
      <c r="E21" s="25" t="s">
        <v>153</v>
      </c>
      <c r="F21" s="26">
        <v>88</v>
      </c>
      <c r="G21" s="26">
        <v>93.45</v>
      </c>
      <c r="H21" s="25">
        <f t="shared" si="10"/>
        <v>5.4500000000000028</v>
      </c>
      <c r="I21" s="27">
        <f t="shared" si="11"/>
        <v>1704.5454545454545</v>
      </c>
      <c r="J21" s="63">
        <f t="shared" si="2"/>
        <v>6.1931818181818254E-2</v>
      </c>
      <c r="K21" s="28">
        <f t="shared" si="3"/>
        <v>9289.7727272727316</v>
      </c>
      <c r="L21" s="8"/>
      <c r="W21" s="5">
        <f t="shared" si="0"/>
        <v>1</v>
      </c>
      <c r="X21" s="5">
        <f t="shared" si="1"/>
        <v>0</v>
      </c>
      <c r="Y21" s="5">
        <f t="shared" si="4"/>
        <v>0</v>
      </c>
    </row>
    <row r="22" spans="1:25" x14ac:dyDescent="0.3">
      <c r="A22" s="7"/>
      <c r="B22" s="23">
        <f t="shared" si="5"/>
        <v>17</v>
      </c>
      <c r="C22" s="62">
        <v>43377</v>
      </c>
      <c r="D22" s="25" t="s">
        <v>19</v>
      </c>
      <c r="E22" s="25" t="s">
        <v>276</v>
      </c>
      <c r="F22" s="26">
        <v>143</v>
      </c>
      <c r="G22" s="26">
        <v>146.9</v>
      </c>
      <c r="H22" s="25">
        <f t="shared" si="10"/>
        <v>3.9000000000000057</v>
      </c>
      <c r="I22" s="27">
        <f t="shared" si="11"/>
        <v>1048.951048951049</v>
      </c>
      <c r="J22" s="63">
        <f t="shared" si="2"/>
        <v>2.7272727272727337E-2</v>
      </c>
      <c r="K22" s="28">
        <f t="shared" si="3"/>
        <v>4090.9090909090969</v>
      </c>
      <c r="L22" s="8"/>
      <c r="W22" s="5">
        <f t="shared" si="0"/>
        <v>1</v>
      </c>
      <c r="X22" s="5">
        <f t="shared" si="1"/>
        <v>0</v>
      </c>
      <c r="Y22" s="5">
        <f t="shared" si="4"/>
        <v>0</v>
      </c>
    </row>
    <row r="23" spans="1:25" x14ac:dyDescent="0.3">
      <c r="A23" s="7"/>
      <c r="B23" s="23">
        <f t="shared" si="5"/>
        <v>18</v>
      </c>
      <c r="C23" s="62">
        <v>43377</v>
      </c>
      <c r="D23" s="25" t="s">
        <v>19</v>
      </c>
      <c r="E23" s="25" t="s">
        <v>572</v>
      </c>
      <c r="F23" s="26">
        <v>3865</v>
      </c>
      <c r="G23" s="26">
        <v>3956</v>
      </c>
      <c r="H23" s="25">
        <f t="shared" si="10"/>
        <v>91</v>
      </c>
      <c r="I23" s="27">
        <f t="shared" si="11"/>
        <v>38.809831824062094</v>
      </c>
      <c r="J23" s="63">
        <f t="shared" si="2"/>
        <v>2.3544631306597674E-2</v>
      </c>
      <c r="K23" s="28">
        <f t="shared" si="3"/>
        <v>3531.6946959896504</v>
      </c>
      <c r="L23" s="8"/>
      <c r="W23" s="5">
        <f t="shared" si="0"/>
        <v>1</v>
      </c>
      <c r="X23" s="5">
        <f t="shared" si="1"/>
        <v>0</v>
      </c>
      <c r="Y23" s="5">
        <f t="shared" si="4"/>
        <v>0</v>
      </c>
    </row>
    <row r="24" spans="1:25" x14ac:dyDescent="0.3">
      <c r="A24" s="7"/>
      <c r="B24" s="23">
        <f t="shared" si="5"/>
        <v>19</v>
      </c>
      <c r="C24" s="24">
        <v>43377</v>
      </c>
      <c r="D24" s="25" t="s">
        <v>19</v>
      </c>
      <c r="E24" s="25" t="s">
        <v>573</v>
      </c>
      <c r="F24" s="26">
        <v>1443</v>
      </c>
      <c r="G24" s="26">
        <v>1510</v>
      </c>
      <c r="H24" s="25">
        <f t="shared" si="10"/>
        <v>67</v>
      </c>
      <c r="I24" s="27">
        <f t="shared" si="11"/>
        <v>103.95010395010395</v>
      </c>
      <c r="J24" s="63">
        <f t="shared" si="2"/>
        <v>4.6431046431046452E-2</v>
      </c>
      <c r="K24" s="28">
        <f t="shared" si="3"/>
        <v>6964.6569646569651</v>
      </c>
      <c r="L24" s="8"/>
      <c r="W24" s="5">
        <f t="shared" si="0"/>
        <v>1</v>
      </c>
      <c r="X24" s="5">
        <f t="shared" si="1"/>
        <v>0</v>
      </c>
      <c r="Y24" s="5">
        <f t="shared" si="4"/>
        <v>0</v>
      </c>
    </row>
    <row r="25" spans="1:25" x14ac:dyDescent="0.3">
      <c r="A25" s="7"/>
      <c r="B25" s="23">
        <f t="shared" si="5"/>
        <v>20</v>
      </c>
      <c r="C25" s="24">
        <v>43377</v>
      </c>
      <c r="D25" s="25" t="s">
        <v>19</v>
      </c>
      <c r="E25" s="25" t="s">
        <v>574</v>
      </c>
      <c r="F25" s="26">
        <v>526</v>
      </c>
      <c r="G25" s="26">
        <v>530</v>
      </c>
      <c r="H25" s="25">
        <f t="shared" si="10"/>
        <v>4</v>
      </c>
      <c r="I25" s="27">
        <f t="shared" si="11"/>
        <v>285.17110266159693</v>
      </c>
      <c r="J25" s="63">
        <f t="shared" si="2"/>
        <v>7.6045627376426506E-3</v>
      </c>
      <c r="K25" s="28">
        <f t="shared" si="3"/>
        <v>1140.6844106463877</v>
      </c>
      <c r="L25" s="8"/>
      <c r="W25" s="5">
        <f t="shared" si="0"/>
        <v>1</v>
      </c>
      <c r="X25" s="5">
        <f t="shared" si="1"/>
        <v>0</v>
      </c>
      <c r="Y25" s="5">
        <f t="shared" si="4"/>
        <v>0</v>
      </c>
    </row>
    <row r="26" spans="1:25" x14ac:dyDescent="0.3">
      <c r="A26" s="7"/>
      <c r="B26" s="23">
        <f t="shared" si="5"/>
        <v>21</v>
      </c>
      <c r="C26" s="24">
        <v>43377</v>
      </c>
      <c r="D26" s="25" t="s">
        <v>19</v>
      </c>
      <c r="E26" s="25" t="s">
        <v>575</v>
      </c>
      <c r="F26" s="26">
        <v>147</v>
      </c>
      <c r="G26" s="26">
        <v>149.80000000000001</v>
      </c>
      <c r="H26" s="25">
        <f t="shared" si="10"/>
        <v>2.8000000000000114</v>
      </c>
      <c r="I26" s="27">
        <f t="shared" si="11"/>
        <v>1020.4081632653061</v>
      </c>
      <c r="J26" s="63">
        <f t="shared" si="2"/>
        <v>1.9047619047619202E-2</v>
      </c>
      <c r="K26" s="28">
        <f t="shared" si="3"/>
        <v>2857.1428571428687</v>
      </c>
      <c r="L26" s="8"/>
      <c r="W26" s="5">
        <f t="shared" si="0"/>
        <v>1</v>
      </c>
      <c r="X26" s="5">
        <f t="shared" si="1"/>
        <v>0</v>
      </c>
      <c r="Y26" s="5">
        <f t="shared" si="4"/>
        <v>0</v>
      </c>
    </row>
    <row r="27" spans="1:25" x14ac:dyDescent="0.3">
      <c r="A27" s="7"/>
      <c r="B27" s="23">
        <f t="shared" si="5"/>
        <v>22</v>
      </c>
      <c r="C27" s="24">
        <v>43378</v>
      </c>
      <c r="D27" s="25" t="s">
        <v>19</v>
      </c>
      <c r="E27" s="25" t="s">
        <v>576</v>
      </c>
      <c r="F27" s="26">
        <v>5685</v>
      </c>
      <c r="G27" s="26">
        <v>5700</v>
      </c>
      <c r="H27" s="25">
        <f t="shared" si="10"/>
        <v>15</v>
      </c>
      <c r="I27" s="27">
        <f t="shared" si="11"/>
        <v>26.385224274406333</v>
      </c>
      <c r="J27" s="63">
        <f t="shared" si="2"/>
        <v>2.6385224274405594E-3</v>
      </c>
      <c r="K27" s="28">
        <f t="shared" si="3"/>
        <v>395.77836411609502</v>
      </c>
      <c r="L27" s="8"/>
      <c r="W27" s="5">
        <f t="shared" si="0"/>
        <v>1</v>
      </c>
      <c r="X27" s="5">
        <f t="shared" si="1"/>
        <v>0</v>
      </c>
      <c r="Y27" s="5">
        <f t="shared" si="4"/>
        <v>0</v>
      </c>
    </row>
    <row r="28" spans="1:25" ht="15" customHeight="1" x14ac:dyDescent="0.3">
      <c r="A28" s="7"/>
      <c r="B28" s="23">
        <f t="shared" si="5"/>
        <v>23</v>
      </c>
      <c r="C28" s="24">
        <v>43378</v>
      </c>
      <c r="D28" s="25" t="s">
        <v>19</v>
      </c>
      <c r="E28" s="25" t="s">
        <v>577</v>
      </c>
      <c r="F28" s="26">
        <v>464</v>
      </c>
      <c r="G28" s="26">
        <v>520</v>
      </c>
      <c r="H28" s="25">
        <f t="shared" si="10"/>
        <v>56</v>
      </c>
      <c r="I28" s="27">
        <f t="shared" si="11"/>
        <v>323.27586206896552</v>
      </c>
      <c r="J28" s="63">
        <f t="shared" si="2"/>
        <v>0.1206896551724137</v>
      </c>
      <c r="K28" s="28">
        <f t="shared" si="3"/>
        <v>18103.448275862069</v>
      </c>
      <c r="L28" s="8"/>
      <c r="W28" s="5">
        <f t="shared" si="0"/>
        <v>1</v>
      </c>
      <c r="X28" s="5">
        <f t="shared" si="1"/>
        <v>0</v>
      </c>
      <c r="Y28" s="5">
        <f t="shared" si="4"/>
        <v>0</v>
      </c>
    </row>
    <row r="29" spans="1:25" ht="15" customHeight="1" x14ac:dyDescent="0.3">
      <c r="A29" s="7"/>
      <c r="B29" s="23">
        <f t="shared" si="5"/>
        <v>24</v>
      </c>
      <c r="C29" s="24">
        <v>43378</v>
      </c>
      <c r="D29" s="25" t="s">
        <v>19</v>
      </c>
      <c r="E29" s="25" t="s">
        <v>296</v>
      </c>
      <c r="F29" s="26">
        <v>67</v>
      </c>
      <c r="G29" s="26">
        <v>65</v>
      </c>
      <c r="H29" s="25">
        <f t="shared" si="10"/>
        <v>-2</v>
      </c>
      <c r="I29" s="27">
        <f t="shared" si="11"/>
        <v>2238.8059701492539</v>
      </c>
      <c r="J29" s="63">
        <f t="shared" si="2"/>
        <v>-2.9850746268656692E-2</v>
      </c>
      <c r="K29" s="28">
        <f t="shared" si="3"/>
        <v>-4477.6119402985078</v>
      </c>
      <c r="L29" s="8"/>
      <c r="W29" s="5">
        <f t="shared" si="0"/>
        <v>0</v>
      </c>
      <c r="X29" s="5">
        <f t="shared" si="1"/>
        <v>1</v>
      </c>
      <c r="Y29" s="5">
        <f t="shared" si="4"/>
        <v>0</v>
      </c>
    </row>
    <row r="30" spans="1:25" ht="15" customHeight="1" x14ac:dyDescent="0.3">
      <c r="A30" s="7"/>
      <c r="B30" s="23">
        <f t="shared" si="5"/>
        <v>25</v>
      </c>
      <c r="C30" s="24">
        <v>43378</v>
      </c>
      <c r="D30" s="25" t="s">
        <v>19</v>
      </c>
      <c r="E30" s="25" t="s">
        <v>299</v>
      </c>
      <c r="F30" s="26">
        <v>363</v>
      </c>
      <c r="G30" s="26">
        <v>381</v>
      </c>
      <c r="H30" s="25">
        <f t="shared" ref="H30:H34" si="12">G30-F30</f>
        <v>18</v>
      </c>
      <c r="I30" s="27">
        <f t="shared" si="11"/>
        <v>413.22314049586777</v>
      </c>
      <c r="J30" s="63">
        <f t="shared" si="2"/>
        <v>4.9586776859504189E-2</v>
      </c>
      <c r="K30" s="28">
        <f t="shared" si="3"/>
        <v>7438.0165289256202</v>
      </c>
      <c r="L30" s="8"/>
      <c r="W30" s="5">
        <f t="shared" si="0"/>
        <v>1</v>
      </c>
      <c r="X30" s="5">
        <f t="shared" si="1"/>
        <v>0</v>
      </c>
      <c r="Y30" s="5">
        <f t="shared" si="4"/>
        <v>0</v>
      </c>
    </row>
    <row r="31" spans="1:25" ht="15" customHeight="1" x14ac:dyDescent="0.3">
      <c r="A31" s="7"/>
      <c r="B31" s="23">
        <f t="shared" si="5"/>
        <v>26</v>
      </c>
      <c r="C31" s="24">
        <v>43378</v>
      </c>
      <c r="D31" s="25" t="s">
        <v>19</v>
      </c>
      <c r="E31" s="25" t="s">
        <v>578</v>
      </c>
      <c r="F31" s="26">
        <v>9</v>
      </c>
      <c r="G31" s="26">
        <v>11.1</v>
      </c>
      <c r="H31" s="25">
        <f t="shared" si="12"/>
        <v>2.0999999999999996</v>
      </c>
      <c r="I31" s="27">
        <f t="shared" si="11"/>
        <v>16666.666666666668</v>
      </c>
      <c r="J31" s="63">
        <f t="shared" si="2"/>
        <v>0.23333333333333339</v>
      </c>
      <c r="K31" s="28">
        <f t="shared" si="3"/>
        <v>35000</v>
      </c>
      <c r="L31" s="8"/>
      <c r="W31" s="5">
        <f t="shared" si="0"/>
        <v>1</v>
      </c>
      <c r="X31" s="5">
        <f t="shared" si="1"/>
        <v>0</v>
      </c>
      <c r="Y31" s="5">
        <f t="shared" si="4"/>
        <v>0</v>
      </c>
    </row>
    <row r="32" spans="1:25" ht="15.75" customHeight="1" x14ac:dyDescent="0.3">
      <c r="A32" s="7"/>
      <c r="B32" s="23">
        <f t="shared" si="5"/>
        <v>27</v>
      </c>
      <c r="C32" s="24">
        <v>43378</v>
      </c>
      <c r="D32" s="25" t="s">
        <v>19</v>
      </c>
      <c r="E32" s="25" t="s">
        <v>579</v>
      </c>
      <c r="F32" s="26">
        <v>1152</v>
      </c>
      <c r="G32" s="26">
        <v>1170</v>
      </c>
      <c r="H32" s="25">
        <f t="shared" si="12"/>
        <v>18</v>
      </c>
      <c r="I32" s="27">
        <f t="shared" si="11"/>
        <v>130.20833333333334</v>
      </c>
      <c r="J32" s="63">
        <f t="shared" si="2"/>
        <v>1.5625E-2</v>
      </c>
      <c r="K32" s="28">
        <f t="shared" si="3"/>
        <v>2343.75</v>
      </c>
      <c r="L32" s="8"/>
      <c r="W32" s="5">
        <f t="shared" si="0"/>
        <v>1</v>
      </c>
      <c r="X32" s="5">
        <f t="shared" si="1"/>
        <v>0</v>
      </c>
      <c r="Y32" s="5">
        <f t="shared" si="4"/>
        <v>0</v>
      </c>
    </row>
    <row r="33" spans="1:25" x14ac:dyDescent="0.3">
      <c r="A33" s="7"/>
      <c r="B33" s="23">
        <f t="shared" si="5"/>
        <v>28</v>
      </c>
      <c r="C33" s="24">
        <v>43378</v>
      </c>
      <c r="D33" s="43" t="s">
        <v>19</v>
      </c>
      <c r="E33" s="43" t="s">
        <v>89</v>
      </c>
      <c r="F33" s="43">
        <v>500</v>
      </c>
      <c r="G33" s="26">
        <v>494</v>
      </c>
      <c r="H33" s="25">
        <f t="shared" si="12"/>
        <v>-6</v>
      </c>
      <c r="I33" s="27">
        <f t="shared" si="11"/>
        <v>300</v>
      </c>
      <c r="J33" s="63">
        <f t="shared" si="2"/>
        <v>-1.2000000000000011E-2</v>
      </c>
      <c r="K33" s="28">
        <f t="shared" si="3"/>
        <v>-1800</v>
      </c>
      <c r="L33" s="8"/>
      <c r="W33" s="5">
        <f t="shared" si="0"/>
        <v>0</v>
      </c>
      <c r="X33" s="5">
        <f t="shared" si="1"/>
        <v>1</v>
      </c>
      <c r="Y33" s="5">
        <f t="shared" si="4"/>
        <v>0</v>
      </c>
    </row>
    <row r="34" spans="1:25" x14ac:dyDescent="0.3">
      <c r="A34" s="7"/>
      <c r="B34" s="23">
        <f t="shared" si="5"/>
        <v>29</v>
      </c>
      <c r="C34" s="24">
        <v>43378</v>
      </c>
      <c r="D34" s="43" t="s">
        <v>19</v>
      </c>
      <c r="E34" s="43" t="s">
        <v>580</v>
      </c>
      <c r="F34" s="43">
        <v>59.6</v>
      </c>
      <c r="G34" s="26">
        <v>61</v>
      </c>
      <c r="H34" s="25">
        <f t="shared" si="12"/>
        <v>1.3999999999999986</v>
      </c>
      <c r="I34" s="27">
        <f t="shared" si="11"/>
        <v>2516.7785234899329</v>
      </c>
      <c r="J34" s="63">
        <f t="shared" si="2"/>
        <v>2.3489932885905951E-2</v>
      </c>
      <c r="K34" s="28">
        <f t="shared" si="3"/>
        <v>3523.4899328859024</v>
      </c>
      <c r="L34" s="8"/>
      <c r="W34" s="5">
        <f t="shared" si="0"/>
        <v>1</v>
      </c>
      <c r="X34" s="5">
        <f t="shared" si="1"/>
        <v>0</v>
      </c>
      <c r="Y34" s="5">
        <f t="shared" si="4"/>
        <v>0</v>
      </c>
    </row>
    <row r="35" spans="1:25" x14ac:dyDescent="0.3">
      <c r="A35" s="7"/>
      <c r="B35" s="23">
        <f t="shared" si="5"/>
        <v>30</v>
      </c>
      <c r="C35" s="24">
        <v>43378</v>
      </c>
      <c r="D35" s="25" t="s">
        <v>19</v>
      </c>
      <c r="E35" s="25" t="s">
        <v>581</v>
      </c>
      <c r="F35" s="26">
        <v>341</v>
      </c>
      <c r="G35" s="26">
        <v>351.5</v>
      </c>
      <c r="H35" s="25">
        <f t="shared" ref="H35:H40" si="13">G35-F35</f>
        <v>10.5</v>
      </c>
      <c r="I35" s="27">
        <f t="shared" si="11"/>
        <v>439.88269794721407</v>
      </c>
      <c r="J35" s="63">
        <f t="shared" si="2"/>
        <v>3.0791788856304958E-2</v>
      </c>
      <c r="K35" s="28">
        <f t="shared" si="3"/>
        <v>4618.768328445748</v>
      </c>
      <c r="L35" s="8"/>
      <c r="W35" s="5">
        <f t="shared" si="0"/>
        <v>1</v>
      </c>
      <c r="X35" s="5">
        <f t="shared" si="1"/>
        <v>0</v>
      </c>
      <c r="Y35" s="5">
        <f t="shared" si="4"/>
        <v>0</v>
      </c>
    </row>
    <row r="36" spans="1:25" x14ac:dyDescent="0.3">
      <c r="A36" s="7"/>
      <c r="B36" s="23">
        <f t="shared" si="5"/>
        <v>31</v>
      </c>
      <c r="C36" s="24">
        <v>43378</v>
      </c>
      <c r="D36" s="25" t="s">
        <v>19</v>
      </c>
      <c r="E36" s="25" t="s">
        <v>582</v>
      </c>
      <c r="F36" s="26">
        <v>445</v>
      </c>
      <c r="G36" s="26">
        <v>459</v>
      </c>
      <c r="H36" s="25">
        <f t="shared" si="13"/>
        <v>14</v>
      </c>
      <c r="I36" s="27">
        <f t="shared" si="11"/>
        <v>337.07865168539325</v>
      </c>
      <c r="J36" s="63">
        <f t="shared" si="2"/>
        <v>3.1460674157303359E-2</v>
      </c>
      <c r="K36" s="28">
        <f t="shared" si="3"/>
        <v>4719.1011235955057</v>
      </c>
      <c r="L36" s="8"/>
      <c r="W36" s="5">
        <f t="shared" si="0"/>
        <v>1</v>
      </c>
      <c r="X36" s="5">
        <f t="shared" si="1"/>
        <v>0</v>
      </c>
      <c r="Y36" s="5">
        <f t="shared" si="4"/>
        <v>0</v>
      </c>
    </row>
    <row r="37" spans="1:25" x14ac:dyDescent="0.3">
      <c r="A37" s="7"/>
      <c r="B37" s="23">
        <f t="shared" si="5"/>
        <v>32</v>
      </c>
      <c r="C37" s="24">
        <v>43381</v>
      </c>
      <c r="D37" s="25" t="s">
        <v>19</v>
      </c>
      <c r="E37" s="25" t="s">
        <v>192</v>
      </c>
      <c r="F37" s="26">
        <v>191</v>
      </c>
      <c r="G37" s="26">
        <v>207.5</v>
      </c>
      <c r="H37" s="25">
        <f t="shared" si="13"/>
        <v>16.5</v>
      </c>
      <c r="I37" s="27">
        <f t="shared" si="11"/>
        <v>785.3403141361257</v>
      </c>
      <c r="J37" s="63">
        <f t="shared" si="2"/>
        <v>8.6387434554973774E-2</v>
      </c>
      <c r="K37" s="28">
        <f t="shared" si="3"/>
        <v>12958.115183246075</v>
      </c>
      <c r="L37" s="8"/>
      <c r="W37" s="5">
        <f t="shared" si="0"/>
        <v>1</v>
      </c>
      <c r="X37" s="5">
        <f t="shared" si="1"/>
        <v>0</v>
      </c>
      <c r="Y37" s="5">
        <f t="shared" si="4"/>
        <v>0</v>
      </c>
    </row>
    <row r="38" spans="1:25" x14ac:dyDescent="0.3">
      <c r="A38" s="7"/>
      <c r="B38" s="23">
        <f t="shared" si="5"/>
        <v>33</v>
      </c>
      <c r="C38" s="24">
        <v>43381</v>
      </c>
      <c r="D38" s="45" t="s">
        <v>19</v>
      </c>
      <c r="E38" s="45" t="s">
        <v>583</v>
      </c>
      <c r="F38" s="46">
        <v>219</v>
      </c>
      <c r="G38" s="26">
        <v>227.4</v>
      </c>
      <c r="H38" s="25">
        <f t="shared" si="13"/>
        <v>8.4000000000000057</v>
      </c>
      <c r="I38" s="27">
        <f t="shared" si="11"/>
        <v>684.93150684931504</v>
      </c>
      <c r="J38" s="63">
        <f t="shared" si="2"/>
        <v>3.8356164383561708E-2</v>
      </c>
      <c r="K38" s="28">
        <f t="shared" si="3"/>
        <v>5753.4246575342504</v>
      </c>
      <c r="L38" s="8"/>
      <c r="W38" s="5">
        <f t="shared" si="0"/>
        <v>1</v>
      </c>
      <c r="X38" s="5">
        <f t="shared" si="1"/>
        <v>0</v>
      </c>
      <c r="Y38" s="5">
        <f t="shared" si="4"/>
        <v>0</v>
      </c>
    </row>
    <row r="39" spans="1:25" x14ac:dyDescent="0.3">
      <c r="A39" s="7"/>
      <c r="B39" s="23">
        <f t="shared" si="5"/>
        <v>34</v>
      </c>
      <c r="C39" s="24">
        <v>43381</v>
      </c>
      <c r="D39" s="43" t="s">
        <v>19</v>
      </c>
      <c r="E39" s="43" t="s">
        <v>584</v>
      </c>
      <c r="F39" s="43">
        <v>525</v>
      </c>
      <c r="G39" s="26">
        <v>529.5</v>
      </c>
      <c r="H39" s="25">
        <f t="shared" si="13"/>
        <v>4.5</v>
      </c>
      <c r="I39" s="27">
        <f t="shared" si="11"/>
        <v>285.71428571428572</v>
      </c>
      <c r="J39" s="63">
        <f t="shared" si="2"/>
        <v>8.5714285714286742E-3</v>
      </c>
      <c r="K39" s="28">
        <f t="shared" si="3"/>
        <v>1285.7142857142858</v>
      </c>
      <c r="L39" s="8"/>
      <c r="W39" s="5">
        <f t="shared" si="0"/>
        <v>1</v>
      </c>
      <c r="X39" s="5">
        <f t="shared" si="1"/>
        <v>0</v>
      </c>
      <c r="Y39" s="5">
        <f t="shared" si="4"/>
        <v>0</v>
      </c>
    </row>
    <row r="40" spans="1:25" ht="15.6" x14ac:dyDescent="0.3">
      <c r="A40" s="7"/>
      <c r="B40" s="23">
        <f t="shared" si="5"/>
        <v>35</v>
      </c>
      <c r="C40" s="24">
        <v>43381</v>
      </c>
      <c r="D40" s="43" t="s">
        <v>19</v>
      </c>
      <c r="E40" s="61" t="s">
        <v>328</v>
      </c>
      <c r="F40" s="43">
        <v>687</v>
      </c>
      <c r="G40" s="26">
        <v>693</v>
      </c>
      <c r="H40" s="25">
        <f t="shared" si="13"/>
        <v>6</v>
      </c>
      <c r="I40" s="27">
        <f t="shared" si="11"/>
        <v>218.34061135371178</v>
      </c>
      <c r="J40" s="63">
        <f t="shared" si="2"/>
        <v>8.733624454148492E-3</v>
      </c>
      <c r="K40" s="28">
        <f t="shared" si="3"/>
        <v>1310.0436681222707</v>
      </c>
      <c r="L40" s="8"/>
      <c r="O40" s="5" t="s">
        <v>20</v>
      </c>
      <c r="W40" s="5">
        <f t="shared" si="0"/>
        <v>1</v>
      </c>
      <c r="X40" s="5">
        <f t="shared" si="1"/>
        <v>0</v>
      </c>
      <c r="Y40" s="5">
        <f t="shared" si="4"/>
        <v>0</v>
      </c>
    </row>
    <row r="41" spans="1:25" x14ac:dyDescent="0.3">
      <c r="A41" s="7"/>
      <c r="B41" s="23">
        <f t="shared" si="5"/>
        <v>36</v>
      </c>
      <c r="C41" s="42">
        <v>43382</v>
      </c>
      <c r="D41" s="43" t="s">
        <v>19</v>
      </c>
      <c r="E41" s="43" t="s">
        <v>588</v>
      </c>
      <c r="F41" s="43">
        <v>1151</v>
      </c>
      <c r="G41" s="26">
        <v>1218</v>
      </c>
      <c r="H41" s="25">
        <f t="shared" ref="H41:H48" si="14">G41-F41</f>
        <v>67</v>
      </c>
      <c r="I41" s="27">
        <f t="shared" ref="I41:I48" si="15">150000/F41</f>
        <v>130.32145960034754</v>
      </c>
      <c r="J41" s="63">
        <f t="shared" si="2"/>
        <v>5.821025195482199E-2</v>
      </c>
      <c r="K41" s="28">
        <f t="shared" si="3"/>
        <v>8731.5377932232859</v>
      </c>
      <c r="L41" s="8"/>
      <c r="W41" s="5">
        <f t="shared" si="0"/>
        <v>1</v>
      </c>
      <c r="X41" s="5">
        <f t="shared" si="1"/>
        <v>0</v>
      </c>
      <c r="Y41" s="5">
        <f t="shared" si="4"/>
        <v>0</v>
      </c>
    </row>
    <row r="42" spans="1:25" x14ac:dyDescent="0.3">
      <c r="A42" s="7"/>
      <c r="B42" s="23">
        <f t="shared" si="5"/>
        <v>37</v>
      </c>
      <c r="C42" s="42">
        <v>43382</v>
      </c>
      <c r="D42" s="43" t="s">
        <v>19</v>
      </c>
      <c r="E42" s="43" t="s">
        <v>505</v>
      </c>
      <c r="F42" s="43">
        <v>158</v>
      </c>
      <c r="G42" s="26">
        <v>184</v>
      </c>
      <c r="H42" s="25">
        <f t="shared" si="14"/>
        <v>26</v>
      </c>
      <c r="I42" s="27">
        <f t="shared" si="15"/>
        <v>949.36708860759495</v>
      </c>
      <c r="J42" s="63">
        <f t="shared" si="2"/>
        <v>0.16455696202531644</v>
      </c>
      <c r="K42" s="28">
        <f t="shared" si="3"/>
        <v>24683.544303797469</v>
      </c>
      <c r="L42" s="8"/>
      <c r="P42" s="25"/>
      <c r="W42" s="5">
        <f t="shared" si="0"/>
        <v>1</v>
      </c>
      <c r="X42" s="5">
        <f t="shared" si="1"/>
        <v>0</v>
      </c>
      <c r="Y42" s="5">
        <f t="shared" si="4"/>
        <v>0</v>
      </c>
    </row>
    <row r="43" spans="1:25" x14ac:dyDescent="0.3">
      <c r="A43" s="7"/>
      <c r="B43" s="23">
        <f t="shared" si="5"/>
        <v>38</v>
      </c>
      <c r="C43" s="44">
        <v>43382</v>
      </c>
      <c r="D43" s="45" t="s">
        <v>19</v>
      </c>
      <c r="E43" s="45" t="s">
        <v>585</v>
      </c>
      <c r="F43" s="46">
        <v>26.3</v>
      </c>
      <c r="G43" s="26">
        <v>28.85</v>
      </c>
      <c r="H43" s="25">
        <f t="shared" si="14"/>
        <v>2.5500000000000007</v>
      </c>
      <c r="I43" s="27">
        <f t="shared" si="15"/>
        <v>5703.4220532319387</v>
      </c>
      <c r="J43" s="63">
        <f t="shared" si="2"/>
        <v>9.6958174904943073E-2</v>
      </c>
      <c r="K43" s="28">
        <f t="shared" si="3"/>
        <v>14543.726235741447</v>
      </c>
      <c r="L43" s="8"/>
      <c r="N43" s="5" t="s">
        <v>20</v>
      </c>
      <c r="W43" s="5">
        <f t="shared" si="0"/>
        <v>1</v>
      </c>
      <c r="X43" s="5">
        <f t="shared" si="1"/>
        <v>0</v>
      </c>
      <c r="Y43" s="5">
        <f t="shared" si="4"/>
        <v>0</v>
      </c>
    </row>
    <row r="44" spans="1:25" x14ac:dyDescent="0.3">
      <c r="A44" s="7"/>
      <c r="B44" s="23">
        <f t="shared" si="5"/>
        <v>39</v>
      </c>
      <c r="C44" s="44">
        <v>43383</v>
      </c>
      <c r="D44" s="45" t="s">
        <v>19</v>
      </c>
      <c r="E44" s="45" t="s">
        <v>586</v>
      </c>
      <c r="F44" s="46">
        <v>187</v>
      </c>
      <c r="G44" s="26">
        <v>190.5</v>
      </c>
      <c r="H44" s="25">
        <f t="shared" si="14"/>
        <v>3.5</v>
      </c>
      <c r="I44" s="27">
        <f t="shared" si="15"/>
        <v>802.13903743315507</v>
      </c>
      <c r="J44" s="63">
        <f t="shared" si="2"/>
        <v>1.8716577540107027E-2</v>
      </c>
      <c r="K44" s="28">
        <f t="shared" si="3"/>
        <v>2807.4866310160428</v>
      </c>
      <c r="L44" s="8"/>
      <c r="W44" s="5">
        <f t="shared" si="0"/>
        <v>1</v>
      </c>
      <c r="X44" s="5">
        <f t="shared" si="1"/>
        <v>0</v>
      </c>
      <c r="Y44" s="5">
        <f t="shared" si="4"/>
        <v>0</v>
      </c>
    </row>
    <row r="45" spans="1:25" x14ac:dyDescent="0.3">
      <c r="A45" s="7"/>
      <c r="B45" s="23">
        <f t="shared" si="5"/>
        <v>40</v>
      </c>
      <c r="C45" s="44">
        <v>43383</v>
      </c>
      <c r="D45" s="25" t="s">
        <v>19</v>
      </c>
      <c r="E45" s="25" t="s">
        <v>587</v>
      </c>
      <c r="F45" s="26">
        <v>752</v>
      </c>
      <c r="G45" s="26">
        <v>800</v>
      </c>
      <c r="H45" s="25">
        <f t="shared" si="14"/>
        <v>48</v>
      </c>
      <c r="I45" s="27">
        <f t="shared" si="15"/>
        <v>199.46808510638297</v>
      </c>
      <c r="J45" s="63">
        <f t="shared" si="2"/>
        <v>6.3829787234042534E-2</v>
      </c>
      <c r="K45" s="28">
        <f t="shared" si="3"/>
        <v>9574.4680851063822</v>
      </c>
      <c r="L45" s="8"/>
      <c r="W45" s="5">
        <f t="shared" si="0"/>
        <v>1</v>
      </c>
      <c r="X45" s="5">
        <f t="shared" si="1"/>
        <v>0</v>
      </c>
      <c r="Y45" s="5">
        <f t="shared" si="4"/>
        <v>0</v>
      </c>
    </row>
    <row r="46" spans="1:25" x14ac:dyDescent="0.3">
      <c r="A46" s="7"/>
      <c r="B46" s="23">
        <f t="shared" si="5"/>
        <v>41</v>
      </c>
      <c r="C46" s="44">
        <v>43383</v>
      </c>
      <c r="D46" s="25" t="s">
        <v>19</v>
      </c>
      <c r="E46" s="25" t="s">
        <v>573</v>
      </c>
      <c r="F46" s="26">
        <v>1340</v>
      </c>
      <c r="G46" s="26">
        <v>1400</v>
      </c>
      <c r="H46" s="25">
        <f t="shared" si="14"/>
        <v>60</v>
      </c>
      <c r="I46" s="27">
        <f t="shared" si="15"/>
        <v>111.94029850746269</v>
      </c>
      <c r="J46" s="63">
        <f t="shared" si="2"/>
        <v>4.4776119402984982E-2</v>
      </c>
      <c r="K46" s="28">
        <f t="shared" si="3"/>
        <v>6716.4179104477607</v>
      </c>
      <c r="L46" s="8"/>
      <c r="W46" s="5">
        <f t="shared" si="0"/>
        <v>1</v>
      </c>
      <c r="X46" s="5">
        <f t="shared" si="1"/>
        <v>0</v>
      </c>
      <c r="Y46" s="5">
        <f t="shared" si="4"/>
        <v>0</v>
      </c>
    </row>
    <row r="47" spans="1:25" x14ac:dyDescent="0.3">
      <c r="A47" s="7"/>
      <c r="B47" s="23">
        <f>B46+1</f>
        <v>42</v>
      </c>
      <c r="C47" s="24">
        <v>43384</v>
      </c>
      <c r="D47" s="25" t="s">
        <v>19</v>
      </c>
      <c r="E47" s="25" t="s">
        <v>512</v>
      </c>
      <c r="F47" s="26">
        <v>221</v>
      </c>
      <c r="G47" s="26">
        <v>268</v>
      </c>
      <c r="H47" s="25">
        <f t="shared" si="14"/>
        <v>47</v>
      </c>
      <c r="I47" s="27">
        <f t="shared" si="15"/>
        <v>678.73303167420818</v>
      </c>
      <c r="J47" s="63">
        <f t="shared" si="2"/>
        <v>0.21266968325791846</v>
      </c>
      <c r="K47" s="28">
        <f t="shared" si="3"/>
        <v>31900.452488687784</v>
      </c>
      <c r="L47" s="8"/>
      <c r="W47" s="5">
        <f t="shared" si="0"/>
        <v>1</v>
      </c>
      <c r="X47" s="5">
        <f t="shared" si="1"/>
        <v>0</v>
      </c>
      <c r="Y47" s="5">
        <f t="shared" si="4"/>
        <v>0</v>
      </c>
    </row>
    <row r="48" spans="1:25" x14ac:dyDescent="0.3">
      <c r="A48" s="7"/>
      <c r="B48" s="23">
        <f t="shared" si="5"/>
        <v>43</v>
      </c>
      <c r="C48" s="24">
        <v>43384</v>
      </c>
      <c r="D48" s="25" t="s">
        <v>19</v>
      </c>
      <c r="E48" s="25" t="s">
        <v>589</v>
      </c>
      <c r="F48" s="26">
        <v>183</v>
      </c>
      <c r="G48" s="26">
        <v>187</v>
      </c>
      <c r="H48" s="25">
        <f t="shared" si="14"/>
        <v>4</v>
      </c>
      <c r="I48" s="27">
        <f t="shared" si="15"/>
        <v>819.67213114754099</v>
      </c>
      <c r="J48" s="63">
        <f t="shared" si="2"/>
        <v>2.1857923497267784E-2</v>
      </c>
      <c r="K48" s="28">
        <f t="shared" si="3"/>
        <v>3278.688524590164</v>
      </c>
      <c r="L48" s="8"/>
      <c r="W48" s="5">
        <f t="shared" si="0"/>
        <v>1</v>
      </c>
      <c r="X48" s="5">
        <f t="shared" si="1"/>
        <v>0</v>
      </c>
      <c r="Y48" s="5">
        <f t="shared" si="4"/>
        <v>0</v>
      </c>
    </row>
    <row r="49" spans="1:25" x14ac:dyDescent="0.3">
      <c r="A49" s="7"/>
      <c r="B49" s="23">
        <f t="shared" si="5"/>
        <v>44</v>
      </c>
      <c r="C49" s="24">
        <v>43384</v>
      </c>
      <c r="D49" s="25" t="s">
        <v>19</v>
      </c>
      <c r="E49" s="25" t="s">
        <v>590</v>
      </c>
      <c r="F49" s="26">
        <v>1600</v>
      </c>
      <c r="G49" s="26">
        <v>1710</v>
      </c>
      <c r="H49" s="25">
        <f t="shared" ref="H49:H61" si="16">G49-F49</f>
        <v>110</v>
      </c>
      <c r="I49" s="27">
        <f t="shared" ref="I49:I95" si="17">150000/F49</f>
        <v>93.75</v>
      </c>
      <c r="J49" s="63">
        <f t="shared" si="2"/>
        <v>6.8750000000000089E-2</v>
      </c>
      <c r="K49" s="28">
        <f t="shared" si="3"/>
        <v>10312.5</v>
      </c>
      <c r="L49" s="8"/>
      <c r="W49" s="5">
        <f t="shared" si="0"/>
        <v>1</v>
      </c>
      <c r="X49" s="5">
        <f t="shared" si="1"/>
        <v>0</v>
      </c>
      <c r="Y49" s="5">
        <f t="shared" si="4"/>
        <v>0</v>
      </c>
    </row>
    <row r="50" spans="1:25" x14ac:dyDescent="0.3">
      <c r="A50" s="7"/>
      <c r="B50" s="23">
        <f t="shared" si="5"/>
        <v>45</v>
      </c>
      <c r="C50" s="24">
        <v>43384</v>
      </c>
      <c r="D50" s="25" t="s">
        <v>19</v>
      </c>
      <c r="E50" s="25" t="s">
        <v>135</v>
      </c>
      <c r="F50" s="26">
        <v>131</v>
      </c>
      <c r="G50" s="26">
        <v>133</v>
      </c>
      <c r="H50" s="25">
        <f t="shared" si="16"/>
        <v>2</v>
      </c>
      <c r="I50" s="27">
        <f t="shared" si="17"/>
        <v>1145.0381679389313</v>
      </c>
      <c r="J50" s="63">
        <f t="shared" si="2"/>
        <v>1.5267175572519109E-2</v>
      </c>
      <c r="K50" s="28">
        <f t="shared" si="3"/>
        <v>2290.0763358778627</v>
      </c>
      <c r="L50" s="8"/>
      <c r="W50" s="5">
        <f t="shared" si="0"/>
        <v>1</v>
      </c>
      <c r="X50" s="5">
        <f t="shared" si="1"/>
        <v>0</v>
      </c>
      <c r="Y50" s="5">
        <f t="shared" si="4"/>
        <v>0</v>
      </c>
    </row>
    <row r="51" spans="1:25" x14ac:dyDescent="0.3">
      <c r="A51" s="7"/>
      <c r="B51" s="23">
        <f t="shared" si="5"/>
        <v>46</v>
      </c>
      <c r="C51" s="24">
        <v>43385</v>
      </c>
      <c r="D51" s="25" t="s">
        <v>19</v>
      </c>
      <c r="E51" s="25" t="s">
        <v>591</v>
      </c>
      <c r="F51" s="26">
        <v>233</v>
      </c>
      <c r="G51" s="26">
        <v>248</v>
      </c>
      <c r="H51" s="25">
        <f t="shared" si="16"/>
        <v>15</v>
      </c>
      <c r="I51" s="27">
        <f t="shared" si="17"/>
        <v>643.77682403433471</v>
      </c>
      <c r="J51" s="63">
        <f t="shared" si="2"/>
        <v>6.4377682403433445E-2</v>
      </c>
      <c r="K51" s="28">
        <f t="shared" si="3"/>
        <v>9656.6523605150214</v>
      </c>
      <c r="L51" s="8"/>
      <c r="W51" s="5">
        <f t="shared" si="0"/>
        <v>1</v>
      </c>
      <c r="X51" s="5">
        <f t="shared" si="1"/>
        <v>0</v>
      </c>
      <c r="Y51" s="5">
        <f t="shared" si="4"/>
        <v>0</v>
      </c>
    </row>
    <row r="52" spans="1:25" x14ac:dyDescent="0.3">
      <c r="A52" s="7"/>
      <c r="B52" s="23">
        <f t="shared" si="5"/>
        <v>47</v>
      </c>
      <c r="C52" s="24">
        <v>43385</v>
      </c>
      <c r="D52" s="25" t="s">
        <v>19</v>
      </c>
      <c r="E52" s="25" t="s">
        <v>592</v>
      </c>
      <c r="F52" s="26">
        <v>535</v>
      </c>
      <c r="G52" s="26">
        <v>552</v>
      </c>
      <c r="H52" s="25">
        <f t="shared" si="16"/>
        <v>17</v>
      </c>
      <c r="I52" s="27">
        <f t="shared" si="17"/>
        <v>280.37383177570092</v>
      </c>
      <c r="J52" s="63">
        <f t="shared" si="2"/>
        <v>3.1775700934579376E-2</v>
      </c>
      <c r="K52" s="28">
        <f t="shared" si="3"/>
        <v>4766.3551401869154</v>
      </c>
      <c r="L52" s="8"/>
      <c r="W52" s="5">
        <f t="shared" si="0"/>
        <v>1</v>
      </c>
      <c r="X52" s="5">
        <f t="shared" si="1"/>
        <v>0</v>
      </c>
      <c r="Y52" s="5">
        <f t="shared" si="4"/>
        <v>0</v>
      </c>
    </row>
    <row r="53" spans="1:25" x14ac:dyDescent="0.3">
      <c r="A53" s="7"/>
      <c r="B53" s="23">
        <f t="shared" si="5"/>
        <v>48</v>
      </c>
      <c r="C53" s="24">
        <v>43385</v>
      </c>
      <c r="D53" s="25" t="s">
        <v>19</v>
      </c>
      <c r="E53" s="25" t="s">
        <v>271</v>
      </c>
      <c r="F53" s="26">
        <v>4.75</v>
      </c>
      <c r="G53" s="26">
        <v>5.3</v>
      </c>
      <c r="H53" s="25">
        <f t="shared" si="16"/>
        <v>0.54999999999999982</v>
      </c>
      <c r="I53" s="27">
        <f t="shared" si="17"/>
        <v>31578.947368421053</v>
      </c>
      <c r="J53" s="63">
        <f t="shared" si="2"/>
        <v>0.11578947368421044</v>
      </c>
      <c r="K53" s="28">
        <f t="shared" si="3"/>
        <v>17368.421052631573</v>
      </c>
      <c r="L53" s="8"/>
      <c r="W53" s="5">
        <f t="shared" si="0"/>
        <v>1</v>
      </c>
      <c r="X53" s="5">
        <f t="shared" si="1"/>
        <v>0</v>
      </c>
      <c r="Y53" s="5">
        <f t="shared" si="4"/>
        <v>0</v>
      </c>
    </row>
    <row r="54" spans="1:25" x14ac:dyDescent="0.3">
      <c r="A54" s="7"/>
      <c r="B54" s="23">
        <f t="shared" si="5"/>
        <v>49</v>
      </c>
      <c r="C54" s="24">
        <v>43388</v>
      </c>
      <c r="D54" s="25" t="s">
        <v>19</v>
      </c>
      <c r="E54" s="25" t="s">
        <v>593</v>
      </c>
      <c r="F54" s="26">
        <v>1943</v>
      </c>
      <c r="G54" s="26">
        <v>1989</v>
      </c>
      <c r="H54" s="25">
        <f t="shared" si="16"/>
        <v>46</v>
      </c>
      <c r="I54" s="27">
        <f t="shared" si="17"/>
        <v>77.200205867215644</v>
      </c>
      <c r="J54" s="63">
        <f t="shared" si="2"/>
        <v>2.3674729799279426E-2</v>
      </c>
      <c r="K54" s="28">
        <f t="shared" si="3"/>
        <v>3551.2094698919195</v>
      </c>
      <c r="L54" s="8"/>
      <c r="W54" s="5">
        <f t="shared" si="0"/>
        <v>1</v>
      </c>
      <c r="X54" s="5">
        <f t="shared" si="1"/>
        <v>0</v>
      </c>
      <c r="Y54" s="5">
        <f t="shared" si="4"/>
        <v>0</v>
      </c>
    </row>
    <row r="55" spans="1:25" x14ac:dyDescent="0.3">
      <c r="A55" s="7"/>
      <c r="B55" s="23">
        <f t="shared" si="5"/>
        <v>50</v>
      </c>
      <c r="C55" s="24">
        <v>43389</v>
      </c>
      <c r="D55" s="25" t="s">
        <v>19</v>
      </c>
      <c r="E55" s="25" t="s">
        <v>594</v>
      </c>
      <c r="F55" s="26">
        <v>988</v>
      </c>
      <c r="G55" s="26">
        <v>1030</v>
      </c>
      <c r="H55" s="25">
        <f t="shared" si="16"/>
        <v>42</v>
      </c>
      <c r="I55" s="27">
        <f t="shared" si="17"/>
        <v>151.82186234817814</v>
      </c>
      <c r="J55" s="63">
        <f t="shared" si="2"/>
        <v>4.2510121457489891E-2</v>
      </c>
      <c r="K55" s="28">
        <f t="shared" si="3"/>
        <v>6376.5182186234824</v>
      </c>
      <c r="L55" s="8"/>
      <c r="W55" s="5">
        <f t="shared" si="0"/>
        <v>1</v>
      </c>
      <c r="X55" s="5">
        <f t="shared" si="1"/>
        <v>0</v>
      </c>
      <c r="Y55" s="5">
        <f t="shared" si="4"/>
        <v>0</v>
      </c>
    </row>
    <row r="56" spans="1:25" x14ac:dyDescent="0.3">
      <c r="A56" s="7"/>
      <c r="B56" s="23">
        <f t="shared" si="5"/>
        <v>51</v>
      </c>
      <c r="C56" s="44">
        <v>43389</v>
      </c>
      <c r="D56" s="43" t="s">
        <v>19</v>
      </c>
      <c r="E56" s="43" t="s">
        <v>595</v>
      </c>
      <c r="F56" s="43">
        <v>374</v>
      </c>
      <c r="G56" s="26">
        <v>381</v>
      </c>
      <c r="H56" s="25">
        <f t="shared" si="16"/>
        <v>7</v>
      </c>
      <c r="I56" s="27">
        <f t="shared" si="17"/>
        <v>401.06951871657753</v>
      </c>
      <c r="J56" s="63">
        <f t="shared" si="2"/>
        <v>1.8716577540107027E-2</v>
      </c>
      <c r="K56" s="28">
        <f t="shared" si="3"/>
        <v>2807.4866310160428</v>
      </c>
      <c r="L56" s="8"/>
      <c r="W56" s="5">
        <f t="shared" si="0"/>
        <v>1</v>
      </c>
      <c r="X56" s="5">
        <f t="shared" si="1"/>
        <v>0</v>
      </c>
      <c r="Y56" s="5">
        <f t="shared" si="4"/>
        <v>0</v>
      </c>
    </row>
    <row r="57" spans="1:25" x14ac:dyDescent="0.3">
      <c r="A57" s="7"/>
      <c r="B57" s="23">
        <f t="shared" si="5"/>
        <v>52</v>
      </c>
      <c r="C57" s="44">
        <v>43389</v>
      </c>
      <c r="D57" s="43" t="s">
        <v>19</v>
      </c>
      <c r="E57" s="43" t="s">
        <v>596</v>
      </c>
      <c r="F57" s="43">
        <v>2400</v>
      </c>
      <c r="G57" s="26">
        <v>2420</v>
      </c>
      <c r="H57" s="25">
        <f t="shared" si="16"/>
        <v>20</v>
      </c>
      <c r="I57" s="27">
        <f t="shared" si="17"/>
        <v>62.5</v>
      </c>
      <c r="J57" s="63">
        <f t="shared" si="2"/>
        <v>8.3333333333333037E-3</v>
      </c>
      <c r="K57" s="28">
        <f t="shared" si="3"/>
        <v>1250</v>
      </c>
      <c r="L57" s="8"/>
      <c r="W57" s="5">
        <f t="shared" si="0"/>
        <v>1</v>
      </c>
      <c r="X57" s="5">
        <f t="shared" si="1"/>
        <v>0</v>
      </c>
      <c r="Y57" s="5">
        <f t="shared" si="4"/>
        <v>0</v>
      </c>
    </row>
    <row r="58" spans="1:25" x14ac:dyDescent="0.3">
      <c r="A58" s="7"/>
      <c r="B58" s="23">
        <f t="shared" si="5"/>
        <v>53</v>
      </c>
      <c r="C58" s="44">
        <v>43389</v>
      </c>
      <c r="D58" s="43" t="s">
        <v>19</v>
      </c>
      <c r="E58" s="43" t="s">
        <v>597</v>
      </c>
      <c r="F58" s="43">
        <v>1155</v>
      </c>
      <c r="G58" s="26">
        <v>1181</v>
      </c>
      <c r="H58" s="25">
        <f t="shared" si="16"/>
        <v>26</v>
      </c>
      <c r="I58" s="27">
        <f t="shared" si="17"/>
        <v>129.87012987012986</v>
      </c>
      <c r="J58" s="63">
        <f t="shared" si="2"/>
        <v>2.2510822510822592E-2</v>
      </c>
      <c r="K58" s="28">
        <f t="shared" si="3"/>
        <v>3376.6233766233763</v>
      </c>
      <c r="L58" s="8"/>
      <c r="W58" s="5">
        <f t="shared" si="0"/>
        <v>1</v>
      </c>
      <c r="X58" s="5">
        <f t="shared" si="1"/>
        <v>0</v>
      </c>
      <c r="Y58" s="5">
        <f t="shared" si="4"/>
        <v>0</v>
      </c>
    </row>
    <row r="59" spans="1:25" x14ac:dyDescent="0.3">
      <c r="A59" s="7"/>
      <c r="B59" s="23">
        <f t="shared" si="5"/>
        <v>54</v>
      </c>
      <c r="C59" s="44">
        <v>43389</v>
      </c>
      <c r="D59" s="43" t="s">
        <v>19</v>
      </c>
      <c r="E59" s="43" t="s">
        <v>598</v>
      </c>
      <c r="F59" s="43">
        <v>124</v>
      </c>
      <c r="G59" s="26">
        <v>127.6</v>
      </c>
      <c r="H59" s="25">
        <f t="shared" si="16"/>
        <v>3.5999999999999943</v>
      </c>
      <c r="I59" s="27">
        <f t="shared" si="17"/>
        <v>1209.6774193548388</v>
      </c>
      <c r="J59" s="63">
        <f t="shared" si="2"/>
        <v>2.9032258064516148E-2</v>
      </c>
      <c r="K59" s="28">
        <f t="shared" si="3"/>
        <v>4354.8387096774131</v>
      </c>
      <c r="L59" s="8"/>
      <c r="W59" s="5">
        <f t="shared" si="0"/>
        <v>1</v>
      </c>
      <c r="X59" s="5">
        <f t="shared" si="1"/>
        <v>0</v>
      </c>
      <c r="Y59" s="5">
        <f t="shared" si="4"/>
        <v>0</v>
      </c>
    </row>
    <row r="60" spans="1:25" x14ac:dyDescent="0.3">
      <c r="A60" s="7"/>
      <c r="B60" s="23">
        <f t="shared" si="5"/>
        <v>55</v>
      </c>
      <c r="C60" s="44">
        <v>43390</v>
      </c>
      <c r="D60" s="43" t="s">
        <v>19</v>
      </c>
      <c r="E60" s="43" t="s">
        <v>599</v>
      </c>
      <c r="F60" s="43">
        <v>1019</v>
      </c>
      <c r="G60" s="26">
        <v>1010</v>
      </c>
      <c r="H60" s="25">
        <f t="shared" si="16"/>
        <v>-9</v>
      </c>
      <c r="I60" s="27">
        <f t="shared" si="17"/>
        <v>147.20314033366046</v>
      </c>
      <c r="J60" s="63">
        <f t="shared" si="2"/>
        <v>-8.8321884200196488E-3</v>
      </c>
      <c r="K60" s="28">
        <f t="shared" si="3"/>
        <v>-1324.8282630029441</v>
      </c>
      <c r="L60" s="8"/>
      <c r="W60" s="5">
        <f t="shared" si="0"/>
        <v>0</v>
      </c>
      <c r="X60" s="5">
        <f t="shared" si="1"/>
        <v>1</v>
      </c>
      <c r="Y60" s="5">
        <f t="shared" si="4"/>
        <v>0</v>
      </c>
    </row>
    <row r="61" spans="1:25" x14ac:dyDescent="0.3">
      <c r="A61" s="7"/>
      <c r="B61" s="23">
        <f t="shared" si="5"/>
        <v>56</v>
      </c>
      <c r="C61" s="44">
        <v>43392</v>
      </c>
      <c r="D61" s="43" t="s">
        <v>19</v>
      </c>
      <c r="E61" s="43" t="s">
        <v>348</v>
      </c>
      <c r="F61" s="43">
        <v>1097</v>
      </c>
      <c r="G61" s="26">
        <v>1130</v>
      </c>
      <c r="H61" s="25">
        <f t="shared" si="16"/>
        <v>33</v>
      </c>
      <c r="I61" s="27">
        <f t="shared" si="17"/>
        <v>136.73655423883318</v>
      </c>
      <c r="J61" s="63">
        <f t="shared" si="2"/>
        <v>3.008204193254338E-2</v>
      </c>
      <c r="K61" s="28">
        <f t="shared" si="3"/>
        <v>4512.3062898814951</v>
      </c>
      <c r="L61" s="8"/>
      <c r="W61" s="5">
        <f t="shared" si="0"/>
        <v>1</v>
      </c>
      <c r="X61" s="5">
        <f t="shared" si="1"/>
        <v>0</v>
      </c>
      <c r="Y61" s="5">
        <f t="shared" si="4"/>
        <v>0</v>
      </c>
    </row>
    <row r="62" spans="1:25" x14ac:dyDescent="0.3">
      <c r="A62" s="7"/>
      <c r="B62" s="23">
        <f t="shared" si="5"/>
        <v>57</v>
      </c>
      <c r="C62" s="24">
        <v>43392</v>
      </c>
      <c r="D62" s="43" t="s">
        <v>19</v>
      </c>
      <c r="E62" s="43" t="s">
        <v>579</v>
      </c>
      <c r="F62" s="43">
        <v>1240</v>
      </c>
      <c r="G62" s="26">
        <v>1263</v>
      </c>
      <c r="H62" s="25">
        <f t="shared" ref="H62:H65" si="18">G62-F62</f>
        <v>23</v>
      </c>
      <c r="I62" s="27">
        <f t="shared" si="17"/>
        <v>120.96774193548387</v>
      </c>
      <c r="J62" s="63">
        <f t="shared" si="2"/>
        <v>1.8548387096774199E-2</v>
      </c>
      <c r="K62" s="28">
        <f t="shared" si="3"/>
        <v>2782.2580645161293</v>
      </c>
      <c r="L62" s="8"/>
      <c r="W62" s="5">
        <f t="shared" si="0"/>
        <v>1</v>
      </c>
      <c r="X62" s="5">
        <f t="shared" si="1"/>
        <v>0</v>
      </c>
      <c r="Y62" s="5">
        <f t="shared" si="4"/>
        <v>0</v>
      </c>
    </row>
    <row r="63" spans="1:25" x14ac:dyDescent="0.3">
      <c r="A63" s="7"/>
      <c r="B63" s="23">
        <f t="shared" si="5"/>
        <v>58</v>
      </c>
      <c r="C63" s="24">
        <v>43392</v>
      </c>
      <c r="D63" s="43" t="s">
        <v>19</v>
      </c>
      <c r="E63" s="43" t="s">
        <v>600</v>
      </c>
      <c r="F63" s="43">
        <v>46</v>
      </c>
      <c r="G63" s="26">
        <v>47.4</v>
      </c>
      <c r="H63" s="25">
        <f t="shared" si="18"/>
        <v>1.3999999999999986</v>
      </c>
      <c r="I63" s="27">
        <f t="shared" si="17"/>
        <v>3260.8695652173915</v>
      </c>
      <c r="J63" s="63">
        <f t="shared" si="2"/>
        <v>3.0434782608695699E-2</v>
      </c>
      <c r="K63" s="28">
        <f t="shared" si="3"/>
        <v>4565.2173913043434</v>
      </c>
      <c r="L63" s="8"/>
      <c r="W63" s="5">
        <f t="shared" si="0"/>
        <v>1</v>
      </c>
      <c r="X63" s="5">
        <f t="shared" si="1"/>
        <v>0</v>
      </c>
      <c r="Y63" s="5">
        <f t="shared" si="4"/>
        <v>0</v>
      </c>
    </row>
    <row r="64" spans="1:25" x14ac:dyDescent="0.3">
      <c r="A64" s="7"/>
      <c r="B64" s="23">
        <f t="shared" si="5"/>
        <v>59</v>
      </c>
      <c r="C64" s="24">
        <v>43392</v>
      </c>
      <c r="D64" s="43" t="s">
        <v>19</v>
      </c>
      <c r="E64" s="43" t="s">
        <v>601</v>
      </c>
      <c r="F64" s="43">
        <v>61.45</v>
      </c>
      <c r="G64" s="26">
        <v>61.8</v>
      </c>
      <c r="H64" s="25">
        <f t="shared" si="18"/>
        <v>0.34999999999999432</v>
      </c>
      <c r="I64" s="27">
        <f t="shared" si="17"/>
        <v>2441.0089503661511</v>
      </c>
      <c r="J64" s="63">
        <f t="shared" si="2"/>
        <v>5.6956875508542559E-3</v>
      </c>
      <c r="K64" s="28">
        <f t="shared" si="3"/>
        <v>854.35313262813906</v>
      </c>
      <c r="L64" s="8"/>
      <c r="W64" s="5">
        <f t="shared" si="0"/>
        <v>1</v>
      </c>
      <c r="X64" s="5">
        <f t="shared" si="1"/>
        <v>0</v>
      </c>
      <c r="Y64" s="5">
        <f t="shared" si="4"/>
        <v>0</v>
      </c>
    </row>
    <row r="65" spans="1:25" x14ac:dyDescent="0.3">
      <c r="A65" s="7"/>
      <c r="B65" s="23">
        <f t="shared" si="5"/>
        <v>60</v>
      </c>
      <c r="C65" s="24">
        <v>43392</v>
      </c>
      <c r="D65" s="43" t="s">
        <v>19</v>
      </c>
      <c r="E65" s="43" t="s">
        <v>602</v>
      </c>
      <c r="F65" s="43">
        <v>569</v>
      </c>
      <c r="G65" s="26">
        <v>574</v>
      </c>
      <c r="H65" s="25">
        <f t="shared" si="18"/>
        <v>5</v>
      </c>
      <c r="I65" s="27">
        <f t="shared" si="17"/>
        <v>263.62038664323376</v>
      </c>
      <c r="J65" s="63">
        <f t="shared" si="2"/>
        <v>8.7873462214411724E-3</v>
      </c>
      <c r="K65" s="28">
        <f t="shared" si="3"/>
        <v>1318.1019332161688</v>
      </c>
      <c r="L65" s="8"/>
      <c r="W65" s="5">
        <f t="shared" si="0"/>
        <v>1</v>
      </c>
      <c r="X65" s="5">
        <f t="shared" si="1"/>
        <v>0</v>
      </c>
      <c r="Y65" s="5">
        <f t="shared" si="4"/>
        <v>0</v>
      </c>
    </row>
    <row r="66" spans="1:25" x14ac:dyDescent="0.3">
      <c r="A66" s="7"/>
      <c r="B66" s="23">
        <f t="shared" si="5"/>
        <v>61</v>
      </c>
      <c r="C66" s="24">
        <v>43392</v>
      </c>
      <c r="D66" s="43" t="s">
        <v>19</v>
      </c>
      <c r="E66" s="43" t="s">
        <v>603</v>
      </c>
      <c r="F66" s="43">
        <v>790</v>
      </c>
      <c r="G66" s="26">
        <v>829</v>
      </c>
      <c r="H66" s="25">
        <f t="shared" ref="H66" si="19">G66-F66</f>
        <v>39</v>
      </c>
      <c r="I66" s="27">
        <f t="shared" si="17"/>
        <v>189.87341772151899</v>
      </c>
      <c r="J66" s="63">
        <f t="shared" si="2"/>
        <v>4.9367088607594978E-2</v>
      </c>
      <c r="K66" s="28">
        <f t="shared" si="3"/>
        <v>7405.0632911392404</v>
      </c>
      <c r="L66" s="8"/>
      <c r="W66" s="5">
        <f t="shared" si="0"/>
        <v>1</v>
      </c>
      <c r="X66" s="5">
        <f t="shared" si="1"/>
        <v>0</v>
      </c>
      <c r="Y66" s="5">
        <f t="shared" si="4"/>
        <v>0</v>
      </c>
    </row>
    <row r="67" spans="1:25" x14ac:dyDescent="0.3">
      <c r="A67" s="7"/>
      <c r="B67" s="23">
        <f t="shared" si="5"/>
        <v>62</v>
      </c>
      <c r="C67" s="24">
        <v>43395</v>
      </c>
      <c r="D67" s="43" t="s">
        <v>19</v>
      </c>
      <c r="E67" s="43" t="s">
        <v>604</v>
      </c>
      <c r="F67" s="43">
        <v>145</v>
      </c>
      <c r="G67" s="26">
        <v>154</v>
      </c>
      <c r="H67" s="25">
        <f t="shared" ref="H67:H84" si="20">G67-F67</f>
        <v>9</v>
      </c>
      <c r="I67" s="27">
        <f t="shared" si="17"/>
        <v>1034.4827586206898</v>
      </c>
      <c r="J67" s="63">
        <f t="shared" si="2"/>
        <v>6.2068965517241281E-2</v>
      </c>
      <c r="K67" s="28">
        <f t="shared" si="3"/>
        <v>9310.3448275862083</v>
      </c>
      <c r="L67" s="8"/>
      <c r="W67" s="5">
        <f t="shared" si="0"/>
        <v>1</v>
      </c>
      <c r="X67" s="5">
        <f t="shared" si="1"/>
        <v>0</v>
      </c>
      <c r="Y67" s="5">
        <f t="shared" si="4"/>
        <v>0</v>
      </c>
    </row>
    <row r="68" spans="1:25" x14ac:dyDescent="0.3">
      <c r="A68" s="7"/>
      <c r="B68" s="23">
        <f t="shared" si="5"/>
        <v>63</v>
      </c>
      <c r="C68" s="24">
        <v>43395</v>
      </c>
      <c r="D68" s="43" t="s">
        <v>19</v>
      </c>
      <c r="E68" s="43" t="s">
        <v>605</v>
      </c>
      <c r="F68" s="43">
        <v>128</v>
      </c>
      <c r="G68" s="26">
        <v>131</v>
      </c>
      <c r="H68" s="25">
        <f t="shared" si="20"/>
        <v>3</v>
      </c>
      <c r="I68" s="27">
        <f t="shared" si="17"/>
        <v>1171.875</v>
      </c>
      <c r="J68" s="63">
        <f t="shared" si="2"/>
        <v>2.34375E-2</v>
      </c>
      <c r="K68" s="28">
        <f t="shared" si="3"/>
        <v>3515.625</v>
      </c>
      <c r="L68" s="8"/>
      <c r="W68" s="5">
        <f t="shared" si="0"/>
        <v>1</v>
      </c>
      <c r="X68" s="5">
        <f t="shared" si="1"/>
        <v>0</v>
      </c>
      <c r="Y68" s="5">
        <f t="shared" si="4"/>
        <v>0</v>
      </c>
    </row>
    <row r="69" spans="1:25" x14ac:dyDescent="0.3">
      <c r="A69" s="7"/>
      <c r="B69" s="23">
        <f t="shared" si="5"/>
        <v>64</v>
      </c>
      <c r="C69" s="24">
        <v>43395</v>
      </c>
      <c r="D69" s="43" t="s">
        <v>19</v>
      </c>
      <c r="E69" s="43" t="s">
        <v>606</v>
      </c>
      <c r="F69" s="43">
        <v>2025</v>
      </c>
      <c r="G69" s="26">
        <v>2120</v>
      </c>
      <c r="H69" s="25">
        <f t="shared" si="20"/>
        <v>95</v>
      </c>
      <c r="I69" s="27">
        <f t="shared" si="17"/>
        <v>74.074074074074076</v>
      </c>
      <c r="J69" s="63">
        <f t="shared" si="2"/>
        <v>4.6913580246913611E-2</v>
      </c>
      <c r="K69" s="28">
        <f t="shared" si="3"/>
        <v>7037.0370370370374</v>
      </c>
      <c r="L69" s="8"/>
      <c r="W69" s="5">
        <f t="shared" si="0"/>
        <v>1</v>
      </c>
      <c r="X69" s="5">
        <f t="shared" si="1"/>
        <v>0</v>
      </c>
      <c r="Y69" s="5">
        <f t="shared" si="4"/>
        <v>0</v>
      </c>
    </row>
    <row r="70" spans="1:25" x14ac:dyDescent="0.3">
      <c r="A70" s="7"/>
      <c r="B70" s="23">
        <f t="shared" si="5"/>
        <v>65</v>
      </c>
      <c r="C70" s="24">
        <v>43395</v>
      </c>
      <c r="D70" s="43" t="s">
        <v>19</v>
      </c>
      <c r="E70" s="43" t="s">
        <v>607</v>
      </c>
      <c r="F70" s="43">
        <v>886</v>
      </c>
      <c r="G70" s="26">
        <v>906</v>
      </c>
      <c r="H70" s="25">
        <f t="shared" si="20"/>
        <v>20</v>
      </c>
      <c r="I70" s="27">
        <f t="shared" si="17"/>
        <v>169.30022573363431</v>
      </c>
      <c r="J70" s="63">
        <f t="shared" ref="J70:J133" si="21">(G70*1/F70)-100%</f>
        <v>2.257336343115135E-2</v>
      </c>
      <c r="K70" s="28">
        <f t="shared" si="3"/>
        <v>3386.0045146726861</v>
      </c>
      <c r="L70" s="8"/>
      <c r="N70" s="64"/>
      <c r="O70" s="5" t="s">
        <v>20</v>
      </c>
      <c r="W70" s="5">
        <f t="shared" ref="W70:W133" si="22">IF($K70&gt;0,1,0)</f>
        <v>1</v>
      </c>
      <c r="X70" s="5">
        <f t="shared" ref="X70:X133" si="23">IF($K70&lt;0,1,0)</f>
        <v>0</v>
      </c>
      <c r="Y70" s="5">
        <f t="shared" si="4"/>
        <v>0</v>
      </c>
    </row>
    <row r="71" spans="1:25" x14ac:dyDescent="0.3">
      <c r="A71" s="7"/>
      <c r="B71" s="23">
        <f t="shared" si="5"/>
        <v>66</v>
      </c>
      <c r="C71" s="24">
        <v>43395</v>
      </c>
      <c r="D71" s="43" t="s">
        <v>19</v>
      </c>
      <c r="E71" s="43" t="s">
        <v>212</v>
      </c>
      <c r="F71" s="43">
        <v>443</v>
      </c>
      <c r="G71" s="26">
        <v>419</v>
      </c>
      <c r="H71" s="25">
        <f t="shared" si="20"/>
        <v>-24</v>
      </c>
      <c r="I71" s="27">
        <f t="shared" si="17"/>
        <v>338.60045146726861</v>
      </c>
      <c r="J71" s="63">
        <f t="shared" si="21"/>
        <v>-5.4176072234762951E-2</v>
      </c>
      <c r="K71" s="28">
        <f t="shared" ref="K71:K134" si="24">H71*I71</f>
        <v>-8126.4108352144467</v>
      </c>
      <c r="L71" s="8"/>
      <c r="N71" s="64"/>
      <c r="W71" s="5">
        <f t="shared" si="22"/>
        <v>0</v>
      </c>
      <c r="X71" s="5">
        <f t="shared" si="23"/>
        <v>1</v>
      </c>
      <c r="Y71" s="5">
        <f t="shared" si="4"/>
        <v>0</v>
      </c>
    </row>
    <row r="72" spans="1:25" x14ac:dyDescent="0.3">
      <c r="A72" s="7"/>
      <c r="B72" s="23">
        <f t="shared" ref="B72:B135" si="25">B71+1</f>
        <v>67</v>
      </c>
      <c r="C72" s="24">
        <v>43396</v>
      </c>
      <c r="D72" s="43" t="s">
        <v>19</v>
      </c>
      <c r="E72" s="43" t="s">
        <v>608</v>
      </c>
      <c r="F72" s="43">
        <v>556</v>
      </c>
      <c r="G72" s="26">
        <v>574</v>
      </c>
      <c r="H72" s="25">
        <f t="shared" si="20"/>
        <v>18</v>
      </c>
      <c r="I72" s="27">
        <f t="shared" si="17"/>
        <v>269.78417266187051</v>
      </c>
      <c r="J72" s="63">
        <f t="shared" si="21"/>
        <v>3.2374100719424481E-2</v>
      </c>
      <c r="K72" s="28">
        <f t="shared" si="24"/>
        <v>4856.1151079136689</v>
      </c>
      <c r="L72" s="8"/>
      <c r="N72" s="64"/>
      <c r="W72" s="5">
        <f t="shared" si="22"/>
        <v>1</v>
      </c>
      <c r="X72" s="5">
        <f t="shared" si="23"/>
        <v>0</v>
      </c>
      <c r="Y72" s="5">
        <f t="shared" si="4"/>
        <v>0</v>
      </c>
    </row>
    <row r="73" spans="1:25" x14ac:dyDescent="0.3">
      <c r="A73" s="7"/>
      <c r="B73" s="23">
        <f t="shared" si="25"/>
        <v>68</v>
      </c>
      <c r="C73" s="24">
        <v>43396</v>
      </c>
      <c r="D73" s="43" t="s">
        <v>19</v>
      </c>
      <c r="E73" s="43" t="s">
        <v>609</v>
      </c>
      <c r="F73" s="43">
        <v>1490</v>
      </c>
      <c r="G73" s="26">
        <v>1522.5</v>
      </c>
      <c r="H73" s="25">
        <f t="shared" si="20"/>
        <v>32.5</v>
      </c>
      <c r="I73" s="27">
        <f t="shared" si="17"/>
        <v>100.67114093959732</v>
      </c>
      <c r="J73" s="63">
        <f t="shared" si="21"/>
        <v>2.1812080536912859E-2</v>
      </c>
      <c r="K73" s="28">
        <f t="shared" si="24"/>
        <v>3271.8120805369131</v>
      </c>
      <c r="L73" s="8"/>
      <c r="W73" s="5">
        <f t="shared" si="22"/>
        <v>1</v>
      </c>
      <c r="X73" s="5">
        <f t="shared" si="23"/>
        <v>0</v>
      </c>
      <c r="Y73" s="5">
        <f t="shared" si="4"/>
        <v>0</v>
      </c>
    </row>
    <row r="74" spans="1:25" x14ac:dyDescent="0.3">
      <c r="A74" s="7"/>
      <c r="B74" s="23">
        <f t="shared" si="25"/>
        <v>69</v>
      </c>
      <c r="C74" s="24">
        <v>43396</v>
      </c>
      <c r="D74" s="43" t="s">
        <v>19</v>
      </c>
      <c r="E74" s="43" t="s">
        <v>610</v>
      </c>
      <c r="F74" s="43">
        <v>453</v>
      </c>
      <c r="G74" s="26">
        <v>470</v>
      </c>
      <c r="H74" s="25">
        <f t="shared" si="20"/>
        <v>17</v>
      </c>
      <c r="I74" s="27">
        <f t="shared" si="17"/>
        <v>331.12582781456956</v>
      </c>
      <c r="J74" s="63">
        <f t="shared" si="21"/>
        <v>3.7527593818984517E-2</v>
      </c>
      <c r="K74" s="28">
        <f t="shared" si="24"/>
        <v>5629.1390728476827</v>
      </c>
      <c r="L74" s="8"/>
      <c r="W74" s="5">
        <f t="shared" si="22"/>
        <v>1</v>
      </c>
      <c r="X74" s="5">
        <f t="shared" si="23"/>
        <v>0</v>
      </c>
      <c r="Y74" s="5">
        <f t="shared" si="4"/>
        <v>0</v>
      </c>
    </row>
    <row r="75" spans="1:25" x14ac:dyDescent="0.3">
      <c r="A75" s="7"/>
      <c r="B75" s="23">
        <f t="shared" si="25"/>
        <v>70</v>
      </c>
      <c r="C75" s="24">
        <v>43396</v>
      </c>
      <c r="D75" s="43" t="s">
        <v>19</v>
      </c>
      <c r="E75" s="43" t="s">
        <v>190</v>
      </c>
      <c r="F75" s="43">
        <v>203</v>
      </c>
      <c r="G75" s="26">
        <v>190</v>
      </c>
      <c r="H75" s="25">
        <f t="shared" si="20"/>
        <v>-13</v>
      </c>
      <c r="I75" s="27">
        <f t="shared" si="17"/>
        <v>738.91625615763542</v>
      </c>
      <c r="J75" s="63">
        <f t="shared" si="21"/>
        <v>-6.4039408866995107E-2</v>
      </c>
      <c r="K75" s="28">
        <f t="shared" si="24"/>
        <v>-9605.9113300492609</v>
      </c>
      <c r="L75" s="8"/>
      <c r="W75" s="5">
        <f t="shared" si="22"/>
        <v>0</v>
      </c>
      <c r="X75" s="5">
        <f t="shared" si="23"/>
        <v>1</v>
      </c>
      <c r="Y75" s="5">
        <f t="shared" si="4"/>
        <v>0</v>
      </c>
    </row>
    <row r="76" spans="1:25" x14ac:dyDescent="0.3">
      <c r="A76" s="7"/>
      <c r="B76" s="23">
        <f t="shared" si="25"/>
        <v>71</v>
      </c>
      <c r="C76" s="24">
        <v>43396</v>
      </c>
      <c r="D76" s="43" t="s">
        <v>19</v>
      </c>
      <c r="E76" s="43" t="s">
        <v>138</v>
      </c>
      <c r="F76" s="43">
        <v>1934</v>
      </c>
      <c r="G76" s="26">
        <v>1969</v>
      </c>
      <c r="H76" s="25">
        <f t="shared" si="20"/>
        <v>35</v>
      </c>
      <c r="I76" s="27">
        <f t="shared" si="17"/>
        <v>77.559462254395029</v>
      </c>
      <c r="J76" s="63">
        <f t="shared" si="21"/>
        <v>1.8097207859358866E-2</v>
      </c>
      <c r="K76" s="28">
        <f t="shared" si="24"/>
        <v>2714.5811789038262</v>
      </c>
      <c r="L76" s="8"/>
      <c r="W76" s="5">
        <f t="shared" si="22"/>
        <v>1</v>
      </c>
      <c r="X76" s="5">
        <f t="shared" si="23"/>
        <v>0</v>
      </c>
      <c r="Y76" s="5">
        <f t="shared" ref="Y76:Y139" si="26">IF($G76=0,1,0)</f>
        <v>0</v>
      </c>
    </row>
    <row r="77" spans="1:25" x14ac:dyDescent="0.3">
      <c r="A77" s="7"/>
      <c r="B77" s="23">
        <f t="shared" si="25"/>
        <v>72</v>
      </c>
      <c r="C77" s="24">
        <v>43396</v>
      </c>
      <c r="D77" s="43" t="s">
        <v>19</v>
      </c>
      <c r="E77" s="43" t="s">
        <v>611</v>
      </c>
      <c r="F77" s="43">
        <v>400</v>
      </c>
      <c r="G77" s="26">
        <v>454.8</v>
      </c>
      <c r="H77" s="25">
        <f t="shared" si="20"/>
        <v>54.800000000000011</v>
      </c>
      <c r="I77" s="27">
        <f t="shared" si="17"/>
        <v>375</v>
      </c>
      <c r="J77" s="63">
        <f t="shared" si="21"/>
        <v>0.13700000000000001</v>
      </c>
      <c r="K77" s="28">
        <f t="shared" si="24"/>
        <v>20550.000000000004</v>
      </c>
      <c r="L77" s="8"/>
      <c r="W77" s="5">
        <f t="shared" si="22"/>
        <v>1</v>
      </c>
      <c r="X77" s="5">
        <f t="shared" si="23"/>
        <v>0</v>
      </c>
      <c r="Y77" s="5">
        <f t="shared" si="26"/>
        <v>0</v>
      </c>
    </row>
    <row r="78" spans="1:25" x14ac:dyDescent="0.3">
      <c r="A78" s="7"/>
      <c r="B78" s="23">
        <f t="shared" si="25"/>
        <v>73</v>
      </c>
      <c r="C78" s="24">
        <v>43396</v>
      </c>
      <c r="D78" s="43" t="s">
        <v>19</v>
      </c>
      <c r="E78" s="43" t="s">
        <v>612</v>
      </c>
      <c r="F78" s="43">
        <v>316</v>
      </c>
      <c r="G78" s="26">
        <v>321</v>
      </c>
      <c r="H78" s="25">
        <f t="shared" si="20"/>
        <v>5</v>
      </c>
      <c r="I78" s="27">
        <f t="shared" si="17"/>
        <v>474.68354430379748</v>
      </c>
      <c r="J78" s="63">
        <f t="shared" si="21"/>
        <v>1.5822784810126667E-2</v>
      </c>
      <c r="K78" s="28">
        <f t="shared" si="24"/>
        <v>2373.4177215189875</v>
      </c>
      <c r="L78" s="8"/>
      <c r="W78" s="5">
        <f t="shared" si="22"/>
        <v>1</v>
      </c>
      <c r="X78" s="5">
        <f t="shared" si="23"/>
        <v>0</v>
      </c>
      <c r="Y78" s="5">
        <f t="shared" si="26"/>
        <v>0</v>
      </c>
    </row>
    <row r="79" spans="1:25" x14ac:dyDescent="0.3">
      <c r="A79" s="7"/>
      <c r="B79" s="23">
        <f t="shared" si="25"/>
        <v>74</v>
      </c>
      <c r="C79" s="24">
        <v>43396</v>
      </c>
      <c r="D79" s="43" t="s">
        <v>19</v>
      </c>
      <c r="E79" s="43" t="s">
        <v>32</v>
      </c>
      <c r="F79" s="43">
        <v>48.7</v>
      </c>
      <c r="G79" s="26">
        <v>49.5</v>
      </c>
      <c r="H79" s="25">
        <f t="shared" si="20"/>
        <v>0.79999999999999716</v>
      </c>
      <c r="I79" s="27">
        <f t="shared" si="17"/>
        <v>3080.0821355236139</v>
      </c>
      <c r="J79" s="63">
        <f t="shared" si="21"/>
        <v>1.6427104722792629E-2</v>
      </c>
      <c r="K79" s="28">
        <f t="shared" si="24"/>
        <v>2464.0657084188824</v>
      </c>
      <c r="L79" s="8"/>
      <c r="W79" s="5">
        <f t="shared" si="22"/>
        <v>1</v>
      </c>
      <c r="X79" s="5">
        <f t="shared" si="23"/>
        <v>0</v>
      </c>
      <c r="Y79" s="5">
        <f t="shared" si="26"/>
        <v>0</v>
      </c>
    </row>
    <row r="80" spans="1:25" x14ac:dyDescent="0.3">
      <c r="A80" s="7"/>
      <c r="B80" s="23">
        <f t="shared" si="25"/>
        <v>75</v>
      </c>
      <c r="C80" s="24">
        <v>43397</v>
      </c>
      <c r="D80" s="43" t="s">
        <v>19</v>
      </c>
      <c r="E80" s="43" t="s">
        <v>335</v>
      </c>
      <c r="F80" s="43">
        <v>488</v>
      </c>
      <c r="G80" s="26">
        <v>510</v>
      </c>
      <c r="H80" s="25">
        <f t="shared" si="20"/>
        <v>22</v>
      </c>
      <c r="I80" s="27">
        <f t="shared" si="17"/>
        <v>307.37704918032784</v>
      </c>
      <c r="J80" s="63">
        <f t="shared" si="21"/>
        <v>4.508196721311486E-2</v>
      </c>
      <c r="K80" s="28">
        <f t="shared" si="24"/>
        <v>6762.2950819672124</v>
      </c>
      <c r="L80" s="8"/>
      <c r="W80" s="5">
        <f t="shared" si="22"/>
        <v>1</v>
      </c>
      <c r="X80" s="5">
        <f t="shared" si="23"/>
        <v>0</v>
      </c>
      <c r="Y80" s="5">
        <f t="shared" si="26"/>
        <v>0</v>
      </c>
    </row>
    <row r="81" spans="1:25" x14ac:dyDescent="0.3">
      <c r="A81" s="7"/>
      <c r="B81" s="23">
        <f t="shared" si="25"/>
        <v>76</v>
      </c>
      <c r="C81" s="24">
        <v>43397</v>
      </c>
      <c r="D81" s="43" t="s">
        <v>19</v>
      </c>
      <c r="E81" s="43" t="s">
        <v>613</v>
      </c>
      <c r="F81" s="43">
        <v>70.400000000000006</v>
      </c>
      <c r="G81" s="26">
        <v>75.400000000000006</v>
      </c>
      <c r="H81" s="25">
        <f t="shared" si="20"/>
        <v>5</v>
      </c>
      <c r="I81" s="27">
        <f t="shared" si="17"/>
        <v>2130.681818181818</v>
      </c>
      <c r="J81" s="63">
        <f t="shared" si="21"/>
        <v>7.1022727272727293E-2</v>
      </c>
      <c r="K81" s="28">
        <f t="shared" si="24"/>
        <v>10653.40909090909</v>
      </c>
      <c r="L81" s="8"/>
      <c r="W81" s="5">
        <f t="shared" si="22"/>
        <v>1</v>
      </c>
      <c r="X81" s="5">
        <f t="shared" si="23"/>
        <v>0</v>
      </c>
      <c r="Y81" s="5">
        <f t="shared" si="26"/>
        <v>0</v>
      </c>
    </row>
    <row r="82" spans="1:25" x14ac:dyDescent="0.3">
      <c r="A82" s="7"/>
      <c r="B82" s="23">
        <f t="shared" si="25"/>
        <v>77</v>
      </c>
      <c r="C82" s="24">
        <v>43398</v>
      </c>
      <c r="D82" s="43" t="s">
        <v>19</v>
      </c>
      <c r="E82" s="43" t="s">
        <v>614</v>
      </c>
      <c r="F82" s="43">
        <v>482</v>
      </c>
      <c r="G82" s="26">
        <v>505</v>
      </c>
      <c r="H82" s="25">
        <f t="shared" si="20"/>
        <v>23</v>
      </c>
      <c r="I82" s="27">
        <f t="shared" si="17"/>
        <v>311.20331950207469</v>
      </c>
      <c r="J82" s="63">
        <f t="shared" si="21"/>
        <v>4.7717842323651505E-2</v>
      </c>
      <c r="K82" s="28">
        <f t="shared" si="24"/>
        <v>7157.6763485477177</v>
      </c>
      <c r="L82" s="8"/>
      <c r="N82" s="5" t="s">
        <v>20</v>
      </c>
      <c r="W82" s="5">
        <f t="shared" si="22"/>
        <v>1</v>
      </c>
      <c r="X82" s="5">
        <f t="shared" si="23"/>
        <v>0</v>
      </c>
      <c r="Y82" s="5">
        <f t="shared" si="26"/>
        <v>0</v>
      </c>
    </row>
    <row r="83" spans="1:25" x14ac:dyDescent="0.3">
      <c r="A83" s="7"/>
      <c r="B83" s="23">
        <f t="shared" si="25"/>
        <v>78</v>
      </c>
      <c r="C83" s="24">
        <v>43398</v>
      </c>
      <c r="D83" s="43" t="s">
        <v>19</v>
      </c>
      <c r="E83" s="43" t="s">
        <v>615</v>
      </c>
      <c r="F83" s="43">
        <v>164.7</v>
      </c>
      <c r="G83" s="26">
        <v>168.9</v>
      </c>
      <c r="H83" s="25">
        <f t="shared" si="20"/>
        <v>4.2000000000000171</v>
      </c>
      <c r="I83" s="27">
        <f t="shared" si="17"/>
        <v>910.74681238615676</v>
      </c>
      <c r="J83" s="63">
        <f t="shared" si="21"/>
        <v>2.5500910746812488E-2</v>
      </c>
      <c r="K83" s="28">
        <f t="shared" si="24"/>
        <v>3825.136612021874</v>
      </c>
      <c r="L83" s="8"/>
      <c r="W83" s="5">
        <f t="shared" si="22"/>
        <v>1</v>
      </c>
      <c r="X83" s="5">
        <f t="shared" si="23"/>
        <v>0</v>
      </c>
      <c r="Y83" s="5">
        <f t="shared" si="26"/>
        <v>0</v>
      </c>
    </row>
    <row r="84" spans="1:25" x14ac:dyDescent="0.3">
      <c r="A84" s="7"/>
      <c r="B84" s="23">
        <f t="shared" si="25"/>
        <v>79</v>
      </c>
      <c r="C84" s="24">
        <v>43398</v>
      </c>
      <c r="D84" s="43" t="s">
        <v>19</v>
      </c>
      <c r="E84" s="43" t="s">
        <v>616</v>
      </c>
      <c r="F84" s="43">
        <v>169</v>
      </c>
      <c r="G84" s="26">
        <v>181</v>
      </c>
      <c r="H84" s="25">
        <f t="shared" si="20"/>
        <v>12</v>
      </c>
      <c r="I84" s="27">
        <f t="shared" si="17"/>
        <v>887.5739644970414</v>
      </c>
      <c r="J84" s="63">
        <f t="shared" si="21"/>
        <v>7.1005917159763232E-2</v>
      </c>
      <c r="K84" s="28">
        <f t="shared" si="24"/>
        <v>10650.887573964497</v>
      </c>
      <c r="L84" s="8"/>
      <c r="P84" s="5" t="s">
        <v>20</v>
      </c>
      <c r="W84" s="5">
        <f t="shared" si="22"/>
        <v>1</v>
      </c>
      <c r="X84" s="5">
        <f t="shared" si="23"/>
        <v>0</v>
      </c>
      <c r="Y84" s="5">
        <f t="shared" si="26"/>
        <v>0</v>
      </c>
    </row>
    <row r="85" spans="1:25" x14ac:dyDescent="0.3">
      <c r="A85" s="7"/>
      <c r="B85" s="23">
        <f>B84+1</f>
        <v>80</v>
      </c>
      <c r="C85" s="24">
        <v>43398</v>
      </c>
      <c r="D85" s="43" t="s">
        <v>19</v>
      </c>
      <c r="E85" s="43" t="s">
        <v>338</v>
      </c>
      <c r="F85" s="43">
        <v>516</v>
      </c>
      <c r="G85" s="26">
        <v>541</v>
      </c>
      <c r="H85" s="25">
        <f t="shared" ref="H85:H95" si="27">G85-F85</f>
        <v>25</v>
      </c>
      <c r="I85" s="27">
        <f t="shared" si="17"/>
        <v>290.69767441860466</v>
      </c>
      <c r="J85" s="63">
        <f t="shared" si="21"/>
        <v>4.8449612403100861E-2</v>
      </c>
      <c r="K85" s="28">
        <f t="shared" si="24"/>
        <v>7267.4418604651164</v>
      </c>
      <c r="L85" s="8"/>
      <c r="W85" s="5">
        <f t="shared" si="22"/>
        <v>1</v>
      </c>
      <c r="X85" s="5">
        <f t="shared" si="23"/>
        <v>0</v>
      </c>
      <c r="Y85" s="5">
        <f t="shared" si="26"/>
        <v>0</v>
      </c>
    </row>
    <row r="86" spans="1:25" x14ac:dyDescent="0.3">
      <c r="A86" s="7"/>
      <c r="B86" s="23">
        <f t="shared" si="25"/>
        <v>81</v>
      </c>
      <c r="C86" s="24">
        <v>43399</v>
      </c>
      <c r="D86" s="43" t="s">
        <v>19</v>
      </c>
      <c r="E86" s="43" t="s">
        <v>188</v>
      </c>
      <c r="F86" s="43">
        <v>1038</v>
      </c>
      <c r="G86" s="26">
        <v>1076</v>
      </c>
      <c r="H86" s="25">
        <f t="shared" si="27"/>
        <v>38</v>
      </c>
      <c r="I86" s="27">
        <f t="shared" si="17"/>
        <v>144.50867052023122</v>
      </c>
      <c r="J86" s="63">
        <f t="shared" si="21"/>
        <v>3.6608863198458463E-2</v>
      </c>
      <c r="K86" s="28">
        <f t="shared" si="24"/>
        <v>5491.3294797687868</v>
      </c>
      <c r="L86" s="8"/>
      <c r="W86" s="5">
        <f t="shared" si="22"/>
        <v>1</v>
      </c>
      <c r="X86" s="5">
        <f t="shared" si="23"/>
        <v>0</v>
      </c>
      <c r="Y86" s="5">
        <f t="shared" si="26"/>
        <v>0</v>
      </c>
    </row>
    <row r="87" spans="1:25" x14ac:dyDescent="0.3">
      <c r="A87" s="7"/>
      <c r="B87" s="23">
        <f t="shared" si="25"/>
        <v>82</v>
      </c>
      <c r="C87" s="24">
        <v>43399</v>
      </c>
      <c r="D87" s="43" t="s">
        <v>19</v>
      </c>
      <c r="E87" s="43" t="s">
        <v>439</v>
      </c>
      <c r="F87" s="43">
        <v>403</v>
      </c>
      <c r="G87" s="26">
        <v>440</v>
      </c>
      <c r="H87" s="25">
        <f t="shared" si="27"/>
        <v>37</v>
      </c>
      <c r="I87" s="27">
        <f t="shared" si="17"/>
        <v>372.20843672456573</v>
      </c>
      <c r="J87" s="63">
        <f t="shared" si="21"/>
        <v>9.1811414392059643E-2</v>
      </c>
      <c r="K87" s="28">
        <f t="shared" si="24"/>
        <v>13771.712158808932</v>
      </c>
      <c r="L87" s="8"/>
      <c r="W87" s="5">
        <f t="shared" si="22"/>
        <v>1</v>
      </c>
      <c r="X87" s="5">
        <f t="shared" si="23"/>
        <v>0</v>
      </c>
      <c r="Y87" s="5">
        <f t="shared" si="26"/>
        <v>0</v>
      </c>
    </row>
    <row r="88" spans="1:25" x14ac:dyDescent="0.3">
      <c r="A88" s="7"/>
      <c r="B88" s="23">
        <f t="shared" si="25"/>
        <v>83</v>
      </c>
      <c r="C88" s="24">
        <v>43399</v>
      </c>
      <c r="D88" s="43" t="s">
        <v>19</v>
      </c>
      <c r="E88" s="43" t="s">
        <v>617</v>
      </c>
      <c r="F88" s="43">
        <v>3221</v>
      </c>
      <c r="G88" s="26">
        <v>3350</v>
      </c>
      <c r="H88" s="25">
        <f t="shared" si="27"/>
        <v>129</v>
      </c>
      <c r="I88" s="27">
        <f t="shared" si="17"/>
        <v>46.56938838869916</v>
      </c>
      <c r="J88" s="63">
        <f t="shared" si="21"/>
        <v>4.0049674014281278E-2</v>
      </c>
      <c r="K88" s="28">
        <f t="shared" si="24"/>
        <v>6007.4511021421913</v>
      </c>
      <c r="L88" s="8"/>
      <c r="W88" s="5">
        <f t="shared" si="22"/>
        <v>1</v>
      </c>
      <c r="X88" s="5">
        <f t="shared" si="23"/>
        <v>0</v>
      </c>
      <c r="Y88" s="5">
        <f t="shared" si="26"/>
        <v>0</v>
      </c>
    </row>
    <row r="89" spans="1:25" x14ac:dyDescent="0.3">
      <c r="A89" s="7"/>
      <c r="B89" s="23">
        <f t="shared" si="25"/>
        <v>84</v>
      </c>
      <c r="C89" s="24">
        <v>43399</v>
      </c>
      <c r="D89" s="43" t="s">
        <v>19</v>
      </c>
      <c r="E89" s="43" t="s">
        <v>618</v>
      </c>
      <c r="F89" s="43">
        <v>204</v>
      </c>
      <c r="G89" s="26">
        <v>219.8</v>
      </c>
      <c r="H89" s="25">
        <f t="shared" si="27"/>
        <v>15.800000000000011</v>
      </c>
      <c r="I89" s="27">
        <f t="shared" si="17"/>
        <v>735.29411764705878</v>
      </c>
      <c r="J89" s="63">
        <f t="shared" si="21"/>
        <v>7.745098039215681E-2</v>
      </c>
      <c r="K89" s="28">
        <f t="shared" si="24"/>
        <v>11617.647058823537</v>
      </c>
      <c r="L89" s="8"/>
      <c r="W89" s="5">
        <f t="shared" si="22"/>
        <v>1</v>
      </c>
      <c r="X89" s="5">
        <f t="shared" si="23"/>
        <v>0</v>
      </c>
      <c r="Y89" s="5">
        <f t="shared" si="26"/>
        <v>0</v>
      </c>
    </row>
    <row r="90" spans="1:25" x14ac:dyDescent="0.3">
      <c r="A90" s="7"/>
      <c r="B90" s="23">
        <f t="shared" si="25"/>
        <v>85</v>
      </c>
      <c r="C90" s="24">
        <v>43399</v>
      </c>
      <c r="D90" s="43" t="s">
        <v>19</v>
      </c>
      <c r="E90" s="43" t="s">
        <v>619</v>
      </c>
      <c r="F90" s="43">
        <v>1296</v>
      </c>
      <c r="G90" s="26">
        <v>1364</v>
      </c>
      <c r="H90" s="25">
        <f t="shared" si="27"/>
        <v>68</v>
      </c>
      <c r="I90" s="27">
        <f t="shared" si="17"/>
        <v>115.74074074074075</v>
      </c>
      <c r="J90" s="63">
        <f t="shared" si="21"/>
        <v>5.2469135802469147E-2</v>
      </c>
      <c r="K90" s="28">
        <f t="shared" si="24"/>
        <v>7870.3703703703704</v>
      </c>
      <c r="L90" s="8"/>
      <c r="W90" s="5">
        <f t="shared" si="22"/>
        <v>1</v>
      </c>
      <c r="X90" s="5">
        <f t="shared" si="23"/>
        <v>0</v>
      </c>
      <c r="Y90" s="5">
        <f t="shared" si="26"/>
        <v>0</v>
      </c>
    </row>
    <row r="91" spans="1:25" x14ac:dyDescent="0.3">
      <c r="A91" s="7"/>
      <c r="B91" s="23">
        <f t="shared" si="25"/>
        <v>86</v>
      </c>
      <c r="C91" s="24">
        <v>43399</v>
      </c>
      <c r="D91" s="43" t="s">
        <v>19</v>
      </c>
      <c r="E91" s="43" t="s">
        <v>620</v>
      </c>
      <c r="F91" s="43">
        <v>132</v>
      </c>
      <c r="G91" s="26">
        <v>135</v>
      </c>
      <c r="H91" s="25">
        <f t="shared" si="27"/>
        <v>3</v>
      </c>
      <c r="I91" s="27">
        <f t="shared" si="17"/>
        <v>1136.3636363636363</v>
      </c>
      <c r="J91" s="63">
        <f t="shared" si="21"/>
        <v>2.2727272727272707E-2</v>
      </c>
      <c r="K91" s="28">
        <f t="shared" si="24"/>
        <v>3409.090909090909</v>
      </c>
      <c r="L91" s="8"/>
      <c r="W91" s="5">
        <f t="shared" si="22"/>
        <v>1</v>
      </c>
      <c r="X91" s="5">
        <f t="shared" si="23"/>
        <v>0</v>
      </c>
      <c r="Y91" s="5">
        <f t="shared" si="26"/>
        <v>0</v>
      </c>
    </row>
    <row r="92" spans="1:25" x14ac:dyDescent="0.3">
      <c r="A92" s="7"/>
      <c r="B92" s="23">
        <f t="shared" si="25"/>
        <v>87</v>
      </c>
      <c r="C92" s="24">
        <v>43402</v>
      </c>
      <c r="D92" s="43" t="s">
        <v>19</v>
      </c>
      <c r="E92" s="43" t="s">
        <v>621</v>
      </c>
      <c r="F92" s="43">
        <v>773</v>
      </c>
      <c r="G92" s="26">
        <v>787</v>
      </c>
      <c r="H92" s="25">
        <f t="shared" si="27"/>
        <v>14</v>
      </c>
      <c r="I92" s="27">
        <f t="shared" si="17"/>
        <v>194.04915912031049</v>
      </c>
      <c r="J92" s="63">
        <f t="shared" si="21"/>
        <v>1.8111254851228997E-2</v>
      </c>
      <c r="K92" s="28">
        <f t="shared" si="24"/>
        <v>2716.6882276843471</v>
      </c>
      <c r="L92" s="8"/>
      <c r="W92" s="5">
        <f t="shared" si="22"/>
        <v>1</v>
      </c>
      <c r="X92" s="5">
        <f t="shared" si="23"/>
        <v>0</v>
      </c>
      <c r="Y92" s="5">
        <f t="shared" si="26"/>
        <v>0</v>
      </c>
    </row>
    <row r="93" spans="1:25" x14ac:dyDescent="0.3">
      <c r="A93" s="7"/>
      <c r="B93" s="23">
        <f t="shared" si="25"/>
        <v>88</v>
      </c>
      <c r="C93" s="24">
        <v>43402</v>
      </c>
      <c r="D93" s="43" t="s">
        <v>19</v>
      </c>
      <c r="E93" s="43" t="s">
        <v>622</v>
      </c>
      <c r="F93" s="43">
        <v>155</v>
      </c>
      <c r="G93" s="26">
        <v>161</v>
      </c>
      <c r="H93" s="25">
        <f t="shared" si="27"/>
        <v>6</v>
      </c>
      <c r="I93" s="27">
        <f t="shared" si="17"/>
        <v>967.74193548387098</v>
      </c>
      <c r="J93" s="63">
        <f t="shared" si="21"/>
        <v>3.8709677419354938E-2</v>
      </c>
      <c r="K93" s="28">
        <f t="shared" si="24"/>
        <v>5806.4516129032254</v>
      </c>
      <c r="L93" s="8"/>
      <c r="W93" s="5">
        <f t="shared" si="22"/>
        <v>1</v>
      </c>
      <c r="X93" s="5">
        <f t="shared" si="23"/>
        <v>0</v>
      </c>
      <c r="Y93" s="5">
        <f t="shared" si="26"/>
        <v>0</v>
      </c>
    </row>
    <row r="94" spans="1:25" x14ac:dyDescent="0.3">
      <c r="A94" s="7"/>
      <c r="B94" s="23">
        <f t="shared" si="25"/>
        <v>89</v>
      </c>
      <c r="C94" s="44">
        <v>43402</v>
      </c>
      <c r="D94" s="43" t="s">
        <v>19</v>
      </c>
      <c r="E94" s="43" t="s">
        <v>623</v>
      </c>
      <c r="F94" s="43">
        <v>181</v>
      </c>
      <c r="G94" s="26">
        <v>190.9</v>
      </c>
      <c r="H94" s="25">
        <f t="shared" si="27"/>
        <v>9.9000000000000057</v>
      </c>
      <c r="I94" s="27">
        <f t="shared" si="17"/>
        <v>828.72928176795585</v>
      </c>
      <c r="J94" s="63">
        <f t="shared" si="21"/>
        <v>5.4696132596685043E-2</v>
      </c>
      <c r="K94" s="28">
        <f t="shared" si="24"/>
        <v>8204.4198895027675</v>
      </c>
      <c r="L94" s="8"/>
      <c r="W94" s="5">
        <f t="shared" si="22"/>
        <v>1</v>
      </c>
      <c r="X94" s="5">
        <f t="shared" si="23"/>
        <v>0</v>
      </c>
      <c r="Y94" s="5">
        <f t="shared" si="26"/>
        <v>0</v>
      </c>
    </row>
    <row r="95" spans="1:25" x14ac:dyDescent="0.3">
      <c r="A95" s="7"/>
      <c r="B95" s="23">
        <f t="shared" si="25"/>
        <v>90</v>
      </c>
      <c r="C95" s="44">
        <v>43402</v>
      </c>
      <c r="D95" s="43" t="s">
        <v>19</v>
      </c>
      <c r="E95" s="43" t="s">
        <v>624</v>
      </c>
      <c r="F95" s="43">
        <v>1220</v>
      </c>
      <c r="G95" s="26">
        <v>1265</v>
      </c>
      <c r="H95" s="25">
        <f t="shared" si="27"/>
        <v>45</v>
      </c>
      <c r="I95" s="27">
        <f t="shared" si="17"/>
        <v>122.95081967213115</v>
      </c>
      <c r="J95" s="63">
        <f t="shared" si="21"/>
        <v>3.688524590163933E-2</v>
      </c>
      <c r="K95" s="28">
        <f t="shared" si="24"/>
        <v>5532.7868852459014</v>
      </c>
      <c r="L95" s="8"/>
      <c r="W95" s="5">
        <f t="shared" si="22"/>
        <v>1</v>
      </c>
      <c r="X95" s="5">
        <f t="shared" si="23"/>
        <v>0</v>
      </c>
      <c r="Y95" s="5">
        <f t="shared" si="26"/>
        <v>0</v>
      </c>
    </row>
    <row r="96" spans="1:25" x14ac:dyDescent="0.3">
      <c r="A96" s="7"/>
      <c r="B96" s="23">
        <f t="shared" si="25"/>
        <v>91</v>
      </c>
      <c r="C96" s="44">
        <v>43402</v>
      </c>
      <c r="D96" s="43" t="s">
        <v>19</v>
      </c>
      <c r="E96" s="43" t="s">
        <v>625</v>
      </c>
      <c r="F96" s="43">
        <v>83.9</v>
      </c>
      <c r="G96" s="26">
        <v>87.45</v>
      </c>
      <c r="H96" s="25">
        <f t="shared" ref="H96" si="28">G96-F96</f>
        <v>3.5499999999999972</v>
      </c>
      <c r="I96" s="27">
        <f t="shared" ref="I96" si="29">150000/F96</f>
        <v>1787.8426698450535</v>
      </c>
      <c r="J96" s="63">
        <f t="shared" si="21"/>
        <v>4.2312276519666181E-2</v>
      </c>
      <c r="K96" s="28">
        <f t="shared" si="24"/>
        <v>6346.8414779499344</v>
      </c>
      <c r="L96" s="8"/>
      <c r="W96" s="5">
        <f t="shared" si="22"/>
        <v>1</v>
      </c>
      <c r="X96" s="5">
        <f t="shared" si="23"/>
        <v>0</v>
      </c>
      <c r="Y96" s="5">
        <f t="shared" si="26"/>
        <v>0</v>
      </c>
    </row>
    <row r="97" spans="1:25" x14ac:dyDescent="0.3">
      <c r="A97" s="7"/>
      <c r="B97" s="23">
        <f t="shared" si="25"/>
        <v>92</v>
      </c>
      <c r="C97" s="44">
        <v>43402</v>
      </c>
      <c r="D97" s="43" t="s">
        <v>19</v>
      </c>
      <c r="E97" s="43" t="s">
        <v>489</v>
      </c>
      <c r="F97" s="43">
        <v>2760</v>
      </c>
      <c r="G97" s="26">
        <v>2875</v>
      </c>
      <c r="H97" s="25">
        <f t="shared" ref="H97:H99" si="30">G97-F97</f>
        <v>115</v>
      </c>
      <c r="I97" s="27">
        <f t="shared" ref="I97:I99" si="31">150000/F97</f>
        <v>54.347826086956523</v>
      </c>
      <c r="J97" s="63">
        <f t="shared" si="21"/>
        <v>4.1666666666666741E-2</v>
      </c>
      <c r="K97" s="28">
        <f t="shared" si="24"/>
        <v>6250</v>
      </c>
      <c r="L97" s="8"/>
      <c r="W97" s="5">
        <f t="shared" si="22"/>
        <v>1</v>
      </c>
      <c r="X97" s="5">
        <f t="shared" si="23"/>
        <v>0</v>
      </c>
      <c r="Y97" s="5">
        <f t="shared" si="26"/>
        <v>0</v>
      </c>
    </row>
    <row r="98" spans="1:25" x14ac:dyDescent="0.3">
      <c r="A98" s="7"/>
      <c r="B98" s="23">
        <f t="shared" si="25"/>
        <v>93</v>
      </c>
      <c r="C98" s="44">
        <v>43402</v>
      </c>
      <c r="D98" s="43" t="s">
        <v>19</v>
      </c>
      <c r="E98" s="43" t="s">
        <v>626</v>
      </c>
      <c r="F98" s="43">
        <v>37</v>
      </c>
      <c r="G98" s="26">
        <v>38.5</v>
      </c>
      <c r="H98" s="25">
        <f t="shared" si="30"/>
        <v>1.5</v>
      </c>
      <c r="I98" s="27">
        <f t="shared" si="31"/>
        <v>4054.0540540540542</v>
      </c>
      <c r="J98" s="63">
        <f t="shared" si="21"/>
        <v>4.0540540540540571E-2</v>
      </c>
      <c r="K98" s="28">
        <f t="shared" si="24"/>
        <v>6081.0810810810817</v>
      </c>
      <c r="L98" s="8"/>
      <c r="W98" s="5">
        <f t="shared" si="22"/>
        <v>1</v>
      </c>
      <c r="X98" s="5">
        <f t="shared" si="23"/>
        <v>0</v>
      </c>
      <c r="Y98" s="5">
        <f t="shared" si="26"/>
        <v>0</v>
      </c>
    </row>
    <row r="99" spans="1:25" x14ac:dyDescent="0.3">
      <c r="A99" s="7"/>
      <c r="B99" s="23">
        <f t="shared" si="25"/>
        <v>94</v>
      </c>
      <c r="C99" s="44">
        <v>43403</v>
      </c>
      <c r="D99" s="43" t="s">
        <v>19</v>
      </c>
      <c r="E99" s="43" t="s">
        <v>627</v>
      </c>
      <c r="F99" s="43">
        <v>165</v>
      </c>
      <c r="G99" s="26">
        <v>181</v>
      </c>
      <c r="H99" s="25">
        <f t="shared" si="30"/>
        <v>16</v>
      </c>
      <c r="I99" s="27">
        <f t="shared" si="31"/>
        <v>909.09090909090912</v>
      </c>
      <c r="J99" s="63">
        <f t="shared" si="21"/>
        <v>9.6969696969696928E-2</v>
      </c>
      <c r="K99" s="28">
        <f t="shared" si="24"/>
        <v>14545.454545454546</v>
      </c>
      <c r="L99" s="8"/>
      <c r="W99" s="5">
        <f t="shared" si="22"/>
        <v>1</v>
      </c>
      <c r="X99" s="5">
        <f t="shared" si="23"/>
        <v>0</v>
      </c>
      <c r="Y99" s="5">
        <f t="shared" si="26"/>
        <v>0</v>
      </c>
    </row>
    <row r="100" spans="1:25" x14ac:dyDescent="0.3">
      <c r="A100" s="7"/>
      <c r="B100" s="23">
        <f t="shared" si="25"/>
        <v>95</v>
      </c>
      <c r="C100" s="44">
        <v>43403</v>
      </c>
      <c r="D100" s="43" t="s">
        <v>19</v>
      </c>
      <c r="E100" s="43" t="s">
        <v>628</v>
      </c>
      <c r="F100" s="43">
        <v>222</v>
      </c>
      <c r="G100" s="26">
        <v>226</v>
      </c>
      <c r="H100" s="25">
        <f t="shared" ref="H100" si="32">G100-F100</f>
        <v>4</v>
      </c>
      <c r="I100" s="27">
        <f t="shared" ref="I100" si="33">150000/F100</f>
        <v>675.67567567567562</v>
      </c>
      <c r="J100" s="63">
        <f t="shared" si="21"/>
        <v>1.8018018018018056E-2</v>
      </c>
      <c r="K100" s="28">
        <f t="shared" si="24"/>
        <v>2702.7027027027025</v>
      </c>
      <c r="L100" s="8"/>
      <c r="N100" s="5" t="s">
        <v>20</v>
      </c>
      <c r="W100" s="5">
        <f t="shared" si="22"/>
        <v>1</v>
      </c>
      <c r="X100" s="5">
        <f t="shared" si="23"/>
        <v>0</v>
      </c>
      <c r="Y100" s="5">
        <f t="shared" si="26"/>
        <v>0</v>
      </c>
    </row>
    <row r="101" spans="1:25" x14ac:dyDescent="0.3">
      <c r="A101" s="7"/>
      <c r="B101" s="23">
        <f t="shared" si="25"/>
        <v>96</v>
      </c>
      <c r="C101" s="44">
        <v>43403</v>
      </c>
      <c r="D101" s="43" t="s">
        <v>19</v>
      </c>
      <c r="E101" s="43" t="s">
        <v>629</v>
      </c>
      <c r="F101" s="43">
        <v>51</v>
      </c>
      <c r="G101" s="26">
        <v>56.4</v>
      </c>
      <c r="H101" s="25">
        <f t="shared" ref="H101:H102" si="34">G101-F101</f>
        <v>5.3999999999999986</v>
      </c>
      <c r="I101" s="27">
        <f t="shared" ref="I101:I102" si="35">150000/F101</f>
        <v>2941.1764705882351</v>
      </c>
      <c r="J101" s="63">
        <f t="shared" si="21"/>
        <v>0.10588235294117654</v>
      </c>
      <c r="K101" s="28">
        <f t="shared" si="24"/>
        <v>15882.352941176465</v>
      </c>
      <c r="L101" s="8"/>
      <c r="O101" s="5" t="s">
        <v>20</v>
      </c>
      <c r="W101" s="5">
        <f t="shared" si="22"/>
        <v>1</v>
      </c>
      <c r="X101" s="5">
        <f t="shared" si="23"/>
        <v>0</v>
      </c>
      <c r="Y101" s="5">
        <f t="shared" si="26"/>
        <v>0</v>
      </c>
    </row>
    <row r="102" spans="1:25" x14ac:dyDescent="0.3">
      <c r="A102" s="7"/>
      <c r="B102" s="23">
        <f t="shared" si="25"/>
        <v>97</v>
      </c>
      <c r="C102" s="44">
        <v>43403</v>
      </c>
      <c r="D102" s="43" t="s">
        <v>19</v>
      </c>
      <c r="E102" s="43" t="s">
        <v>500</v>
      </c>
      <c r="F102" s="43">
        <v>1930</v>
      </c>
      <c r="G102" s="26">
        <v>1895</v>
      </c>
      <c r="H102" s="25">
        <f t="shared" si="34"/>
        <v>-35</v>
      </c>
      <c r="I102" s="27">
        <f t="shared" si="35"/>
        <v>77.720207253886016</v>
      </c>
      <c r="J102" s="63">
        <f t="shared" si="21"/>
        <v>-1.8134715025906689E-2</v>
      </c>
      <c r="K102" s="28">
        <f t="shared" si="24"/>
        <v>-2720.2072538860107</v>
      </c>
      <c r="L102" s="8"/>
      <c r="O102" s="5" t="s">
        <v>20</v>
      </c>
      <c r="W102" s="5">
        <f t="shared" si="22"/>
        <v>0</v>
      </c>
      <c r="X102" s="5">
        <f t="shared" si="23"/>
        <v>1</v>
      </c>
      <c r="Y102" s="5">
        <f t="shared" si="26"/>
        <v>0</v>
      </c>
    </row>
    <row r="103" spans="1:25" x14ac:dyDescent="0.3">
      <c r="A103" s="7"/>
      <c r="B103" s="23">
        <f t="shared" si="25"/>
        <v>98</v>
      </c>
      <c r="C103" s="44">
        <v>43404</v>
      </c>
      <c r="D103" s="43" t="s">
        <v>19</v>
      </c>
      <c r="E103" s="43" t="s">
        <v>630</v>
      </c>
      <c r="F103" s="43">
        <v>1232</v>
      </c>
      <c r="G103" s="26">
        <v>1241</v>
      </c>
      <c r="H103" s="25">
        <f t="shared" ref="H103" si="36">G103-F103</f>
        <v>9</v>
      </c>
      <c r="I103" s="27">
        <f t="shared" ref="I103" si="37">150000/F103</f>
        <v>121.75324675324676</v>
      </c>
      <c r="J103" s="63">
        <f t="shared" si="21"/>
        <v>7.3051948051947591E-3</v>
      </c>
      <c r="K103" s="28">
        <f t="shared" si="24"/>
        <v>1095.7792207792209</v>
      </c>
      <c r="L103" s="8"/>
      <c r="W103" s="5">
        <f t="shared" si="22"/>
        <v>1</v>
      </c>
      <c r="X103" s="5">
        <f t="shared" si="23"/>
        <v>0</v>
      </c>
      <c r="Y103" s="5">
        <f t="shared" si="26"/>
        <v>0</v>
      </c>
    </row>
    <row r="104" spans="1:25" x14ac:dyDescent="0.3">
      <c r="A104" s="7"/>
      <c r="B104" s="23">
        <f t="shared" si="25"/>
        <v>99</v>
      </c>
      <c r="C104" s="44">
        <v>43404</v>
      </c>
      <c r="D104" s="43" t="s">
        <v>19</v>
      </c>
      <c r="E104" s="43" t="s">
        <v>373</v>
      </c>
      <c r="F104" s="43">
        <v>1235</v>
      </c>
      <c r="G104" s="26">
        <v>1287</v>
      </c>
      <c r="H104" s="25">
        <f t="shared" ref="H104" si="38">G104-F104</f>
        <v>52</v>
      </c>
      <c r="I104" s="27">
        <f t="shared" ref="I104" si="39">150000/F104</f>
        <v>121.4574898785425</v>
      </c>
      <c r="J104" s="63">
        <f t="shared" si="21"/>
        <v>4.2105263157894646E-2</v>
      </c>
      <c r="K104" s="28">
        <f t="shared" si="24"/>
        <v>6315.78947368421</v>
      </c>
      <c r="L104" s="8"/>
      <c r="W104" s="5">
        <f t="shared" si="22"/>
        <v>1</v>
      </c>
      <c r="X104" s="5">
        <f t="shared" si="23"/>
        <v>0</v>
      </c>
      <c r="Y104" s="5">
        <f t="shared" si="26"/>
        <v>0</v>
      </c>
    </row>
    <row r="105" spans="1:25" x14ac:dyDescent="0.3">
      <c r="A105" s="7"/>
      <c r="B105" s="26">
        <f t="shared" si="25"/>
        <v>100</v>
      </c>
      <c r="C105" s="44"/>
      <c r="D105" s="43"/>
      <c r="E105" s="43"/>
      <c r="F105" s="43"/>
      <c r="G105" s="26" t="s">
        <v>20</v>
      </c>
      <c r="H105" s="25"/>
      <c r="I105" s="27"/>
      <c r="J105" s="63" t="e">
        <f t="shared" si="21"/>
        <v>#VALUE!</v>
      </c>
      <c r="K105" s="25">
        <f t="shared" si="24"/>
        <v>0</v>
      </c>
      <c r="L105" s="8"/>
      <c r="W105" s="5">
        <f t="shared" si="22"/>
        <v>0</v>
      </c>
      <c r="X105" s="5">
        <f t="shared" si="23"/>
        <v>0</v>
      </c>
      <c r="Y105" s="5">
        <f t="shared" si="26"/>
        <v>0</v>
      </c>
    </row>
    <row r="106" spans="1:25" hidden="1" x14ac:dyDescent="0.3">
      <c r="A106" s="7"/>
      <c r="B106" s="26">
        <f t="shared" si="25"/>
        <v>101</v>
      </c>
      <c r="C106" s="44"/>
      <c r="D106" s="43"/>
      <c r="E106" s="43"/>
      <c r="F106" s="43"/>
      <c r="G106" s="26" t="s">
        <v>20</v>
      </c>
      <c r="H106" s="25"/>
      <c r="I106" s="27"/>
      <c r="J106" s="63" t="e">
        <f t="shared" si="21"/>
        <v>#VALUE!</v>
      </c>
      <c r="K106" s="25">
        <f t="shared" si="24"/>
        <v>0</v>
      </c>
      <c r="L106" s="8"/>
      <c r="W106" s="5">
        <f t="shared" si="22"/>
        <v>0</v>
      </c>
      <c r="X106" s="5">
        <f t="shared" si="23"/>
        <v>0</v>
      </c>
      <c r="Y106" s="5">
        <f t="shared" si="26"/>
        <v>0</v>
      </c>
    </row>
    <row r="107" spans="1:25" hidden="1" x14ac:dyDescent="0.3">
      <c r="A107" s="7"/>
      <c r="B107" s="23">
        <f t="shared" si="25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21"/>
        <v>#VALUE!</v>
      </c>
      <c r="K107" s="25">
        <f t="shared" si="24"/>
        <v>0</v>
      </c>
      <c r="L107" s="8"/>
      <c r="W107" s="5">
        <f t="shared" si="22"/>
        <v>0</v>
      </c>
      <c r="X107" s="5">
        <f t="shared" si="23"/>
        <v>0</v>
      </c>
      <c r="Y107" s="5">
        <f t="shared" si="26"/>
        <v>0</v>
      </c>
    </row>
    <row r="108" spans="1:25" hidden="1" x14ac:dyDescent="0.3">
      <c r="A108" s="7"/>
      <c r="B108" s="23">
        <f t="shared" si="25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21"/>
        <v>#VALUE!</v>
      </c>
      <c r="K108" s="25">
        <f t="shared" si="24"/>
        <v>0</v>
      </c>
      <c r="L108" s="8"/>
      <c r="W108" s="5">
        <f t="shared" si="22"/>
        <v>0</v>
      </c>
      <c r="X108" s="5">
        <f t="shared" si="23"/>
        <v>0</v>
      </c>
      <c r="Y108" s="5">
        <f t="shared" si="26"/>
        <v>0</v>
      </c>
    </row>
    <row r="109" spans="1:25" hidden="1" x14ac:dyDescent="0.3">
      <c r="A109" s="7"/>
      <c r="B109" s="23">
        <f t="shared" si="25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21"/>
        <v>#VALUE!</v>
      </c>
      <c r="K109" s="25">
        <f t="shared" si="24"/>
        <v>0</v>
      </c>
      <c r="L109" s="8"/>
      <c r="W109" s="5">
        <f t="shared" si="22"/>
        <v>0</v>
      </c>
      <c r="X109" s="5">
        <f t="shared" si="23"/>
        <v>0</v>
      </c>
      <c r="Y109" s="5">
        <f t="shared" si="26"/>
        <v>0</v>
      </c>
    </row>
    <row r="110" spans="1:25" hidden="1" x14ac:dyDescent="0.3">
      <c r="A110" s="7"/>
      <c r="B110" s="23">
        <f t="shared" si="25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21"/>
        <v>#VALUE!</v>
      </c>
      <c r="K110" s="25">
        <f t="shared" si="24"/>
        <v>0</v>
      </c>
      <c r="L110" s="8"/>
      <c r="W110" s="5">
        <f t="shared" si="22"/>
        <v>0</v>
      </c>
      <c r="X110" s="5">
        <f t="shared" si="23"/>
        <v>0</v>
      </c>
      <c r="Y110" s="5">
        <f t="shared" si="26"/>
        <v>0</v>
      </c>
    </row>
    <row r="111" spans="1:25" hidden="1" x14ac:dyDescent="0.3">
      <c r="A111" s="7"/>
      <c r="B111" s="23">
        <f t="shared" si="25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21"/>
        <v>#VALUE!</v>
      </c>
      <c r="K111" s="25">
        <f t="shared" si="24"/>
        <v>0</v>
      </c>
      <c r="L111" s="8"/>
      <c r="W111" s="5">
        <f t="shared" si="22"/>
        <v>0</v>
      </c>
      <c r="X111" s="5">
        <f t="shared" si="23"/>
        <v>0</v>
      </c>
      <c r="Y111" s="5">
        <f t="shared" si="26"/>
        <v>0</v>
      </c>
    </row>
    <row r="112" spans="1:25" hidden="1" x14ac:dyDescent="0.3">
      <c r="A112" s="7"/>
      <c r="B112" s="23">
        <f t="shared" si="25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21"/>
        <v>#VALUE!</v>
      </c>
      <c r="K112" s="25">
        <f t="shared" si="24"/>
        <v>0</v>
      </c>
      <c r="L112" s="8"/>
      <c r="W112" s="5">
        <f t="shared" si="22"/>
        <v>0</v>
      </c>
      <c r="X112" s="5">
        <f t="shared" si="23"/>
        <v>0</v>
      </c>
      <c r="Y112" s="5">
        <f t="shared" si="26"/>
        <v>0</v>
      </c>
    </row>
    <row r="113" spans="1:25" hidden="1" x14ac:dyDescent="0.3">
      <c r="A113" s="7"/>
      <c r="B113" s="23">
        <f t="shared" si="25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21"/>
        <v>#VALUE!</v>
      </c>
      <c r="K113" s="25">
        <f t="shared" si="24"/>
        <v>0</v>
      </c>
      <c r="L113" s="8"/>
      <c r="W113" s="5">
        <f t="shared" si="22"/>
        <v>0</v>
      </c>
      <c r="X113" s="5">
        <f t="shared" si="23"/>
        <v>0</v>
      </c>
      <c r="Y113" s="5">
        <f t="shared" si="26"/>
        <v>0</v>
      </c>
    </row>
    <row r="114" spans="1:25" hidden="1" x14ac:dyDescent="0.3">
      <c r="A114" s="7"/>
      <c r="B114" s="23">
        <f t="shared" si="25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21"/>
        <v>#VALUE!</v>
      </c>
      <c r="K114" s="25">
        <f t="shared" si="24"/>
        <v>0</v>
      </c>
      <c r="L114" s="8"/>
      <c r="W114" s="5">
        <f t="shared" si="22"/>
        <v>0</v>
      </c>
      <c r="X114" s="5">
        <f t="shared" si="23"/>
        <v>0</v>
      </c>
      <c r="Y114" s="5">
        <f t="shared" si="26"/>
        <v>0</v>
      </c>
    </row>
    <row r="115" spans="1:25" hidden="1" x14ac:dyDescent="0.3">
      <c r="A115" s="7"/>
      <c r="B115" s="23">
        <f t="shared" si="25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21"/>
        <v>#VALUE!</v>
      </c>
      <c r="K115" s="25">
        <f t="shared" si="24"/>
        <v>0</v>
      </c>
      <c r="L115" s="8"/>
      <c r="W115" s="5">
        <f t="shared" si="22"/>
        <v>0</v>
      </c>
      <c r="X115" s="5">
        <f t="shared" si="23"/>
        <v>0</v>
      </c>
      <c r="Y115" s="5">
        <f t="shared" si="26"/>
        <v>0</v>
      </c>
    </row>
    <row r="116" spans="1:25" hidden="1" x14ac:dyDescent="0.3">
      <c r="A116" s="7"/>
      <c r="B116" s="23">
        <f t="shared" si="25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21"/>
        <v>#VALUE!</v>
      </c>
      <c r="K116" s="25">
        <f t="shared" si="24"/>
        <v>0</v>
      </c>
      <c r="L116" s="8"/>
      <c r="W116" s="5">
        <f t="shared" si="22"/>
        <v>0</v>
      </c>
      <c r="X116" s="5">
        <f t="shared" si="23"/>
        <v>0</v>
      </c>
      <c r="Y116" s="5">
        <f t="shared" si="26"/>
        <v>0</v>
      </c>
    </row>
    <row r="117" spans="1:25" hidden="1" x14ac:dyDescent="0.3">
      <c r="A117" s="7"/>
      <c r="B117" s="23">
        <f t="shared" si="25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21"/>
        <v>#VALUE!</v>
      </c>
      <c r="K117" s="25">
        <f t="shared" si="24"/>
        <v>0</v>
      </c>
      <c r="L117" s="8"/>
      <c r="W117" s="5">
        <f t="shared" si="22"/>
        <v>0</v>
      </c>
      <c r="X117" s="5">
        <f t="shared" si="23"/>
        <v>0</v>
      </c>
      <c r="Y117" s="5">
        <f t="shared" si="26"/>
        <v>0</v>
      </c>
    </row>
    <row r="118" spans="1:25" hidden="1" x14ac:dyDescent="0.3">
      <c r="A118" s="7"/>
      <c r="B118" s="23">
        <f t="shared" si="25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21"/>
        <v>#VALUE!</v>
      </c>
      <c r="K118" s="25">
        <f t="shared" si="24"/>
        <v>0</v>
      </c>
      <c r="L118" s="8"/>
      <c r="W118" s="5">
        <f t="shared" si="22"/>
        <v>0</v>
      </c>
      <c r="X118" s="5">
        <f t="shared" si="23"/>
        <v>0</v>
      </c>
      <c r="Y118" s="5">
        <f t="shared" si="26"/>
        <v>0</v>
      </c>
    </row>
    <row r="119" spans="1:25" hidden="1" x14ac:dyDescent="0.3">
      <c r="A119" s="7"/>
      <c r="B119" s="23">
        <f t="shared" si="25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21"/>
        <v>#VALUE!</v>
      </c>
      <c r="K119" s="25">
        <f t="shared" si="24"/>
        <v>0</v>
      </c>
      <c r="L119" s="8"/>
      <c r="W119" s="5">
        <f t="shared" si="22"/>
        <v>0</v>
      </c>
      <c r="X119" s="5">
        <f t="shared" si="23"/>
        <v>0</v>
      </c>
      <c r="Y119" s="5">
        <f t="shared" si="26"/>
        <v>0</v>
      </c>
    </row>
    <row r="120" spans="1:25" hidden="1" x14ac:dyDescent="0.3">
      <c r="A120" s="7"/>
      <c r="B120" s="23">
        <f t="shared" si="25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21"/>
        <v>#VALUE!</v>
      </c>
      <c r="K120" s="25">
        <f t="shared" si="24"/>
        <v>0</v>
      </c>
      <c r="L120" s="8"/>
      <c r="W120" s="5">
        <f t="shared" si="22"/>
        <v>0</v>
      </c>
      <c r="X120" s="5">
        <f t="shared" si="23"/>
        <v>0</v>
      </c>
      <c r="Y120" s="5">
        <f t="shared" si="26"/>
        <v>0</v>
      </c>
    </row>
    <row r="121" spans="1:25" hidden="1" x14ac:dyDescent="0.3">
      <c r="A121" s="7"/>
      <c r="B121" s="23">
        <f t="shared" si="25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21"/>
        <v>#VALUE!</v>
      </c>
      <c r="K121" s="25">
        <f t="shared" si="24"/>
        <v>0</v>
      </c>
      <c r="L121" s="8"/>
      <c r="W121" s="5">
        <f t="shared" si="22"/>
        <v>0</v>
      </c>
      <c r="X121" s="5">
        <f t="shared" si="23"/>
        <v>0</v>
      </c>
      <c r="Y121" s="5">
        <f t="shared" si="26"/>
        <v>0</v>
      </c>
    </row>
    <row r="122" spans="1:25" hidden="1" x14ac:dyDescent="0.3">
      <c r="A122" s="7"/>
      <c r="B122" s="23">
        <f t="shared" si="25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21"/>
        <v>#VALUE!</v>
      </c>
      <c r="K122" s="25">
        <f t="shared" si="24"/>
        <v>0</v>
      </c>
      <c r="L122" s="8"/>
      <c r="W122" s="5">
        <f t="shared" si="22"/>
        <v>0</v>
      </c>
      <c r="X122" s="5">
        <f t="shared" si="23"/>
        <v>0</v>
      </c>
      <c r="Y122" s="5">
        <f t="shared" si="26"/>
        <v>0</v>
      </c>
    </row>
    <row r="123" spans="1:25" hidden="1" x14ac:dyDescent="0.3">
      <c r="A123" s="7"/>
      <c r="B123" s="23">
        <f t="shared" si="25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21"/>
        <v>#VALUE!</v>
      </c>
      <c r="K123" s="25">
        <f t="shared" si="24"/>
        <v>0</v>
      </c>
      <c r="L123" s="8"/>
      <c r="W123" s="5">
        <f t="shared" si="22"/>
        <v>0</v>
      </c>
      <c r="X123" s="5">
        <f t="shared" si="23"/>
        <v>0</v>
      </c>
      <c r="Y123" s="5">
        <f t="shared" si="26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21"/>
        <v>#VALUE!</v>
      </c>
      <c r="K124" s="25">
        <f t="shared" si="24"/>
        <v>0</v>
      </c>
      <c r="L124" s="8"/>
      <c r="W124" s="5">
        <f t="shared" si="22"/>
        <v>0</v>
      </c>
      <c r="X124" s="5">
        <f t="shared" si="23"/>
        <v>0</v>
      </c>
      <c r="Y124" s="5">
        <f t="shared" si="26"/>
        <v>0</v>
      </c>
    </row>
    <row r="125" spans="1:25" hidden="1" x14ac:dyDescent="0.3">
      <c r="A125" s="7"/>
      <c r="B125" s="23">
        <f t="shared" si="25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21"/>
        <v>#VALUE!</v>
      </c>
      <c r="K125" s="25">
        <f t="shared" si="24"/>
        <v>0</v>
      </c>
      <c r="L125" s="8"/>
      <c r="W125" s="5">
        <f t="shared" si="22"/>
        <v>0</v>
      </c>
      <c r="X125" s="5">
        <f t="shared" si="23"/>
        <v>0</v>
      </c>
      <c r="Y125" s="5">
        <f t="shared" si="26"/>
        <v>0</v>
      </c>
    </row>
    <row r="126" spans="1:25" hidden="1" x14ac:dyDescent="0.3">
      <c r="A126" s="7"/>
      <c r="B126" s="23">
        <f t="shared" si="25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21"/>
        <v>#VALUE!</v>
      </c>
      <c r="K126" s="25">
        <f t="shared" si="24"/>
        <v>0</v>
      </c>
      <c r="L126" s="8"/>
      <c r="W126" s="5">
        <f t="shared" si="22"/>
        <v>0</v>
      </c>
      <c r="X126" s="5">
        <f t="shared" si="23"/>
        <v>0</v>
      </c>
      <c r="Y126" s="5">
        <f t="shared" si="26"/>
        <v>0</v>
      </c>
    </row>
    <row r="127" spans="1:25" hidden="1" x14ac:dyDescent="0.3">
      <c r="A127" s="7"/>
      <c r="B127" s="23">
        <f t="shared" si="25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21"/>
        <v>#VALUE!</v>
      </c>
      <c r="K127" s="25">
        <f t="shared" si="24"/>
        <v>0</v>
      </c>
      <c r="L127" s="8"/>
      <c r="W127" s="5">
        <f t="shared" si="22"/>
        <v>0</v>
      </c>
      <c r="X127" s="5">
        <f t="shared" si="23"/>
        <v>0</v>
      </c>
      <c r="Y127" s="5">
        <f t="shared" si="26"/>
        <v>0</v>
      </c>
    </row>
    <row r="128" spans="1:25" hidden="1" x14ac:dyDescent="0.3">
      <c r="A128" s="7"/>
      <c r="B128" s="23">
        <f t="shared" si="25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21"/>
        <v>#VALUE!</v>
      </c>
      <c r="K128" s="25">
        <f t="shared" si="24"/>
        <v>0</v>
      </c>
      <c r="L128" s="8"/>
      <c r="W128" s="5">
        <f t="shared" si="22"/>
        <v>0</v>
      </c>
      <c r="X128" s="5">
        <f t="shared" si="23"/>
        <v>0</v>
      </c>
      <c r="Y128" s="5">
        <f t="shared" si="26"/>
        <v>0</v>
      </c>
    </row>
    <row r="129" spans="1:25" hidden="1" x14ac:dyDescent="0.3">
      <c r="A129" s="7"/>
      <c r="B129" s="23">
        <f t="shared" si="25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21"/>
        <v>#VALUE!</v>
      </c>
      <c r="K129" s="25">
        <f t="shared" si="24"/>
        <v>0</v>
      </c>
      <c r="L129" s="8"/>
      <c r="W129" s="5">
        <f t="shared" si="22"/>
        <v>0</v>
      </c>
      <c r="X129" s="5">
        <f t="shared" si="23"/>
        <v>0</v>
      </c>
      <c r="Y129" s="5">
        <f t="shared" si="26"/>
        <v>0</v>
      </c>
    </row>
    <row r="130" spans="1:25" hidden="1" x14ac:dyDescent="0.3">
      <c r="A130" s="7"/>
      <c r="B130" s="23">
        <f t="shared" si="25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21"/>
        <v>#VALUE!</v>
      </c>
      <c r="K130" s="25">
        <f t="shared" si="24"/>
        <v>0</v>
      </c>
      <c r="L130" s="8"/>
      <c r="W130" s="5">
        <f t="shared" si="22"/>
        <v>0</v>
      </c>
      <c r="X130" s="5">
        <f t="shared" si="23"/>
        <v>0</v>
      </c>
      <c r="Y130" s="5">
        <f t="shared" si="26"/>
        <v>0</v>
      </c>
    </row>
    <row r="131" spans="1:25" hidden="1" x14ac:dyDescent="0.3">
      <c r="A131" s="7"/>
      <c r="B131" s="23">
        <f t="shared" si="25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21"/>
        <v>#VALUE!</v>
      </c>
      <c r="K131" s="25">
        <f t="shared" si="24"/>
        <v>0</v>
      </c>
      <c r="L131" s="8"/>
      <c r="W131" s="5">
        <f t="shared" si="22"/>
        <v>0</v>
      </c>
      <c r="X131" s="5">
        <f t="shared" si="23"/>
        <v>0</v>
      </c>
      <c r="Y131" s="5">
        <f t="shared" si="26"/>
        <v>0</v>
      </c>
    </row>
    <row r="132" spans="1:25" hidden="1" x14ac:dyDescent="0.3">
      <c r="A132" s="7"/>
      <c r="B132" s="23">
        <f t="shared" si="25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21"/>
        <v>#VALUE!</v>
      </c>
      <c r="K132" s="25">
        <f t="shared" si="24"/>
        <v>0</v>
      </c>
      <c r="L132" s="8"/>
      <c r="W132" s="5">
        <f t="shared" si="22"/>
        <v>0</v>
      </c>
      <c r="X132" s="5">
        <f t="shared" si="23"/>
        <v>0</v>
      </c>
      <c r="Y132" s="5">
        <f t="shared" si="26"/>
        <v>0</v>
      </c>
    </row>
    <row r="133" spans="1:25" hidden="1" x14ac:dyDescent="0.3">
      <c r="A133" s="7"/>
      <c r="B133" s="23">
        <f t="shared" si="25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21"/>
        <v>#VALUE!</v>
      </c>
      <c r="K133" s="25">
        <f t="shared" si="24"/>
        <v>0</v>
      </c>
      <c r="L133" s="8"/>
      <c r="W133" s="5">
        <f t="shared" si="22"/>
        <v>0</v>
      </c>
      <c r="X133" s="5">
        <f t="shared" si="23"/>
        <v>0</v>
      </c>
      <c r="Y133" s="5">
        <f t="shared" si="26"/>
        <v>0</v>
      </c>
    </row>
    <row r="134" spans="1:25" hidden="1" x14ac:dyDescent="0.3">
      <c r="A134" s="7"/>
      <c r="B134" s="23">
        <f t="shared" si="25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ref="J134:J192" si="40">(G134*1/F134)-100%</f>
        <v>#VALUE!</v>
      </c>
      <c r="K134" s="25">
        <f t="shared" si="24"/>
        <v>0</v>
      </c>
      <c r="L134" s="8"/>
      <c r="W134" s="5">
        <f t="shared" ref="W134:W192" si="41">IF($K134&gt;0,1,0)</f>
        <v>0</v>
      </c>
      <c r="X134" s="5">
        <f t="shared" ref="X134:X192" si="42">IF($K134&lt;0,1,0)</f>
        <v>0</v>
      </c>
      <c r="Y134" s="5">
        <f t="shared" si="26"/>
        <v>0</v>
      </c>
    </row>
    <row r="135" spans="1:25" hidden="1" x14ac:dyDescent="0.3">
      <c r="A135" s="7"/>
      <c r="B135" s="23">
        <f t="shared" si="25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si="40"/>
        <v>#VALUE!</v>
      </c>
      <c r="K135" s="25">
        <f t="shared" ref="K135:K192" si="43">H135*I135</f>
        <v>0</v>
      </c>
      <c r="L135" s="8"/>
      <c r="W135" s="5">
        <f t="shared" si="41"/>
        <v>0</v>
      </c>
      <c r="X135" s="5">
        <f t="shared" si="42"/>
        <v>0</v>
      </c>
      <c r="Y135" s="5">
        <f t="shared" si="26"/>
        <v>0</v>
      </c>
    </row>
    <row r="136" spans="1:25" hidden="1" x14ac:dyDescent="0.3">
      <c r="A136" s="7"/>
      <c r="B136" s="23">
        <f t="shared" ref="B136:B192" si="44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si="40"/>
        <v>#VALUE!</v>
      </c>
      <c r="K136" s="25">
        <f t="shared" si="43"/>
        <v>0</v>
      </c>
      <c r="L136" s="8"/>
      <c r="W136" s="5">
        <f t="shared" si="41"/>
        <v>0</v>
      </c>
      <c r="X136" s="5">
        <f t="shared" si="42"/>
        <v>0</v>
      </c>
      <c r="Y136" s="5">
        <f t="shared" si="26"/>
        <v>0</v>
      </c>
    </row>
    <row r="137" spans="1:25" hidden="1" x14ac:dyDescent="0.3">
      <c r="A137" s="7"/>
      <c r="B137" s="23">
        <f t="shared" si="44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40"/>
        <v>#VALUE!</v>
      </c>
      <c r="K137" s="25">
        <f t="shared" si="43"/>
        <v>0</v>
      </c>
      <c r="L137" s="8"/>
      <c r="W137" s="5">
        <f t="shared" si="41"/>
        <v>0</v>
      </c>
      <c r="X137" s="5">
        <f t="shared" si="42"/>
        <v>0</v>
      </c>
      <c r="Y137" s="5">
        <f t="shared" si="26"/>
        <v>0</v>
      </c>
    </row>
    <row r="138" spans="1:25" hidden="1" x14ac:dyDescent="0.3">
      <c r="A138" s="7"/>
      <c r="B138" s="23">
        <f t="shared" si="44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40"/>
        <v>#VALUE!</v>
      </c>
      <c r="K138" s="25">
        <f t="shared" si="43"/>
        <v>0</v>
      </c>
      <c r="L138" s="8"/>
      <c r="W138" s="5">
        <f t="shared" si="41"/>
        <v>0</v>
      </c>
      <c r="X138" s="5">
        <f t="shared" si="42"/>
        <v>0</v>
      </c>
      <c r="Y138" s="5">
        <f t="shared" si="26"/>
        <v>0</v>
      </c>
    </row>
    <row r="139" spans="1:25" hidden="1" x14ac:dyDescent="0.3">
      <c r="A139" s="7"/>
      <c r="B139" s="23">
        <f t="shared" si="44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40"/>
        <v>#VALUE!</v>
      </c>
      <c r="K139" s="25">
        <f t="shared" si="43"/>
        <v>0</v>
      </c>
      <c r="L139" s="8"/>
      <c r="W139" s="5">
        <f t="shared" si="41"/>
        <v>0</v>
      </c>
      <c r="X139" s="5">
        <f t="shared" si="42"/>
        <v>0</v>
      </c>
      <c r="Y139" s="5">
        <f t="shared" si="26"/>
        <v>0</v>
      </c>
    </row>
    <row r="140" spans="1:25" hidden="1" x14ac:dyDescent="0.3">
      <c r="A140" s="7"/>
      <c r="B140" s="23">
        <f t="shared" si="44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40"/>
        <v>#VALUE!</v>
      </c>
      <c r="K140" s="25">
        <f t="shared" si="43"/>
        <v>0</v>
      </c>
      <c r="L140" s="8"/>
      <c r="W140" s="5">
        <f t="shared" si="41"/>
        <v>0</v>
      </c>
      <c r="X140" s="5">
        <f t="shared" si="42"/>
        <v>0</v>
      </c>
      <c r="Y140" s="5">
        <f t="shared" ref="Y140:Y192" si="45">IF($G140=0,1,0)</f>
        <v>0</v>
      </c>
    </row>
    <row r="141" spans="1:25" hidden="1" x14ac:dyDescent="0.3">
      <c r="A141" s="7"/>
      <c r="B141" s="23">
        <f t="shared" si="44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40"/>
        <v>#VALUE!</v>
      </c>
      <c r="K141" s="25">
        <f t="shared" si="43"/>
        <v>0</v>
      </c>
      <c r="L141" s="8"/>
      <c r="W141" s="5">
        <f t="shared" si="41"/>
        <v>0</v>
      </c>
      <c r="X141" s="5">
        <f t="shared" si="42"/>
        <v>0</v>
      </c>
      <c r="Y141" s="5">
        <f t="shared" si="45"/>
        <v>0</v>
      </c>
    </row>
    <row r="142" spans="1:25" hidden="1" x14ac:dyDescent="0.3">
      <c r="A142" s="7"/>
      <c r="B142" s="23">
        <f t="shared" si="44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40"/>
        <v>#VALUE!</v>
      </c>
      <c r="K142" s="25">
        <f t="shared" si="43"/>
        <v>0</v>
      </c>
      <c r="L142" s="8"/>
      <c r="W142" s="5">
        <f t="shared" si="41"/>
        <v>0</v>
      </c>
      <c r="X142" s="5">
        <f t="shared" si="42"/>
        <v>0</v>
      </c>
      <c r="Y142" s="5">
        <f t="shared" si="45"/>
        <v>0</v>
      </c>
    </row>
    <row r="143" spans="1:25" hidden="1" x14ac:dyDescent="0.3">
      <c r="A143" s="7"/>
      <c r="B143" s="23">
        <f t="shared" si="44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40"/>
        <v>#VALUE!</v>
      </c>
      <c r="K143" s="25">
        <f t="shared" si="43"/>
        <v>0</v>
      </c>
      <c r="L143" s="8"/>
      <c r="W143" s="5">
        <f t="shared" si="41"/>
        <v>0</v>
      </c>
      <c r="X143" s="5">
        <f t="shared" si="42"/>
        <v>0</v>
      </c>
      <c r="Y143" s="5">
        <f t="shared" si="45"/>
        <v>0</v>
      </c>
    </row>
    <row r="144" spans="1:25" hidden="1" x14ac:dyDescent="0.3">
      <c r="A144" s="7"/>
      <c r="B144" s="23">
        <f t="shared" si="44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40"/>
        <v>#VALUE!</v>
      </c>
      <c r="K144" s="25">
        <f t="shared" si="43"/>
        <v>0</v>
      </c>
      <c r="L144" s="8"/>
      <c r="W144" s="5">
        <f t="shared" si="41"/>
        <v>0</v>
      </c>
      <c r="X144" s="5">
        <f t="shared" si="42"/>
        <v>0</v>
      </c>
      <c r="Y144" s="5">
        <f t="shared" si="45"/>
        <v>0</v>
      </c>
    </row>
    <row r="145" spans="1:25" hidden="1" x14ac:dyDescent="0.3">
      <c r="A145" s="7"/>
      <c r="B145" s="23">
        <f t="shared" si="44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40"/>
        <v>#VALUE!</v>
      </c>
      <c r="K145" s="25">
        <f t="shared" si="43"/>
        <v>0</v>
      </c>
      <c r="L145" s="8"/>
      <c r="W145" s="5">
        <f t="shared" si="41"/>
        <v>0</v>
      </c>
      <c r="X145" s="5">
        <f t="shared" si="42"/>
        <v>0</v>
      </c>
      <c r="Y145" s="5">
        <f t="shared" si="45"/>
        <v>0</v>
      </c>
    </row>
    <row r="146" spans="1:25" hidden="1" x14ac:dyDescent="0.3">
      <c r="A146" s="7"/>
      <c r="B146" s="23">
        <f t="shared" si="44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40"/>
        <v>#VALUE!</v>
      </c>
      <c r="K146" s="25">
        <f t="shared" si="43"/>
        <v>0</v>
      </c>
      <c r="L146" s="8"/>
      <c r="W146" s="5">
        <f t="shared" si="41"/>
        <v>0</v>
      </c>
      <c r="X146" s="5">
        <f t="shared" si="42"/>
        <v>0</v>
      </c>
      <c r="Y146" s="5">
        <f t="shared" si="45"/>
        <v>0</v>
      </c>
    </row>
    <row r="147" spans="1:25" hidden="1" x14ac:dyDescent="0.3">
      <c r="A147" s="7"/>
      <c r="B147" s="23">
        <f t="shared" si="44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40"/>
        <v>#VALUE!</v>
      </c>
      <c r="K147" s="25">
        <f t="shared" si="43"/>
        <v>0</v>
      </c>
      <c r="L147" s="8"/>
      <c r="W147" s="5">
        <f t="shared" si="41"/>
        <v>0</v>
      </c>
      <c r="X147" s="5">
        <f t="shared" si="42"/>
        <v>0</v>
      </c>
      <c r="Y147" s="5">
        <f t="shared" si="45"/>
        <v>0</v>
      </c>
    </row>
    <row r="148" spans="1:25" hidden="1" x14ac:dyDescent="0.3">
      <c r="A148" s="7"/>
      <c r="B148" s="23">
        <f t="shared" si="44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40"/>
        <v>#VALUE!</v>
      </c>
      <c r="K148" s="25">
        <f t="shared" si="43"/>
        <v>0</v>
      </c>
      <c r="L148" s="8"/>
      <c r="W148" s="5">
        <f t="shared" si="41"/>
        <v>0</v>
      </c>
      <c r="X148" s="5">
        <f t="shared" si="42"/>
        <v>0</v>
      </c>
      <c r="Y148" s="5">
        <f t="shared" si="45"/>
        <v>0</v>
      </c>
    </row>
    <row r="149" spans="1:25" hidden="1" x14ac:dyDescent="0.3">
      <c r="A149" s="7"/>
      <c r="B149" s="23">
        <f t="shared" si="44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40"/>
        <v>#VALUE!</v>
      </c>
      <c r="K149" s="25">
        <f t="shared" si="43"/>
        <v>0</v>
      </c>
      <c r="L149" s="8"/>
      <c r="W149" s="5">
        <f t="shared" si="41"/>
        <v>0</v>
      </c>
      <c r="X149" s="5">
        <f t="shared" si="42"/>
        <v>0</v>
      </c>
      <c r="Y149" s="5">
        <f t="shared" si="45"/>
        <v>0</v>
      </c>
    </row>
    <row r="150" spans="1:25" hidden="1" x14ac:dyDescent="0.3">
      <c r="A150" s="7"/>
      <c r="B150" s="23">
        <f t="shared" si="44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40"/>
        <v>#VALUE!</v>
      </c>
      <c r="K150" s="25">
        <f t="shared" si="43"/>
        <v>0</v>
      </c>
      <c r="L150" s="8"/>
      <c r="W150" s="5">
        <f t="shared" si="41"/>
        <v>0</v>
      </c>
      <c r="X150" s="5">
        <f t="shared" si="42"/>
        <v>0</v>
      </c>
      <c r="Y150" s="5">
        <f t="shared" si="45"/>
        <v>0</v>
      </c>
    </row>
    <row r="151" spans="1:25" hidden="1" x14ac:dyDescent="0.3">
      <c r="A151" s="7"/>
      <c r="B151" s="23">
        <f t="shared" si="44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40"/>
        <v>#VALUE!</v>
      </c>
      <c r="K151" s="25">
        <f t="shared" si="43"/>
        <v>0</v>
      </c>
      <c r="L151" s="8"/>
      <c r="W151" s="5">
        <f t="shared" si="41"/>
        <v>0</v>
      </c>
      <c r="X151" s="5">
        <f t="shared" si="42"/>
        <v>0</v>
      </c>
      <c r="Y151" s="5">
        <f t="shared" si="45"/>
        <v>0</v>
      </c>
    </row>
    <row r="152" spans="1:25" hidden="1" x14ac:dyDescent="0.3">
      <c r="A152" s="7"/>
      <c r="B152" s="23">
        <f t="shared" si="44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40"/>
        <v>#VALUE!</v>
      </c>
      <c r="K152" s="25">
        <f t="shared" si="43"/>
        <v>0</v>
      </c>
      <c r="L152" s="8"/>
      <c r="W152" s="5">
        <f t="shared" si="41"/>
        <v>0</v>
      </c>
      <c r="X152" s="5">
        <f t="shared" si="42"/>
        <v>0</v>
      </c>
      <c r="Y152" s="5">
        <f t="shared" si="45"/>
        <v>0</v>
      </c>
    </row>
    <row r="153" spans="1:25" hidden="1" x14ac:dyDescent="0.3">
      <c r="A153" s="7"/>
      <c r="B153" s="23">
        <f t="shared" si="44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40"/>
        <v>#VALUE!</v>
      </c>
      <c r="K153" s="25">
        <f t="shared" si="43"/>
        <v>0</v>
      </c>
      <c r="L153" s="8"/>
      <c r="W153" s="5">
        <f t="shared" si="41"/>
        <v>0</v>
      </c>
      <c r="X153" s="5">
        <f t="shared" si="42"/>
        <v>0</v>
      </c>
      <c r="Y153" s="5">
        <f t="shared" si="45"/>
        <v>0</v>
      </c>
    </row>
    <row r="154" spans="1:25" hidden="1" x14ac:dyDescent="0.3">
      <c r="A154" s="7"/>
      <c r="B154" s="23">
        <f t="shared" si="44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40"/>
        <v>#VALUE!</v>
      </c>
      <c r="K154" s="25">
        <f t="shared" si="43"/>
        <v>0</v>
      </c>
      <c r="L154" s="8"/>
      <c r="W154" s="5">
        <f t="shared" si="41"/>
        <v>0</v>
      </c>
      <c r="X154" s="5">
        <f t="shared" si="42"/>
        <v>0</v>
      </c>
      <c r="Y154" s="5">
        <f t="shared" si="45"/>
        <v>0</v>
      </c>
    </row>
    <row r="155" spans="1:25" hidden="1" x14ac:dyDescent="0.3">
      <c r="A155" s="7"/>
      <c r="B155" s="23">
        <f t="shared" si="44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40"/>
        <v>#VALUE!</v>
      </c>
      <c r="K155" s="25">
        <f t="shared" si="43"/>
        <v>0</v>
      </c>
      <c r="L155" s="8"/>
      <c r="W155" s="5">
        <f t="shared" si="41"/>
        <v>0</v>
      </c>
      <c r="X155" s="5">
        <f t="shared" si="42"/>
        <v>0</v>
      </c>
      <c r="Y155" s="5">
        <f t="shared" si="45"/>
        <v>0</v>
      </c>
    </row>
    <row r="156" spans="1:25" hidden="1" x14ac:dyDescent="0.3">
      <c r="A156" s="7"/>
      <c r="B156" s="23">
        <f t="shared" si="44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40"/>
        <v>#VALUE!</v>
      </c>
      <c r="K156" s="25">
        <f t="shared" si="43"/>
        <v>0</v>
      </c>
      <c r="L156" s="8"/>
      <c r="W156" s="5">
        <f t="shared" si="41"/>
        <v>0</v>
      </c>
      <c r="X156" s="5">
        <f t="shared" si="42"/>
        <v>0</v>
      </c>
      <c r="Y156" s="5">
        <f t="shared" si="45"/>
        <v>0</v>
      </c>
    </row>
    <row r="157" spans="1:25" hidden="1" x14ac:dyDescent="0.3">
      <c r="A157" s="7"/>
      <c r="B157" s="23">
        <f t="shared" si="44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40"/>
        <v>#VALUE!</v>
      </c>
      <c r="K157" s="25">
        <f t="shared" si="43"/>
        <v>0</v>
      </c>
      <c r="L157" s="8"/>
      <c r="W157" s="5">
        <f t="shared" si="41"/>
        <v>0</v>
      </c>
      <c r="X157" s="5">
        <f t="shared" si="42"/>
        <v>0</v>
      </c>
      <c r="Y157" s="5">
        <f t="shared" si="45"/>
        <v>0</v>
      </c>
    </row>
    <row r="158" spans="1:25" hidden="1" x14ac:dyDescent="0.3">
      <c r="A158" s="7"/>
      <c r="B158" s="23">
        <f t="shared" si="44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40"/>
        <v>#VALUE!</v>
      </c>
      <c r="K158" s="25">
        <f t="shared" si="43"/>
        <v>0</v>
      </c>
      <c r="L158" s="8"/>
      <c r="W158" s="5">
        <f t="shared" si="41"/>
        <v>0</v>
      </c>
      <c r="X158" s="5">
        <f t="shared" si="42"/>
        <v>0</v>
      </c>
      <c r="Y158" s="5">
        <f t="shared" si="45"/>
        <v>0</v>
      </c>
    </row>
    <row r="159" spans="1:25" hidden="1" x14ac:dyDescent="0.3">
      <c r="A159" s="7"/>
      <c r="B159" s="23">
        <f t="shared" si="44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40"/>
        <v>#VALUE!</v>
      </c>
      <c r="K159" s="25">
        <f t="shared" si="43"/>
        <v>0</v>
      </c>
      <c r="L159" s="8"/>
      <c r="W159" s="5">
        <f t="shared" si="41"/>
        <v>0</v>
      </c>
      <c r="X159" s="5">
        <f t="shared" si="42"/>
        <v>0</v>
      </c>
      <c r="Y159" s="5">
        <f t="shared" si="45"/>
        <v>0</v>
      </c>
    </row>
    <row r="160" spans="1:25" hidden="1" x14ac:dyDescent="0.3">
      <c r="A160" s="7"/>
      <c r="B160" s="23">
        <f t="shared" si="44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40"/>
        <v>#VALUE!</v>
      </c>
      <c r="K160" s="25">
        <f t="shared" si="43"/>
        <v>0</v>
      </c>
      <c r="L160" s="8"/>
      <c r="W160" s="5">
        <f t="shared" si="41"/>
        <v>0</v>
      </c>
      <c r="X160" s="5">
        <f t="shared" si="42"/>
        <v>0</v>
      </c>
      <c r="Y160" s="5">
        <f t="shared" si="45"/>
        <v>0</v>
      </c>
    </row>
    <row r="161" spans="1:25" hidden="1" x14ac:dyDescent="0.3">
      <c r="A161" s="7"/>
      <c r="B161" s="23">
        <f t="shared" si="44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40"/>
        <v>#VALUE!</v>
      </c>
      <c r="K161" s="25">
        <f t="shared" si="43"/>
        <v>0</v>
      </c>
      <c r="L161" s="8"/>
      <c r="W161" s="5">
        <f t="shared" si="41"/>
        <v>0</v>
      </c>
      <c r="X161" s="5">
        <f t="shared" si="42"/>
        <v>0</v>
      </c>
      <c r="Y161" s="5">
        <f t="shared" si="45"/>
        <v>0</v>
      </c>
    </row>
    <row r="162" spans="1:25" hidden="1" x14ac:dyDescent="0.3">
      <c r="A162" s="7"/>
      <c r="B162" s="23">
        <f t="shared" si="44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40"/>
        <v>#VALUE!</v>
      </c>
      <c r="K162" s="25">
        <f t="shared" si="43"/>
        <v>0</v>
      </c>
      <c r="L162" s="8"/>
      <c r="W162" s="5">
        <f t="shared" si="41"/>
        <v>0</v>
      </c>
      <c r="X162" s="5">
        <f t="shared" si="42"/>
        <v>0</v>
      </c>
      <c r="Y162" s="5">
        <f t="shared" si="45"/>
        <v>0</v>
      </c>
    </row>
    <row r="163" spans="1:25" hidden="1" x14ac:dyDescent="0.3">
      <c r="A163" s="7"/>
      <c r="B163" s="23">
        <f t="shared" si="44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40"/>
        <v>#VALUE!</v>
      </c>
      <c r="K163" s="25">
        <f t="shared" si="43"/>
        <v>0</v>
      </c>
      <c r="L163" s="8"/>
      <c r="W163" s="5">
        <f t="shared" si="41"/>
        <v>0</v>
      </c>
      <c r="X163" s="5">
        <f t="shared" si="42"/>
        <v>0</v>
      </c>
      <c r="Y163" s="5">
        <f t="shared" si="45"/>
        <v>0</v>
      </c>
    </row>
    <row r="164" spans="1:25" hidden="1" x14ac:dyDescent="0.3">
      <c r="A164" s="7"/>
      <c r="B164" s="23">
        <f t="shared" si="44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40"/>
        <v>#VALUE!</v>
      </c>
      <c r="K164" s="25">
        <f t="shared" si="43"/>
        <v>0</v>
      </c>
      <c r="L164" s="8"/>
      <c r="W164" s="5">
        <f t="shared" si="41"/>
        <v>0</v>
      </c>
      <c r="X164" s="5">
        <f t="shared" si="42"/>
        <v>0</v>
      </c>
      <c r="Y164" s="5">
        <f t="shared" si="45"/>
        <v>0</v>
      </c>
    </row>
    <row r="165" spans="1:25" hidden="1" x14ac:dyDescent="0.3">
      <c r="A165" s="7"/>
      <c r="B165" s="23">
        <f t="shared" si="44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40"/>
        <v>#VALUE!</v>
      </c>
      <c r="K165" s="25">
        <f t="shared" si="43"/>
        <v>0</v>
      </c>
      <c r="L165" s="8"/>
      <c r="W165" s="5">
        <f t="shared" si="41"/>
        <v>0</v>
      </c>
      <c r="X165" s="5">
        <f t="shared" si="42"/>
        <v>0</v>
      </c>
      <c r="Y165" s="5">
        <f t="shared" si="45"/>
        <v>0</v>
      </c>
    </row>
    <row r="166" spans="1:25" hidden="1" x14ac:dyDescent="0.3">
      <c r="A166" s="7"/>
      <c r="B166" s="23">
        <f t="shared" si="44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40"/>
        <v>#VALUE!</v>
      </c>
      <c r="K166" s="25">
        <f t="shared" si="43"/>
        <v>0</v>
      </c>
      <c r="L166" s="8"/>
      <c r="W166" s="5">
        <f t="shared" si="41"/>
        <v>0</v>
      </c>
      <c r="X166" s="5">
        <f t="shared" si="42"/>
        <v>0</v>
      </c>
      <c r="Y166" s="5">
        <f t="shared" si="45"/>
        <v>0</v>
      </c>
    </row>
    <row r="167" spans="1:25" hidden="1" x14ac:dyDescent="0.3">
      <c r="A167" s="7"/>
      <c r="B167" s="23">
        <f t="shared" si="44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40"/>
        <v>#VALUE!</v>
      </c>
      <c r="K167" s="25">
        <f t="shared" si="43"/>
        <v>0</v>
      </c>
      <c r="L167" s="8"/>
      <c r="W167" s="5">
        <f t="shared" si="41"/>
        <v>0</v>
      </c>
      <c r="X167" s="5">
        <f t="shared" si="42"/>
        <v>0</v>
      </c>
      <c r="Y167" s="5">
        <f t="shared" si="45"/>
        <v>0</v>
      </c>
    </row>
    <row r="168" spans="1:25" hidden="1" x14ac:dyDescent="0.3">
      <c r="A168" s="7"/>
      <c r="B168" s="23">
        <f t="shared" si="44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40"/>
        <v>#VALUE!</v>
      </c>
      <c r="K168" s="25">
        <f t="shared" si="43"/>
        <v>0</v>
      </c>
      <c r="L168" s="8"/>
      <c r="W168" s="5">
        <f t="shared" si="41"/>
        <v>0</v>
      </c>
      <c r="X168" s="5">
        <f t="shared" si="42"/>
        <v>0</v>
      </c>
      <c r="Y168" s="5">
        <f t="shared" si="45"/>
        <v>0</v>
      </c>
    </row>
    <row r="169" spans="1:25" hidden="1" x14ac:dyDescent="0.3">
      <c r="A169" s="7"/>
      <c r="B169" s="23">
        <f t="shared" si="44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40"/>
        <v>#VALUE!</v>
      </c>
      <c r="K169" s="25">
        <f t="shared" si="43"/>
        <v>0</v>
      </c>
      <c r="L169" s="8"/>
      <c r="W169" s="5">
        <f t="shared" si="41"/>
        <v>0</v>
      </c>
      <c r="X169" s="5">
        <f t="shared" si="42"/>
        <v>0</v>
      </c>
      <c r="Y169" s="5">
        <f t="shared" si="45"/>
        <v>0</v>
      </c>
    </row>
    <row r="170" spans="1:25" hidden="1" x14ac:dyDescent="0.3">
      <c r="A170" s="7"/>
      <c r="B170" s="23">
        <f t="shared" si="44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40"/>
        <v>#VALUE!</v>
      </c>
      <c r="K170" s="25">
        <f t="shared" si="43"/>
        <v>0</v>
      </c>
      <c r="L170" s="8"/>
      <c r="W170" s="5">
        <f t="shared" si="41"/>
        <v>0</v>
      </c>
      <c r="X170" s="5">
        <f t="shared" si="42"/>
        <v>0</v>
      </c>
      <c r="Y170" s="5">
        <f t="shared" si="45"/>
        <v>0</v>
      </c>
    </row>
    <row r="171" spans="1:25" hidden="1" x14ac:dyDescent="0.3">
      <c r="A171" s="7"/>
      <c r="B171" s="23">
        <f t="shared" si="44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40"/>
        <v>#VALUE!</v>
      </c>
      <c r="K171" s="25">
        <f t="shared" si="43"/>
        <v>0</v>
      </c>
      <c r="L171" s="8"/>
      <c r="W171" s="5">
        <f t="shared" si="41"/>
        <v>0</v>
      </c>
      <c r="X171" s="5">
        <f t="shared" si="42"/>
        <v>0</v>
      </c>
      <c r="Y171" s="5">
        <f t="shared" si="45"/>
        <v>0</v>
      </c>
    </row>
    <row r="172" spans="1:25" hidden="1" x14ac:dyDescent="0.3">
      <c r="A172" s="7"/>
      <c r="B172" s="23">
        <f t="shared" si="44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40"/>
        <v>#VALUE!</v>
      </c>
      <c r="K172" s="25">
        <f t="shared" si="43"/>
        <v>0</v>
      </c>
      <c r="L172" s="8"/>
      <c r="W172" s="5">
        <f t="shared" si="41"/>
        <v>0</v>
      </c>
      <c r="X172" s="5">
        <f t="shared" si="42"/>
        <v>0</v>
      </c>
      <c r="Y172" s="5">
        <f t="shared" si="45"/>
        <v>0</v>
      </c>
    </row>
    <row r="173" spans="1:25" hidden="1" x14ac:dyDescent="0.3">
      <c r="A173" s="7"/>
      <c r="B173" s="23">
        <f t="shared" si="44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40"/>
        <v>#VALUE!</v>
      </c>
      <c r="K173" s="25">
        <f t="shared" si="43"/>
        <v>0</v>
      </c>
      <c r="L173" s="8"/>
      <c r="W173" s="5">
        <f t="shared" si="41"/>
        <v>0</v>
      </c>
      <c r="X173" s="5">
        <f t="shared" si="42"/>
        <v>0</v>
      </c>
      <c r="Y173" s="5">
        <f t="shared" si="45"/>
        <v>0</v>
      </c>
    </row>
    <row r="174" spans="1:25" hidden="1" x14ac:dyDescent="0.3">
      <c r="A174" s="7"/>
      <c r="B174" s="23">
        <f t="shared" si="44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40"/>
        <v>#VALUE!</v>
      </c>
      <c r="K174" s="25">
        <f t="shared" si="43"/>
        <v>0</v>
      </c>
      <c r="L174" s="8"/>
      <c r="W174" s="5">
        <f t="shared" si="41"/>
        <v>0</v>
      </c>
      <c r="X174" s="5">
        <f t="shared" si="42"/>
        <v>0</v>
      </c>
      <c r="Y174" s="5">
        <f t="shared" si="45"/>
        <v>0</v>
      </c>
    </row>
    <row r="175" spans="1:25" hidden="1" x14ac:dyDescent="0.3">
      <c r="A175" s="7"/>
      <c r="B175" s="23">
        <f t="shared" si="44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40"/>
        <v>#VALUE!</v>
      </c>
      <c r="K175" s="25">
        <f t="shared" si="43"/>
        <v>0</v>
      </c>
      <c r="L175" s="8"/>
      <c r="W175" s="5">
        <f t="shared" si="41"/>
        <v>0</v>
      </c>
      <c r="X175" s="5">
        <f t="shared" si="42"/>
        <v>0</v>
      </c>
      <c r="Y175" s="5">
        <f t="shared" si="45"/>
        <v>0</v>
      </c>
    </row>
    <row r="176" spans="1:25" hidden="1" x14ac:dyDescent="0.3">
      <c r="A176" s="7"/>
      <c r="B176" s="23">
        <f t="shared" si="44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40"/>
        <v>#VALUE!</v>
      </c>
      <c r="K176" s="25">
        <f t="shared" si="43"/>
        <v>0</v>
      </c>
      <c r="L176" s="8"/>
      <c r="W176" s="5">
        <f t="shared" si="41"/>
        <v>0</v>
      </c>
      <c r="X176" s="5">
        <f t="shared" si="42"/>
        <v>0</v>
      </c>
      <c r="Y176" s="5">
        <f t="shared" si="45"/>
        <v>0</v>
      </c>
    </row>
    <row r="177" spans="1:25" hidden="1" x14ac:dyDescent="0.3">
      <c r="A177" s="7"/>
      <c r="B177" s="23">
        <f t="shared" si="44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40"/>
        <v>#VALUE!</v>
      </c>
      <c r="K177" s="25">
        <f t="shared" si="43"/>
        <v>0</v>
      </c>
      <c r="L177" s="8"/>
      <c r="W177" s="5">
        <f t="shared" si="41"/>
        <v>0</v>
      </c>
      <c r="X177" s="5">
        <f t="shared" si="42"/>
        <v>0</v>
      </c>
      <c r="Y177" s="5">
        <f t="shared" si="45"/>
        <v>0</v>
      </c>
    </row>
    <row r="178" spans="1:25" hidden="1" x14ac:dyDescent="0.3">
      <c r="A178" s="7"/>
      <c r="B178" s="23">
        <f t="shared" si="44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40"/>
        <v>#VALUE!</v>
      </c>
      <c r="K178" s="25">
        <f t="shared" si="43"/>
        <v>0</v>
      </c>
      <c r="L178" s="8"/>
      <c r="W178" s="5">
        <f t="shared" si="41"/>
        <v>0</v>
      </c>
      <c r="X178" s="5">
        <f t="shared" si="42"/>
        <v>0</v>
      </c>
      <c r="Y178" s="5">
        <f t="shared" si="45"/>
        <v>0</v>
      </c>
    </row>
    <row r="179" spans="1:25" hidden="1" x14ac:dyDescent="0.3">
      <c r="A179" s="7"/>
      <c r="B179" s="23">
        <f t="shared" si="44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40"/>
        <v>#VALUE!</v>
      </c>
      <c r="K179" s="25">
        <f t="shared" si="43"/>
        <v>0</v>
      </c>
      <c r="L179" s="8"/>
      <c r="W179" s="5">
        <f t="shared" si="41"/>
        <v>0</v>
      </c>
      <c r="X179" s="5">
        <f t="shared" si="42"/>
        <v>0</v>
      </c>
      <c r="Y179" s="5">
        <f t="shared" si="45"/>
        <v>0</v>
      </c>
    </row>
    <row r="180" spans="1:25" hidden="1" x14ac:dyDescent="0.3">
      <c r="A180" s="7"/>
      <c r="B180" s="23">
        <f t="shared" si="44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40"/>
        <v>#VALUE!</v>
      </c>
      <c r="K180" s="25">
        <f t="shared" si="43"/>
        <v>0</v>
      </c>
      <c r="L180" s="8"/>
      <c r="W180" s="5">
        <f t="shared" si="41"/>
        <v>0</v>
      </c>
      <c r="X180" s="5">
        <f t="shared" si="42"/>
        <v>0</v>
      </c>
      <c r="Y180" s="5">
        <f t="shared" si="45"/>
        <v>0</v>
      </c>
    </row>
    <row r="181" spans="1:25" hidden="1" x14ac:dyDescent="0.3">
      <c r="A181" s="7"/>
      <c r="B181" s="23">
        <f t="shared" si="44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40"/>
        <v>#VALUE!</v>
      </c>
      <c r="K181" s="25">
        <f t="shared" si="43"/>
        <v>0</v>
      </c>
      <c r="L181" s="8"/>
      <c r="W181" s="5">
        <f t="shared" si="41"/>
        <v>0</v>
      </c>
      <c r="X181" s="5">
        <f t="shared" si="42"/>
        <v>0</v>
      </c>
      <c r="Y181" s="5">
        <f t="shared" si="45"/>
        <v>0</v>
      </c>
    </row>
    <row r="182" spans="1:25" hidden="1" x14ac:dyDescent="0.3">
      <c r="A182" s="7"/>
      <c r="B182" s="23">
        <f t="shared" si="44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40"/>
        <v>#VALUE!</v>
      </c>
      <c r="K182" s="25">
        <f t="shared" si="43"/>
        <v>0</v>
      </c>
      <c r="L182" s="8"/>
      <c r="W182" s="5">
        <f t="shared" si="41"/>
        <v>0</v>
      </c>
      <c r="X182" s="5">
        <f t="shared" si="42"/>
        <v>0</v>
      </c>
      <c r="Y182" s="5">
        <f t="shared" si="45"/>
        <v>0</v>
      </c>
    </row>
    <row r="183" spans="1:25" hidden="1" x14ac:dyDescent="0.3">
      <c r="A183" s="7"/>
      <c r="B183" s="23">
        <f t="shared" si="44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40"/>
        <v>#VALUE!</v>
      </c>
      <c r="K183" s="25">
        <f t="shared" si="43"/>
        <v>0</v>
      </c>
      <c r="L183" s="8"/>
      <c r="W183" s="5">
        <f t="shared" si="41"/>
        <v>0</v>
      </c>
      <c r="X183" s="5">
        <f t="shared" si="42"/>
        <v>0</v>
      </c>
      <c r="Y183" s="5">
        <f t="shared" si="45"/>
        <v>0</v>
      </c>
    </row>
    <row r="184" spans="1:25" hidden="1" x14ac:dyDescent="0.3">
      <c r="A184" s="7"/>
      <c r="B184" s="23">
        <f t="shared" si="44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40"/>
        <v>#VALUE!</v>
      </c>
      <c r="K184" s="25">
        <f t="shared" si="43"/>
        <v>0</v>
      </c>
      <c r="L184" s="8"/>
      <c r="W184" s="5">
        <f t="shared" si="41"/>
        <v>0</v>
      </c>
      <c r="X184" s="5">
        <f t="shared" si="42"/>
        <v>0</v>
      </c>
      <c r="Y184" s="5">
        <f t="shared" si="45"/>
        <v>0</v>
      </c>
    </row>
    <row r="185" spans="1:25" hidden="1" x14ac:dyDescent="0.3">
      <c r="A185" s="7"/>
      <c r="B185" s="23">
        <f t="shared" si="44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40"/>
        <v>#VALUE!</v>
      </c>
      <c r="K185" s="25">
        <f t="shared" si="43"/>
        <v>0</v>
      </c>
      <c r="L185" s="8"/>
      <c r="W185" s="5">
        <f t="shared" si="41"/>
        <v>0</v>
      </c>
      <c r="X185" s="5">
        <f t="shared" si="42"/>
        <v>0</v>
      </c>
      <c r="Y185" s="5">
        <f t="shared" si="45"/>
        <v>0</v>
      </c>
    </row>
    <row r="186" spans="1:25" hidden="1" x14ac:dyDescent="0.3">
      <c r="A186" s="7"/>
      <c r="B186" s="23">
        <f t="shared" si="44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40"/>
        <v>#VALUE!</v>
      </c>
      <c r="K186" s="25">
        <f t="shared" si="43"/>
        <v>0</v>
      </c>
      <c r="L186" s="8"/>
      <c r="W186" s="5">
        <f t="shared" si="41"/>
        <v>0</v>
      </c>
      <c r="X186" s="5">
        <f t="shared" si="42"/>
        <v>0</v>
      </c>
      <c r="Y186" s="5">
        <f t="shared" si="45"/>
        <v>0</v>
      </c>
    </row>
    <row r="187" spans="1:25" hidden="1" x14ac:dyDescent="0.3">
      <c r="A187" s="7"/>
      <c r="B187" s="23">
        <f t="shared" si="44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40"/>
        <v>#VALUE!</v>
      </c>
      <c r="K187" s="25">
        <f t="shared" si="43"/>
        <v>0</v>
      </c>
      <c r="L187" s="8"/>
      <c r="W187" s="5">
        <f t="shared" si="41"/>
        <v>0</v>
      </c>
      <c r="X187" s="5">
        <f t="shared" si="42"/>
        <v>0</v>
      </c>
      <c r="Y187" s="5">
        <f t="shared" si="45"/>
        <v>0</v>
      </c>
    </row>
    <row r="188" spans="1:25" hidden="1" x14ac:dyDescent="0.3">
      <c r="A188" s="7"/>
      <c r="B188" s="23">
        <f t="shared" si="44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40"/>
        <v>#VALUE!</v>
      </c>
      <c r="K188" s="25">
        <f t="shared" si="43"/>
        <v>0</v>
      </c>
      <c r="L188" s="8"/>
      <c r="W188" s="5">
        <f t="shared" si="41"/>
        <v>0</v>
      </c>
      <c r="X188" s="5">
        <f t="shared" si="42"/>
        <v>0</v>
      </c>
      <c r="Y188" s="5">
        <f t="shared" si="45"/>
        <v>0</v>
      </c>
    </row>
    <row r="189" spans="1:25" hidden="1" x14ac:dyDescent="0.3">
      <c r="A189" s="7"/>
      <c r="B189" s="23">
        <f t="shared" si="44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40"/>
        <v>#VALUE!</v>
      </c>
      <c r="K189" s="25">
        <f t="shared" si="43"/>
        <v>0</v>
      </c>
      <c r="L189" s="8"/>
      <c r="W189" s="5">
        <f t="shared" si="41"/>
        <v>0</v>
      </c>
      <c r="X189" s="5">
        <f t="shared" si="42"/>
        <v>0</v>
      </c>
      <c r="Y189" s="5">
        <f t="shared" si="45"/>
        <v>0</v>
      </c>
    </row>
    <row r="190" spans="1:25" hidden="1" x14ac:dyDescent="0.3">
      <c r="A190" s="7"/>
      <c r="B190" s="23">
        <f t="shared" si="44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40"/>
        <v>#VALUE!</v>
      </c>
      <c r="K190" s="25">
        <f t="shared" si="43"/>
        <v>0</v>
      </c>
      <c r="L190" s="8"/>
      <c r="W190" s="5">
        <f t="shared" si="41"/>
        <v>0</v>
      </c>
      <c r="X190" s="5">
        <f t="shared" si="42"/>
        <v>0</v>
      </c>
      <c r="Y190" s="5">
        <f t="shared" si="45"/>
        <v>0</v>
      </c>
    </row>
    <row r="191" spans="1:25" hidden="1" x14ac:dyDescent="0.3">
      <c r="A191" s="7"/>
      <c r="B191" s="23">
        <f t="shared" si="44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40"/>
        <v>#VALUE!</v>
      </c>
      <c r="K191" s="25">
        <f t="shared" si="43"/>
        <v>0</v>
      </c>
      <c r="L191" s="8"/>
      <c r="W191" s="5">
        <f t="shared" si="41"/>
        <v>0</v>
      </c>
      <c r="X191" s="5">
        <f t="shared" si="42"/>
        <v>0</v>
      </c>
      <c r="Y191" s="5">
        <f t="shared" si="45"/>
        <v>0</v>
      </c>
    </row>
    <row r="192" spans="1:25" ht="15" thickBot="1" x14ac:dyDescent="0.35">
      <c r="A192" s="7"/>
      <c r="B192" s="23">
        <f t="shared" si="44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40"/>
        <v>#VALUE!</v>
      </c>
      <c r="K192" s="25">
        <f t="shared" si="43"/>
        <v>0</v>
      </c>
      <c r="L192" s="8"/>
      <c r="W192" s="5">
        <f t="shared" si="41"/>
        <v>0</v>
      </c>
      <c r="X192" s="5">
        <f t="shared" si="42"/>
        <v>0</v>
      </c>
      <c r="Y192" s="5">
        <f t="shared" si="45"/>
        <v>0</v>
      </c>
    </row>
    <row r="193" spans="1:25" ht="24" thickBot="1" x14ac:dyDescent="0.5">
      <c r="A193" s="7"/>
      <c r="B193" s="141" t="s">
        <v>22</v>
      </c>
      <c r="C193" s="146"/>
      <c r="D193" s="146"/>
      <c r="E193" s="146"/>
      <c r="F193" s="146"/>
      <c r="G193" s="146"/>
      <c r="H193" s="146"/>
      <c r="I193" s="147"/>
      <c r="J193" s="49" t="s">
        <v>23</v>
      </c>
      <c r="K193" s="50">
        <f>SUM(K6:K192)</f>
        <v>627780.09385236783</v>
      </c>
      <c r="L193" s="8"/>
      <c r="W193" s="5">
        <f>SUM(W6:W192)</f>
        <v>93</v>
      </c>
      <c r="X193" s="5">
        <f>SUM(X6:X192)</f>
        <v>6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  <mergeCell ref="B2:K2"/>
    <mergeCell ref="B3:K3"/>
    <mergeCell ref="B4:K4"/>
    <mergeCell ref="N9:N10"/>
    <mergeCell ref="O9:O10"/>
  </mergeCells>
  <conditionalFormatting sqref="G6:G192">
    <cfRule type="containsBlanks" dxfId="65" priority="1">
      <formula>LEN(TRIM(G6))=0</formula>
    </cfRule>
  </conditionalFormatting>
  <hyperlinks>
    <hyperlink ref="B193" r:id="rId1" xr:uid="{00000000-0004-0000-0600-000000000000}"/>
    <hyperlink ref="N1" location="'MASTER '!A1" display="Back" xr:uid="{00000000-0004-0000-0600-000001000000}"/>
    <hyperlink ref="N11:N12" location="'APRIL-2018'!A1" display="CASH" xr:uid="{00000000-0004-0000-0600-000002000000}"/>
  </hyperlinks>
  <pageMargins left="0.7" right="0.7" top="0.75" bottom="0.75" header="0.3" footer="0.3"/>
  <pageSetup orientation="portrait"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A192"/>
  <sheetViews>
    <sheetView topLeftCell="A13" workbookViewId="0">
      <selection activeCell="S14" sqref="S14:U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332031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1808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45293</v>
      </c>
      <c r="D6" s="19" t="s">
        <v>19</v>
      </c>
      <c r="E6" s="19" t="s">
        <v>1558</v>
      </c>
      <c r="F6" s="21">
        <v>158</v>
      </c>
      <c r="G6" s="79">
        <v>175</v>
      </c>
      <c r="H6" s="79">
        <v>148</v>
      </c>
      <c r="I6" s="26">
        <v>148</v>
      </c>
      <c r="J6" s="25">
        <f t="shared" ref="J6:J7" si="0">I6-F6</f>
        <v>-10</v>
      </c>
      <c r="K6" s="27">
        <f t="shared" ref="K6:K7" si="1">150000/F6</f>
        <v>949.36708860759495</v>
      </c>
      <c r="L6" s="63">
        <f t="shared" ref="L6:L70" si="2">(I6*1/F6)-100%</f>
        <v>-6.3291139240506333E-2</v>
      </c>
      <c r="M6" s="22">
        <f>J6*K6</f>
        <v>-9493.67088607595</v>
      </c>
      <c r="N6" s="8"/>
      <c r="Y6" s="5">
        <f t="shared" ref="Y6:Y69" si="3">IF($M6&gt;0,1,0)</f>
        <v>0</v>
      </c>
      <c r="Z6" s="5">
        <f t="shared" ref="Z6:Z69" si="4">IF($M6&lt;0,1,0)</f>
        <v>1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45294</v>
      </c>
      <c r="D7" s="25" t="s">
        <v>19</v>
      </c>
      <c r="E7" s="25" t="s">
        <v>1809</v>
      </c>
      <c r="F7" s="26">
        <v>6400</v>
      </c>
      <c r="G7" s="26">
        <v>6800</v>
      </c>
      <c r="H7" s="26">
        <v>6489</v>
      </c>
      <c r="I7" s="26">
        <v>6467</v>
      </c>
      <c r="J7" s="25">
        <f t="shared" si="0"/>
        <v>67</v>
      </c>
      <c r="K7" s="27">
        <f t="shared" si="1"/>
        <v>23.4375</v>
      </c>
      <c r="L7" s="63">
        <f t="shared" si="2"/>
        <v>1.0468750000000027E-2</v>
      </c>
      <c r="M7" s="22">
        <f>J7*K7</f>
        <v>1570.3125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45295</v>
      </c>
      <c r="D8" s="25" t="s">
        <v>19</v>
      </c>
      <c r="E8" s="25" t="s">
        <v>1474</v>
      </c>
      <c r="F8" s="26">
        <v>63</v>
      </c>
      <c r="G8" s="26">
        <v>73</v>
      </c>
      <c r="H8" s="26">
        <v>58</v>
      </c>
      <c r="I8" s="26">
        <v>67</v>
      </c>
      <c r="J8" s="25">
        <f t="shared" ref="J8:J13" si="6">I8-F8</f>
        <v>4</v>
      </c>
      <c r="K8" s="27">
        <f t="shared" ref="K8:K13" si="7">150000/F8</f>
        <v>2380.9523809523807</v>
      </c>
      <c r="L8" s="63">
        <f t="shared" si="2"/>
        <v>6.3492063492063489E-2</v>
      </c>
      <c r="M8" s="28">
        <f t="shared" ref="M8:M71" si="8">J8*K8</f>
        <v>9523.8095238095229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45295</v>
      </c>
      <c r="D9" s="25" t="s">
        <v>19</v>
      </c>
      <c r="E9" s="25" t="s">
        <v>1810</v>
      </c>
      <c r="F9" s="26">
        <v>112</v>
      </c>
      <c r="G9" s="26">
        <v>300</v>
      </c>
      <c r="H9" s="26"/>
      <c r="I9" s="26">
        <v>122</v>
      </c>
      <c r="J9" s="25">
        <f t="shared" si="6"/>
        <v>10</v>
      </c>
      <c r="K9" s="27">
        <f t="shared" si="7"/>
        <v>1339.2857142857142</v>
      </c>
      <c r="L9" s="63">
        <f t="shared" si="2"/>
        <v>8.9285714285714191E-2</v>
      </c>
      <c r="M9" s="28">
        <f t="shared" si="8"/>
        <v>13392.857142857141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customHeight="1" x14ac:dyDescent="0.3">
      <c r="A10" s="7"/>
      <c r="B10" s="23">
        <f t="shared" si="9"/>
        <v>5</v>
      </c>
      <c r="C10" s="24">
        <v>45296</v>
      </c>
      <c r="D10" s="25" t="s">
        <v>19</v>
      </c>
      <c r="E10" s="25" t="s">
        <v>1710</v>
      </c>
      <c r="F10" s="26">
        <v>54</v>
      </c>
      <c r="G10" s="26">
        <v>100</v>
      </c>
      <c r="H10" s="26">
        <v>20</v>
      </c>
      <c r="I10" s="26">
        <v>59.4</v>
      </c>
      <c r="J10" s="25">
        <f t="shared" si="6"/>
        <v>5.3999999999999986</v>
      </c>
      <c r="K10" s="27">
        <f t="shared" si="7"/>
        <v>2777.7777777777778</v>
      </c>
      <c r="L10" s="63">
        <f t="shared" si="2"/>
        <v>9.9999999999999867E-2</v>
      </c>
      <c r="M10" s="28">
        <f t="shared" si="8"/>
        <v>14999.999999999996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45296</v>
      </c>
      <c r="D11" s="25" t="s">
        <v>19</v>
      </c>
      <c r="E11" s="25" t="s">
        <v>1811</v>
      </c>
      <c r="F11" s="26">
        <v>575</v>
      </c>
      <c r="G11" s="26">
        <v>650</v>
      </c>
      <c r="H11" s="26">
        <v>530</v>
      </c>
      <c r="I11" s="26">
        <v>583</v>
      </c>
      <c r="J11" s="25">
        <f t="shared" si="6"/>
        <v>8</v>
      </c>
      <c r="K11" s="27">
        <f t="shared" si="7"/>
        <v>260.86956521739131</v>
      </c>
      <c r="L11" s="63">
        <f t="shared" si="2"/>
        <v>1.3913043478260834E-2</v>
      </c>
      <c r="M11" s="28">
        <f t="shared" si="8"/>
        <v>2086.9565217391305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45296</v>
      </c>
      <c r="D12" s="25" t="s">
        <v>19</v>
      </c>
      <c r="E12" s="25" t="s">
        <v>676</v>
      </c>
      <c r="F12" s="26">
        <v>24</v>
      </c>
      <c r="G12" s="26">
        <v>30</v>
      </c>
      <c r="H12" s="26">
        <v>21</v>
      </c>
      <c r="I12" s="26">
        <v>30.2</v>
      </c>
      <c r="J12" s="25">
        <f t="shared" si="6"/>
        <v>6.1999999999999993</v>
      </c>
      <c r="K12" s="27">
        <f t="shared" si="7"/>
        <v>6250</v>
      </c>
      <c r="L12" s="63">
        <f t="shared" si="2"/>
        <v>0.2583333333333333</v>
      </c>
      <c r="M12" s="28">
        <f t="shared" si="8"/>
        <v>38749.999999999993</v>
      </c>
      <c r="N12" s="8"/>
      <c r="P12" s="120" t="s">
        <v>10</v>
      </c>
      <c r="Q12" s="122">
        <v>33</v>
      </c>
      <c r="R12" s="124">
        <v>32</v>
      </c>
      <c r="S12" s="124">
        <v>1</v>
      </c>
      <c r="T12" s="126">
        <v>0</v>
      </c>
      <c r="U12" s="93">
        <f>R12/(Q12-T12)</f>
        <v>0.96969696969696972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45300</v>
      </c>
      <c r="D13" s="25" t="s">
        <v>19</v>
      </c>
      <c r="E13" s="25" t="s">
        <v>1812</v>
      </c>
      <c r="F13" s="26">
        <v>41.52</v>
      </c>
      <c r="G13" s="26">
        <v>100</v>
      </c>
      <c r="H13" s="26">
        <v>30</v>
      </c>
      <c r="I13" s="26">
        <v>49</v>
      </c>
      <c r="J13" s="25">
        <f t="shared" si="6"/>
        <v>7.4799999999999969</v>
      </c>
      <c r="K13" s="27">
        <f t="shared" si="7"/>
        <v>3612.7167630057802</v>
      </c>
      <c r="L13" s="63">
        <f t="shared" si="2"/>
        <v>0.18015414258188822</v>
      </c>
      <c r="M13" s="28">
        <f t="shared" si="8"/>
        <v>27023.121387283223</v>
      </c>
      <c r="N13" s="8"/>
      <c r="P13" s="121"/>
      <c r="Q13" s="123"/>
      <c r="R13" s="125"/>
      <c r="S13" s="125"/>
      <c r="T13" s="127"/>
      <c r="U13" s="94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ht="15" customHeight="1" x14ac:dyDescent="0.3">
      <c r="A14" s="7"/>
      <c r="B14" s="23">
        <f t="shared" si="9"/>
        <v>9</v>
      </c>
      <c r="C14" s="24">
        <v>45300</v>
      </c>
      <c r="D14" s="25" t="s">
        <v>19</v>
      </c>
      <c r="E14" s="25" t="s">
        <v>1813</v>
      </c>
      <c r="F14" s="26">
        <v>1700</v>
      </c>
      <c r="G14" s="26">
        <v>1900</v>
      </c>
      <c r="H14" s="26">
        <v>1600</v>
      </c>
      <c r="I14" s="26">
        <v>1750</v>
      </c>
      <c r="J14" s="25">
        <f t="shared" ref="J14" si="10">I14-F14</f>
        <v>50</v>
      </c>
      <c r="K14" s="27">
        <f t="shared" ref="K14" si="11">150000/F14</f>
        <v>88.235294117647058</v>
      </c>
      <c r="L14" s="63">
        <f t="shared" si="2"/>
        <v>2.9411764705882248E-2</v>
      </c>
      <c r="M14" s="28">
        <f t="shared" si="8"/>
        <v>4411.7647058823532</v>
      </c>
      <c r="N14" s="8"/>
      <c r="O14" s="29"/>
      <c r="P14" s="97" t="s">
        <v>21</v>
      </c>
      <c r="Q14" s="98"/>
      <c r="R14" s="99"/>
      <c r="S14" s="106">
        <f>U12</f>
        <v>0.96969696969696972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45300</v>
      </c>
      <c r="D15" s="25" t="s">
        <v>19</v>
      </c>
      <c r="E15" s="25" t="s">
        <v>1814</v>
      </c>
      <c r="F15" s="26">
        <v>45.9</v>
      </c>
      <c r="G15" s="26">
        <v>55</v>
      </c>
      <c r="H15" s="26">
        <v>41</v>
      </c>
      <c r="I15" s="26">
        <v>48</v>
      </c>
      <c r="J15" s="25">
        <f t="shared" ref="J15:J32" si="12">I15-F15</f>
        <v>2.1000000000000014</v>
      </c>
      <c r="K15" s="27">
        <f t="shared" ref="K15:K32" si="13">150000/F15</f>
        <v>3267.9738562091507</v>
      </c>
      <c r="L15" s="63">
        <f t="shared" si="2"/>
        <v>4.5751633986928164E-2</v>
      </c>
      <c r="M15" s="28">
        <f t="shared" si="8"/>
        <v>6862.7450980392214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45300</v>
      </c>
      <c r="D16" s="25" t="s">
        <v>19</v>
      </c>
      <c r="E16" s="25" t="s">
        <v>1815</v>
      </c>
      <c r="F16" s="26">
        <v>66</v>
      </c>
      <c r="G16" s="26">
        <v>200</v>
      </c>
      <c r="H16" s="26">
        <v>40</v>
      </c>
      <c r="I16" s="26">
        <v>72</v>
      </c>
      <c r="J16" s="25">
        <f t="shared" si="12"/>
        <v>6</v>
      </c>
      <c r="K16" s="27">
        <f t="shared" si="13"/>
        <v>2272.7272727272725</v>
      </c>
      <c r="L16" s="63">
        <f t="shared" si="2"/>
        <v>9.0909090909090828E-2</v>
      </c>
      <c r="M16" s="28">
        <f t="shared" si="8"/>
        <v>13636.363636363636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9"/>
        <v>12</v>
      </c>
      <c r="C17" s="24">
        <v>45302</v>
      </c>
      <c r="D17" s="25" t="s">
        <v>19</v>
      </c>
      <c r="E17" s="25" t="s">
        <v>1015</v>
      </c>
      <c r="F17" s="26">
        <v>200</v>
      </c>
      <c r="G17" s="26">
        <v>500</v>
      </c>
      <c r="H17" s="26">
        <v>160</v>
      </c>
      <c r="I17" s="26">
        <v>320</v>
      </c>
      <c r="J17" s="25">
        <f t="shared" si="12"/>
        <v>120</v>
      </c>
      <c r="K17" s="27">
        <f t="shared" si="13"/>
        <v>750</v>
      </c>
      <c r="L17" s="63">
        <f t="shared" si="2"/>
        <v>0.60000000000000009</v>
      </c>
      <c r="M17" s="28">
        <f t="shared" si="8"/>
        <v>90000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45302</v>
      </c>
      <c r="D18" s="25" t="s">
        <v>19</v>
      </c>
      <c r="E18" s="25" t="s">
        <v>1814</v>
      </c>
      <c r="F18" s="26">
        <v>48</v>
      </c>
      <c r="G18" s="26">
        <v>150</v>
      </c>
      <c r="H18" s="26">
        <v>25</v>
      </c>
      <c r="I18" s="26">
        <v>53.5</v>
      </c>
      <c r="J18" s="25">
        <f t="shared" si="12"/>
        <v>5.5</v>
      </c>
      <c r="K18" s="27">
        <f t="shared" si="13"/>
        <v>3125</v>
      </c>
      <c r="L18" s="63">
        <f t="shared" si="2"/>
        <v>0.11458333333333326</v>
      </c>
      <c r="M18" s="28">
        <f t="shared" si="8"/>
        <v>17187.5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9"/>
        <v>14</v>
      </c>
      <c r="C19" s="62">
        <v>45306</v>
      </c>
      <c r="D19" s="25" t="s">
        <v>19</v>
      </c>
      <c r="E19" s="25" t="s">
        <v>1816</v>
      </c>
      <c r="F19" s="26">
        <v>260</v>
      </c>
      <c r="G19" s="26">
        <v>800</v>
      </c>
      <c r="H19" s="26">
        <v>180</v>
      </c>
      <c r="I19" s="26">
        <v>347</v>
      </c>
      <c r="J19" s="25">
        <f t="shared" si="12"/>
        <v>87</v>
      </c>
      <c r="K19" s="27">
        <f t="shared" si="13"/>
        <v>576.92307692307691</v>
      </c>
      <c r="L19" s="63">
        <f t="shared" si="2"/>
        <v>0.33461538461538454</v>
      </c>
      <c r="M19" s="28">
        <f t="shared" si="8"/>
        <v>50192.307692307688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9"/>
        <v>15</v>
      </c>
      <c r="C20" s="62">
        <v>45309</v>
      </c>
      <c r="D20" s="25" t="s">
        <v>19</v>
      </c>
      <c r="E20" s="25" t="s">
        <v>95</v>
      </c>
      <c r="F20" s="26">
        <v>474</v>
      </c>
      <c r="G20" s="26">
        <v>550</v>
      </c>
      <c r="H20" s="26">
        <v>435</v>
      </c>
      <c r="I20" s="26">
        <v>510</v>
      </c>
      <c r="J20" s="25">
        <f t="shared" si="12"/>
        <v>36</v>
      </c>
      <c r="K20" s="27">
        <f t="shared" si="13"/>
        <v>316.45569620253167</v>
      </c>
      <c r="L20" s="63">
        <f t="shared" si="2"/>
        <v>7.5949367088607556E-2</v>
      </c>
      <c r="M20" s="28">
        <f t="shared" si="8"/>
        <v>11392.40506329114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9"/>
        <v>16</v>
      </c>
      <c r="C21" s="62">
        <v>45311</v>
      </c>
      <c r="D21" s="25" t="s">
        <v>19</v>
      </c>
      <c r="E21" s="25" t="s">
        <v>1430</v>
      </c>
      <c r="F21" s="26">
        <v>230</v>
      </c>
      <c r="G21" s="26">
        <v>500</v>
      </c>
      <c r="H21" s="26">
        <v>150</v>
      </c>
      <c r="I21" s="26">
        <v>280</v>
      </c>
      <c r="J21" s="25">
        <f t="shared" si="12"/>
        <v>50</v>
      </c>
      <c r="K21" s="27">
        <f t="shared" si="13"/>
        <v>652.17391304347825</v>
      </c>
      <c r="L21" s="63">
        <f t="shared" si="2"/>
        <v>0.21739130434782616</v>
      </c>
      <c r="M21" s="28">
        <f t="shared" si="8"/>
        <v>32608.695652173912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9"/>
        <v>17</v>
      </c>
      <c r="C22" s="62">
        <v>45315</v>
      </c>
      <c r="D22" s="25" t="s">
        <v>19</v>
      </c>
      <c r="E22" s="25" t="s">
        <v>1817</v>
      </c>
      <c r="F22" s="26">
        <v>47</v>
      </c>
      <c r="G22" s="26">
        <v>150</v>
      </c>
      <c r="H22" s="26">
        <v>35</v>
      </c>
      <c r="I22" s="26">
        <v>63</v>
      </c>
      <c r="J22" s="25">
        <f t="shared" si="12"/>
        <v>16</v>
      </c>
      <c r="K22" s="27">
        <f t="shared" si="13"/>
        <v>3191.4893617021276</v>
      </c>
      <c r="L22" s="63">
        <f t="shared" si="2"/>
        <v>0.34042553191489366</v>
      </c>
      <c r="M22" s="28">
        <f t="shared" si="8"/>
        <v>51063.829787234041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9"/>
        <v>18</v>
      </c>
      <c r="C23" s="62">
        <v>45316</v>
      </c>
      <c r="D23" s="25" t="s">
        <v>19</v>
      </c>
      <c r="E23" s="25" t="s">
        <v>1818</v>
      </c>
      <c r="F23" s="26">
        <v>77</v>
      </c>
      <c r="G23" s="26">
        <v>150</v>
      </c>
      <c r="H23" s="26">
        <v>50</v>
      </c>
      <c r="I23" s="26">
        <v>100</v>
      </c>
      <c r="J23" s="25">
        <f t="shared" si="12"/>
        <v>23</v>
      </c>
      <c r="K23" s="27">
        <f t="shared" si="13"/>
        <v>1948.0519480519481</v>
      </c>
      <c r="L23" s="63">
        <f t="shared" si="2"/>
        <v>0.29870129870129869</v>
      </c>
      <c r="M23" s="28">
        <f t="shared" si="8"/>
        <v>44805.194805194806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9"/>
        <v>19</v>
      </c>
      <c r="C24" s="62">
        <v>45316</v>
      </c>
      <c r="D24" s="25" t="s">
        <v>19</v>
      </c>
      <c r="E24" s="25" t="s">
        <v>1738</v>
      </c>
      <c r="F24" s="26">
        <v>82</v>
      </c>
      <c r="G24" s="26">
        <v>100</v>
      </c>
      <c r="H24" s="26">
        <v>75</v>
      </c>
      <c r="I24" s="26">
        <v>92</v>
      </c>
      <c r="J24" s="25">
        <f t="shared" si="12"/>
        <v>10</v>
      </c>
      <c r="K24" s="27">
        <f t="shared" si="13"/>
        <v>1829.2682926829268</v>
      </c>
      <c r="L24" s="63">
        <f t="shared" si="2"/>
        <v>0.12195121951219523</v>
      </c>
      <c r="M24" s="28">
        <f t="shared" si="8"/>
        <v>18292.682926829268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9"/>
        <v>20</v>
      </c>
      <c r="C25" s="24">
        <v>45316</v>
      </c>
      <c r="D25" s="25" t="s">
        <v>19</v>
      </c>
      <c r="E25" s="25" t="s">
        <v>680</v>
      </c>
      <c r="F25" s="26">
        <v>118</v>
      </c>
      <c r="G25" s="26">
        <v>130</v>
      </c>
      <c r="H25" s="26">
        <v>112</v>
      </c>
      <c r="I25" s="26">
        <v>123</v>
      </c>
      <c r="J25" s="25">
        <f t="shared" si="12"/>
        <v>5</v>
      </c>
      <c r="K25" s="27">
        <f t="shared" si="13"/>
        <v>1271.1864406779662</v>
      </c>
      <c r="L25" s="63">
        <f>(I25*1/F25)-100%</f>
        <v>4.2372881355932313E-2</v>
      </c>
      <c r="M25" s="28">
        <f t="shared" si="8"/>
        <v>6355.9322033898306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45316</v>
      </c>
      <c r="D26" s="25" t="s">
        <v>19</v>
      </c>
      <c r="E26" s="25" t="s">
        <v>1819</v>
      </c>
      <c r="F26" s="26">
        <v>562</v>
      </c>
      <c r="G26" s="26">
        <v>590</v>
      </c>
      <c r="H26" s="26">
        <v>540</v>
      </c>
      <c r="I26" s="26">
        <v>592</v>
      </c>
      <c r="J26" s="25">
        <f t="shared" si="12"/>
        <v>30</v>
      </c>
      <c r="K26" s="27">
        <f t="shared" si="13"/>
        <v>266.90391459074732</v>
      </c>
      <c r="L26" s="63">
        <f t="shared" si="2"/>
        <v>5.3380782918149405E-2</v>
      </c>
      <c r="M26" s="28">
        <f t="shared" si="8"/>
        <v>8007.1174377224197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9"/>
        <v>22</v>
      </c>
      <c r="C27" s="24">
        <v>45316</v>
      </c>
      <c r="D27" s="25" t="s">
        <v>19</v>
      </c>
      <c r="E27" s="25" t="s">
        <v>1505</v>
      </c>
      <c r="F27" s="26">
        <v>127</v>
      </c>
      <c r="G27" s="26">
        <v>150</v>
      </c>
      <c r="H27" s="26">
        <v>115</v>
      </c>
      <c r="I27" s="26">
        <v>130.5</v>
      </c>
      <c r="J27" s="25">
        <f t="shared" si="12"/>
        <v>3.5</v>
      </c>
      <c r="K27" s="27">
        <f t="shared" si="13"/>
        <v>1181.1023622047244</v>
      </c>
      <c r="L27" s="63">
        <f t="shared" si="2"/>
        <v>2.7559055118110187E-2</v>
      </c>
      <c r="M27" s="28">
        <f t="shared" si="8"/>
        <v>4133.858267716535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9"/>
        <v>23</v>
      </c>
      <c r="C28" s="24">
        <v>45316</v>
      </c>
      <c r="D28" s="25" t="s">
        <v>19</v>
      </c>
      <c r="E28" s="25" t="s">
        <v>1409</v>
      </c>
      <c r="F28" s="26">
        <v>577</v>
      </c>
      <c r="G28" s="26">
        <v>1000</v>
      </c>
      <c r="H28" s="26">
        <v>500</v>
      </c>
      <c r="I28" s="26">
        <v>627</v>
      </c>
      <c r="J28" s="25">
        <f t="shared" si="12"/>
        <v>50</v>
      </c>
      <c r="K28" s="27">
        <f t="shared" si="13"/>
        <v>259.96533795493934</v>
      </c>
      <c r="L28" s="63">
        <f t="shared" si="2"/>
        <v>8.6655112651646382E-2</v>
      </c>
      <c r="M28" s="28">
        <f t="shared" si="8"/>
        <v>12998.266897746968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9"/>
        <v>24</v>
      </c>
      <c r="C29" s="24">
        <v>45320</v>
      </c>
      <c r="D29" s="25" t="s">
        <v>19</v>
      </c>
      <c r="E29" s="25" t="s">
        <v>1820</v>
      </c>
      <c r="F29" s="26">
        <v>65</v>
      </c>
      <c r="G29" s="26">
        <v>75</v>
      </c>
      <c r="H29" s="26">
        <v>60</v>
      </c>
      <c r="I29" s="26">
        <v>70.900000000000006</v>
      </c>
      <c r="J29" s="25">
        <f t="shared" si="12"/>
        <v>5.9000000000000057</v>
      </c>
      <c r="K29" s="27">
        <f t="shared" si="13"/>
        <v>2307.6923076923076</v>
      </c>
      <c r="L29" s="63">
        <f t="shared" si="2"/>
        <v>9.0769230769230935E-2</v>
      </c>
      <c r="M29" s="28">
        <f t="shared" si="8"/>
        <v>13615.384615384628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9"/>
        <v>25</v>
      </c>
      <c r="C30" s="24">
        <v>45321</v>
      </c>
      <c r="D30" s="25" t="s">
        <v>19</v>
      </c>
      <c r="E30" s="25" t="s">
        <v>1821</v>
      </c>
      <c r="F30" s="26">
        <v>59</v>
      </c>
      <c r="G30" s="26">
        <v>150</v>
      </c>
      <c r="H30" s="26">
        <v>30</v>
      </c>
      <c r="I30" s="26">
        <v>70</v>
      </c>
      <c r="J30" s="25">
        <f t="shared" si="12"/>
        <v>11</v>
      </c>
      <c r="K30" s="27">
        <f t="shared" si="13"/>
        <v>2542.3728813559323</v>
      </c>
      <c r="L30" s="63">
        <f t="shared" si="2"/>
        <v>0.18644067796610164</v>
      </c>
      <c r="M30" s="28">
        <f t="shared" si="8"/>
        <v>27966.101694915254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9"/>
        <v>26</v>
      </c>
      <c r="C31" s="24">
        <v>45321</v>
      </c>
      <c r="D31" s="25" t="s">
        <v>19</v>
      </c>
      <c r="E31" s="25" t="s">
        <v>1230</v>
      </c>
      <c r="F31" s="26">
        <v>110</v>
      </c>
      <c r="G31" s="26">
        <v>125</v>
      </c>
      <c r="H31" s="26">
        <v>105</v>
      </c>
      <c r="I31" s="26">
        <v>121.7</v>
      </c>
      <c r="J31" s="25">
        <f t="shared" si="12"/>
        <v>11.700000000000003</v>
      </c>
      <c r="K31" s="27">
        <f t="shared" si="13"/>
        <v>1363.6363636363637</v>
      </c>
      <c r="L31" s="63">
        <f t="shared" si="2"/>
        <v>0.10636363636363644</v>
      </c>
      <c r="M31" s="28">
        <f t="shared" si="8"/>
        <v>15954.54545454546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9"/>
        <v>27</v>
      </c>
      <c r="C32" s="24">
        <v>45321</v>
      </c>
      <c r="D32" s="25" t="s">
        <v>19</v>
      </c>
      <c r="E32" s="25" t="s">
        <v>1822</v>
      </c>
      <c r="F32" s="26">
        <v>90</v>
      </c>
      <c r="G32" s="26">
        <v>105</v>
      </c>
      <c r="H32" s="26">
        <v>85</v>
      </c>
      <c r="I32" s="26">
        <v>94</v>
      </c>
      <c r="J32" s="25">
        <f t="shared" si="12"/>
        <v>4</v>
      </c>
      <c r="K32" s="27">
        <f t="shared" si="13"/>
        <v>1666.6666666666667</v>
      </c>
      <c r="L32" s="63">
        <f t="shared" si="2"/>
        <v>4.4444444444444509E-2</v>
      </c>
      <c r="M32" s="28">
        <f t="shared" si="8"/>
        <v>6666.666666666667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9"/>
        <v>28</v>
      </c>
      <c r="C33" s="24">
        <v>45322</v>
      </c>
      <c r="D33" s="43" t="s">
        <v>19</v>
      </c>
      <c r="E33" s="43" t="s">
        <v>253</v>
      </c>
      <c r="F33" s="43">
        <v>29.7</v>
      </c>
      <c r="G33" s="43">
        <v>150</v>
      </c>
      <c r="H33" s="43">
        <v>20</v>
      </c>
      <c r="I33" s="26">
        <v>32.200000000000003</v>
      </c>
      <c r="J33" s="25">
        <f t="shared" ref="J33" si="14">I33-F33</f>
        <v>2.5000000000000036</v>
      </c>
      <c r="K33" s="27">
        <f t="shared" ref="K33" si="15">150000/F33</f>
        <v>5050.5050505050503</v>
      </c>
      <c r="L33" s="63">
        <f t="shared" si="2"/>
        <v>8.4175084175084347E-2</v>
      </c>
      <c r="M33" s="28">
        <f t="shared" si="8"/>
        <v>12626.262626262644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9"/>
        <v>29</v>
      </c>
      <c r="C34" s="24">
        <v>45322</v>
      </c>
      <c r="D34" s="25" t="s">
        <v>19</v>
      </c>
      <c r="E34" s="25" t="s">
        <v>1823</v>
      </c>
      <c r="F34" s="26">
        <v>50</v>
      </c>
      <c r="G34" s="26">
        <v>150</v>
      </c>
      <c r="H34" s="26">
        <v>38</v>
      </c>
      <c r="I34" s="26">
        <v>54.7</v>
      </c>
      <c r="J34" s="25">
        <f t="shared" ref="J34:J36" si="16">I34-F34</f>
        <v>4.7000000000000028</v>
      </c>
      <c r="K34" s="27">
        <f t="shared" ref="K34:K36" si="17">150000/F34</f>
        <v>3000</v>
      </c>
      <c r="L34" s="63">
        <f t="shared" si="2"/>
        <v>9.4000000000000083E-2</v>
      </c>
      <c r="M34" s="28">
        <f t="shared" si="8"/>
        <v>14100.000000000009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9"/>
        <v>30</v>
      </c>
      <c r="C35" s="24">
        <v>45322</v>
      </c>
      <c r="D35" s="25" t="s">
        <v>19</v>
      </c>
      <c r="E35" s="25" t="s">
        <v>1015</v>
      </c>
      <c r="F35" s="26">
        <v>300</v>
      </c>
      <c r="G35" s="26">
        <v>350</v>
      </c>
      <c r="H35" s="26">
        <v>270</v>
      </c>
      <c r="I35" s="26">
        <v>319</v>
      </c>
      <c r="J35" s="25">
        <f t="shared" si="16"/>
        <v>19</v>
      </c>
      <c r="K35" s="27">
        <f t="shared" si="17"/>
        <v>500</v>
      </c>
      <c r="L35" s="63">
        <f t="shared" si="2"/>
        <v>6.3333333333333242E-2</v>
      </c>
      <c r="M35" s="28">
        <f t="shared" si="8"/>
        <v>9500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9"/>
        <v>31</v>
      </c>
      <c r="C36" s="24">
        <v>45322</v>
      </c>
      <c r="D36" s="25" t="s">
        <v>19</v>
      </c>
      <c r="E36" s="25" t="s">
        <v>1025</v>
      </c>
      <c r="F36" s="26">
        <v>750</v>
      </c>
      <c r="G36" s="26">
        <v>850</v>
      </c>
      <c r="H36" s="26">
        <v>700</v>
      </c>
      <c r="I36" s="26">
        <v>771</v>
      </c>
      <c r="J36" s="25">
        <f t="shared" si="16"/>
        <v>21</v>
      </c>
      <c r="K36" s="27">
        <f t="shared" si="17"/>
        <v>200</v>
      </c>
      <c r="L36" s="63">
        <f t="shared" si="2"/>
        <v>2.8000000000000025E-2</v>
      </c>
      <c r="M36" s="28">
        <f t="shared" si="8"/>
        <v>4200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ht="14.25" customHeight="1" x14ac:dyDescent="0.3">
      <c r="A37" s="7"/>
      <c r="B37" s="23">
        <f t="shared" si="9"/>
        <v>32</v>
      </c>
      <c r="C37" s="24">
        <v>45322</v>
      </c>
      <c r="D37" s="45" t="s">
        <v>19</v>
      </c>
      <c r="E37" s="45" t="s">
        <v>1824</v>
      </c>
      <c r="F37" s="46">
        <v>52</v>
      </c>
      <c r="G37" s="46">
        <v>65</v>
      </c>
      <c r="H37" s="46">
        <v>46</v>
      </c>
      <c r="I37" s="26">
        <v>54.3</v>
      </c>
      <c r="J37" s="25">
        <f t="shared" ref="J37" si="18">I37-F37</f>
        <v>2.2999999999999972</v>
      </c>
      <c r="K37" s="27">
        <f t="shared" ref="K37" si="19">150000/F37</f>
        <v>2884.6153846153848</v>
      </c>
      <c r="L37" s="63">
        <f t="shared" si="2"/>
        <v>4.4230769230769074E-2</v>
      </c>
      <c r="M37" s="28">
        <f t="shared" si="8"/>
        <v>6634.6153846153766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5" thickBot="1" x14ac:dyDescent="0.35">
      <c r="A38" s="7"/>
      <c r="B38" s="23">
        <f t="shared" si="9"/>
        <v>33</v>
      </c>
      <c r="C38" s="24">
        <v>45322</v>
      </c>
      <c r="D38" s="43" t="s">
        <v>19</v>
      </c>
      <c r="E38" s="43" t="s">
        <v>126</v>
      </c>
      <c r="F38" s="43">
        <v>364</v>
      </c>
      <c r="G38" s="43">
        <v>500</v>
      </c>
      <c r="H38" s="43">
        <v>340</v>
      </c>
      <c r="I38" s="26">
        <v>390</v>
      </c>
      <c r="J38" s="25">
        <f t="shared" ref="J38" si="20">I38-F38</f>
        <v>26</v>
      </c>
      <c r="K38" s="27">
        <f t="shared" ref="K38" si="21">150000/F38</f>
        <v>412.08791208791212</v>
      </c>
      <c r="L38" s="63">
        <f t="shared" si="2"/>
        <v>7.1428571428571397E-2</v>
      </c>
      <c r="M38" s="28">
        <f t="shared" si="8"/>
        <v>10714.285714285716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si="8"/>
        <v>0</v>
      </c>
      <c r="N71" s="8"/>
      <c r="Y71" s="5">
        <f t="shared" si="22"/>
        <v>0</v>
      </c>
      <c r="Z71" s="5">
        <f t="shared" si="23"/>
        <v>0</v>
      </c>
      <c r="AA71" s="5">
        <f t="shared" si="5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ref="M72:M135" si="25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idden="1" x14ac:dyDescent="0.3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si="25"/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idden="1" x14ac:dyDescent="0.3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ref="M136:M190" si="31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idden="1" x14ac:dyDescent="0.3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idden="1" x14ac:dyDescent="0.3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hidden="1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0"/>
        <v>#VALUE!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591779.91252018034</v>
      </c>
      <c r="N191" s="8"/>
      <c r="Y191" s="5">
        <f>SUM(Y6:Y190)</f>
        <v>32</v>
      </c>
      <c r="Z191" s="5">
        <f>SUM(Z6:Z190)</f>
        <v>1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7:I12 I14:I31 I33:I35 I37:I190">
    <cfRule type="containsBlanks" dxfId="2" priority="1">
      <formula>LEN(TRIM(I7))=0</formula>
    </cfRule>
  </conditionalFormatting>
  <hyperlinks>
    <hyperlink ref="B191" r:id="rId1" xr:uid="{00000000-0004-0000-4500-000000000000}"/>
    <hyperlink ref="P1" location="'MASTER '!A1" display="Back" xr:uid="{00000000-0004-0000-4500-000001000000}"/>
    <hyperlink ref="P12:P13" location="'APRIL-2018'!A1" display="CASH" xr:uid="{00000000-0004-0000-4500-000002000000}"/>
  </hyperlinks>
  <pageMargins left="0.7" right="0.7" top="0.75" bottom="0.75" header="0.3" footer="0.3"/>
  <pageSetup orientation="portrait"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9319-428A-4FDA-B6EE-B7C2B4E7B0EF}">
  <dimension ref="A1:AA192"/>
  <sheetViews>
    <sheetView topLeftCell="A6" zoomScale="95" zoomScaleNormal="95" workbookViewId="0">
      <selection activeCell="P14" sqref="P14:R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7773437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1825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45324</v>
      </c>
      <c r="D6" s="19" t="s">
        <v>19</v>
      </c>
      <c r="E6" s="19" t="s">
        <v>1724</v>
      </c>
      <c r="F6" s="21">
        <v>304</v>
      </c>
      <c r="G6" s="79">
        <v>320</v>
      </c>
      <c r="H6" s="79">
        <v>295</v>
      </c>
      <c r="I6" s="26">
        <v>295</v>
      </c>
      <c r="J6" s="25">
        <f t="shared" ref="J6" si="0">I6-F6</f>
        <v>-9</v>
      </c>
      <c r="K6" s="27">
        <f t="shared" ref="K6" si="1">150000/F6</f>
        <v>493.42105263157896</v>
      </c>
      <c r="L6" s="63">
        <f t="shared" ref="L6:L70" si="2">(I6*1/F6)-100%</f>
        <v>-2.960526315789469E-2</v>
      </c>
      <c r="M6" s="22">
        <f>J6*K6</f>
        <v>-4440.7894736842109</v>
      </c>
      <c r="N6" s="8"/>
      <c r="Y6" s="5">
        <f t="shared" ref="Y6:Y69" si="3">IF($M6&gt;0,1,0)</f>
        <v>0</v>
      </c>
      <c r="Z6" s="5">
        <f t="shared" ref="Z6:Z69" si="4">IF($M6&lt;0,1,0)</f>
        <v>1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45327</v>
      </c>
      <c r="D7" s="25" t="s">
        <v>19</v>
      </c>
      <c r="E7" s="25" t="s">
        <v>1001</v>
      </c>
      <c r="F7" s="26">
        <v>142</v>
      </c>
      <c r="G7" s="26">
        <v>155</v>
      </c>
      <c r="H7" s="26">
        <v>135</v>
      </c>
      <c r="I7" s="26">
        <v>146.85</v>
      </c>
      <c r="J7" s="25">
        <f t="shared" ref="J7" si="5">I7-F7</f>
        <v>4.8499999999999943</v>
      </c>
      <c r="K7" s="27">
        <f t="shared" ref="K7" si="6">150000/F7</f>
        <v>1056.338028169014</v>
      </c>
      <c r="L7" s="63">
        <f t="shared" si="2"/>
        <v>3.4154929577464799E-2</v>
      </c>
      <c r="M7" s="22">
        <f>J7*K7</f>
        <v>5123.2394366197123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45328</v>
      </c>
      <c r="D8" s="25" t="s">
        <v>19</v>
      </c>
      <c r="E8" s="25" t="s">
        <v>870</v>
      </c>
      <c r="F8" s="26">
        <v>610</v>
      </c>
      <c r="G8" s="26">
        <v>650</v>
      </c>
      <c r="H8" s="26">
        <v>590</v>
      </c>
      <c r="I8" s="26">
        <v>620</v>
      </c>
      <c r="J8" s="25">
        <f t="shared" ref="J8" si="8">I8-F8</f>
        <v>10</v>
      </c>
      <c r="K8" s="27">
        <f t="shared" ref="K8" si="9">150000/F8</f>
        <v>245.90163934426229</v>
      </c>
      <c r="L8" s="63">
        <f t="shared" si="2"/>
        <v>1.6393442622950838E-2</v>
      </c>
      <c r="M8" s="28">
        <f t="shared" ref="M8:M71" si="10">J8*K8</f>
        <v>2459.0163934426228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45328</v>
      </c>
      <c r="D9" s="25" t="s">
        <v>19</v>
      </c>
      <c r="E9" s="25" t="s">
        <v>1826</v>
      </c>
      <c r="F9" s="26">
        <v>1150</v>
      </c>
      <c r="G9" s="26">
        <v>3000</v>
      </c>
      <c r="H9" s="26">
        <v>600</v>
      </c>
      <c r="I9" s="26"/>
      <c r="J9" s="25"/>
      <c r="K9" s="27"/>
      <c r="L9" s="63">
        <f t="shared" si="2"/>
        <v>-1</v>
      </c>
      <c r="M9" s="28">
        <f t="shared" si="10"/>
        <v>0</v>
      </c>
      <c r="N9" s="8"/>
      <c r="Y9" s="5">
        <f t="shared" si="3"/>
        <v>0</v>
      </c>
      <c r="Z9" s="5">
        <f t="shared" si="4"/>
        <v>0</v>
      </c>
      <c r="AA9" s="5">
        <f t="shared" si="7"/>
        <v>1</v>
      </c>
    </row>
    <row r="10" spans="1:27" ht="15" customHeight="1" x14ac:dyDescent="0.3">
      <c r="A10" s="7"/>
      <c r="B10" s="23">
        <f t="shared" si="11"/>
        <v>5</v>
      </c>
      <c r="C10" s="24">
        <v>45328</v>
      </c>
      <c r="D10" s="25" t="s">
        <v>19</v>
      </c>
      <c r="E10" s="25" t="s">
        <v>1827</v>
      </c>
      <c r="F10" s="26">
        <v>527</v>
      </c>
      <c r="G10" s="26">
        <v>580</v>
      </c>
      <c r="H10" s="26">
        <v>500</v>
      </c>
      <c r="I10" s="26">
        <v>550</v>
      </c>
      <c r="J10" s="25">
        <f t="shared" ref="J10:J11" si="12">I10-F10</f>
        <v>23</v>
      </c>
      <c r="K10" s="27">
        <f t="shared" ref="K10" si="13">150000/F10</f>
        <v>284.62998102466793</v>
      </c>
      <c r="L10" s="63">
        <f t="shared" si="2"/>
        <v>4.3643263757115802E-2</v>
      </c>
      <c r="M10" s="28">
        <f t="shared" si="10"/>
        <v>6546.489563567362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45329</v>
      </c>
      <c r="D11" s="25" t="s">
        <v>19</v>
      </c>
      <c r="E11" s="25" t="s">
        <v>1828</v>
      </c>
      <c r="F11" s="26">
        <v>320</v>
      </c>
      <c r="G11" s="26">
        <v>350</v>
      </c>
      <c r="H11" s="26">
        <v>305</v>
      </c>
      <c r="I11" s="26">
        <v>350</v>
      </c>
      <c r="J11" s="25">
        <f t="shared" si="12"/>
        <v>30</v>
      </c>
      <c r="K11" s="27"/>
      <c r="L11" s="63">
        <f t="shared" si="2"/>
        <v>9.375E-2</v>
      </c>
      <c r="M11" s="28">
        <f t="shared" si="10"/>
        <v>0</v>
      </c>
      <c r="N11" s="8"/>
      <c r="P11" s="132"/>
      <c r="Q11" s="96"/>
      <c r="R11" s="96"/>
      <c r="S11" s="96"/>
      <c r="T11" s="96"/>
      <c r="U11" s="119"/>
      <c r="Y11" s="5">
        <f t="shared" si="3"/>
        <v>0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45329</v>
      </c>
      <c r="D12" s="25" t="s">
        <v>19</v>
      </c>
      <c r="E12" s="25" t="s">
        <v>1235</v>
      </c>
      <c r="F12" s="26">
        <v>90</v>
      </c>
      <c r="G12" s="26">
        <v>105</v>
      </c>
      <c r="H12" s="26">
        <v>85</v>
      </c>
      <c r="I12" s="26">
        <v>92.85</v>
      </c>
      <c r="J12" s="25">
        <f t="shared" ref="J12" si="14">I12-F12</f>
        <v>2.8499999999999943</v>
      </c>
      <c r="K12" s="27">
        <f t="shared" ref="K12" si="15">150000/F12</f>
        <v>1666.6666666666667</v>
      </c>
      <c r="L12" s="63">
        <f t="shared" si="2"/>
        <v>3.166666666666651E-2</v>
      </c>
      <c r="M12" s="28">
        <f t="shared" si="10"/>
        <v>4749.9999999999909</v>
      </c>
      <c r="N12" s="8"/>
      <c r="P12" s="120" t="s">
        <v>10</v>
      </c>
      <c r="Q12" s="122">
        <v>34</v>
      </c>
      <c r="R12" s="124">
        <v>28</v>
      </c>
      <c r="S12" s="124">
        <v>3</v>
      </c>
      <c r="T12" s="126">
        <v>3</v>
      </c>
      <c r="U12" s="93">
        <f>R12/(Q12-T12)</f>
        <v>0.90322580645161288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45329</v>
      </c>
      <c r="D13" s="25" t="s">
        <v>19</v>
      </c>
      <c r="E13" s="25" t="s">
        <v>1829</v>
      </c>
      <c r="F13" s="26">
        <v>148</v>
      </c>
      <c r="G13" s="26">
        <v>200</v>
      </c>
      <c r="H13" s="26">
        <v>130</v>
      </c>
      <c r="I13" s="26">
        <v>160</v>
      </c>
      <c r="J13" s="25">
        <f t="shared" ref="J13:J17" si="16">I13-F13</f>
        <v>12</v>
      </c>
      <c r="K13" s="27">
        <f t="shared" ref="K13:K17" si="17">150000/F13</f>
        <v>1013.5135135135135</v>
      </c>
      <c r="L13" s="63">
        <f t="shared" si="2"/>
        <v>8.1081081081081141E-2</v>
      </c>
      <c r="M13" s="28">
        <f t="shared" si="10"/>
        <v>12162.162162162163</v>
      </c>
      <c r="N13" s="8"/>
      <c r="P13" s="121"/>
      <c r="Q13" s="123"/>
      <c r="R13" s="125"/>
      <c r="S13" s="125"/>
      <c r="T13" s="127"/>
      <c r="U13" s="94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45335</v>
      </c>
      <c r="D14" s="25" t="s">
        <v>19</v>
      </c>
      <c r="E14" s="25" t="s">
        <v>1830</v>
      </c>
      <c r="F14" s="26">
        <v>710</v>
      </c>
      <c r="G14" s="26">
        <v>750</v>
      </c>
      <c r="H14" s="26">
        <v>690</v>
      </c>
      <c r="I14" s="26">
        <v>758</v>
      </c>
      <c r="J14" s="25">
        <f t="shared" si="16"/>
        <v>48</v>
      </c>
      <c r="K14" s="27">
        <f t="shared" si="17"/>
        <v>211.26760563380282</v>
      </c>
      <c r="L14" s="63">
        <f t="shared" si="2"/>
        <v>6.7605633802816811E-2</v>
      </c>
      <c r="M14" s="28">
        <f t="shared" si="10"/>
        <v>10140.845070422536</v>
      </c>
      <c r="N14" s="8"/>
      <c r="O14" s="29"/>
      <c r="P14" s="97" t="s">
        <v>21</v>
      </c>
      <c r="Q14" s="98"/>
      <c r="R14" s="99"/>
      <c r="S14" s="106">
        <f>U12</f>
        <v>0.90322580645161288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45336</v>
      </c>
      <c r="D15" s="25" t="s">
        <v>19</v>
      </c>
      <c r="E15" s="25" t="s">
        <v>1831</v>
      </c>
      <c r="F15" s="26">
        <v>525</v>
      </c>
      <c r="G15" s="26">
        <v>555</v>
      </c>
      <c r="H15" s="26">
        <v>500</v>
      </c>
      <c r="I15" s="26">
        <v>529</v>
      </c>
      <c r="J15" s="25">
        <f t="shared" si="16"/>
        <v>4</v>
      </c>
      <c r="K15" s="27">
        <f t="shared" si="17"/>
        <v>285.71428571428572</v>
      </c>
      <c r="L15" s="63">
        <f t="shared" si="2"/>
        <v>7.6190476190476364E-3</v>
      </c>
      <c r="M15" s="28">
        <f t="shared" si="10"/>
        <v>1142.8571428571429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45336</v>
      </c>
      <c r="D16" s="25" t="s">
        <v>19</v>
      </c>
      <c r="E16" s="25" t="s">
        <v>500</v>
      </c>
      <c r="F16" s="26">
        <v>1365</v>
      </c>
      <c r="G16" s="26">
        <v>3000</v>
      </c>
      <c r="H16" s="26">
        <v>1000</v>
      </c>
      <c r="I16" s="26">
        <v>1450</v>
      </c>
      <c r="J16" s="25">
        <f t="shared" si="16"/>
        <v>85</v>
      </c>
      <c r="K16" s="27">
        <f t="shared" si="17"/>
        <v>109.89010989010988</v>
      </c>
      <c r="L16" s="63">
        <f t="shared" si="2"/>
        <v>6.2271062271062272E-2</v>
      </c>
      <c r="M16" s="28">
        <f t="shared" si="10"/>
        <v>9340.6593406593402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45337</v>
      </c>
      <c r="D17" s="25" t="s">
        <v>19</v>
      </c>
      <c r="E17" s="25" t="s">
        <v>739</v>
      </c>
      <c r="F17" s="26">
        <v>278</v>
      </c>
      <c r="G17" s="26">
        <v>320</v>
      </c>
      <c r="H17" s="26">
        <v>260</v>
      </c>
      <c r="I17" s="26">
        <v>284</v>
      </c>
      <c r="J17" s="25">
        <f t="shared" si="16"/>
        <v>6</v>
      </c>
      <c r="K17" s="27">
        <f t="shared" si="17"/>
        <v>539.56834532374103</v>
      </c>
      <c r="L17" s="63">
        <f t="shared" si="2"/>
        <v>2.1582733812949728E-2</v>
      </c>
      <c r="M17" s="28">
        <f t="shared" si="10"/>
        <v>3237.4100719424459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45337</v>
      </c>
      <c r="D18" s="25" t="s">
        <v>19</v>
      </c>
      <c r="E18" s="25" t="s">
        <v>1230</v>
      </c>
      <c r="F18" s="26">
        <v>126</v>
      </c>
      <c r="G18" s="26">
        <v>140</v>
      </c>
      <c r="H18" s="26">
        <v>120</v>
      </c>
      <c r="I18" s="26">
        <v>132</v>
      </c>
      <c r="J18" s="25">
        <f t="shared" ref="J18" si="18">I18-F18</f>
        <v>6</v>
      </c>
      <c r="K18" s="27">
        <f t="shared" ref="K18" si="19">150000/F18</f>
        <v>1190.4761904761904</v>
      </c>
      <c r="L18" s="63">
        <f t="shared" si="2"/>
        <v>4.7619047619047672E-2</v>
      </c>
      <c r="M18" s="28">
        <f t="shared" si="10"/>
        <v>7142.8571428571422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45338</v>
      </c>
      <c r="D19" s="25" t="s">
        <v>19</v>
      </c>
      <c r="E19" s="25" t="s">
        <v>1517</v>
      </c>
      <c r="F19" s="26">
        <v>202</v>
      </c>
      <c r="G19" s="26">
        <v>240</v>
      </c>
      <c r="H19" s="26">
        <v>193</v>
      </c>
      <c r="I19" s="26">
        <v>218.85</v>
      </c>
      <c r="J19" s="25">
        <f t="shared" ref="J19:J26" si="20">I19-F19</f>
        <v>16.849999999999994</v>
      </c>
      <c r="K19" s="27">
        <f t="shared" ref="K19:K26" si="21">150000/F19</f>
        <v>742.57425742574253</v>
      </c>
      <c r="L19" s="63">
        <f t="shared" si="2"/>
        <v>8.3415841584158379E-2</v>
      </c>
      <c r="M19" s="28">
        <f t="shared" si="10"/>
        <v>12512.376237623757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45338</v>
      </c>
      <c r="D20" s="25" t="s">
        <v>19</v>
      </c>
      <c r="E20" s="25" t="s">
        <v>1832</v>
      </c>
      <c r="F20" s="26">
        <v>180</v>
      </c>
      <c r="G20" s="26">
        <v>220</v>
      </c>
      <c r="H20" s="26">
        <v>165</v>
      </c>
      <c r="I20" s="26">
        <v>182</v>
      </c>
      <c r="J20" s="25">
        <f t="shared" si="20"/>
        <v>2</v>
      </c>
      <c r="K20" s="27">
        <f t="shared" si="21"/>
        <v>833.33333333333337</v>
      </c>
      <c r="L20" s="63">
        <f t="shared" si="2"/>
        <v>1.1111111111111072E-2</v>
      </c>
      <c r="M20" s="28">
        <f t="shared" si="10"/>
        <v>1666.6666666666667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45338</v>
      </c>
      <c r="D21" s="25" t="s">
        <v>19</v>
      </c>
      <c r="E21" s="25" t="s">
        <v>1759</v>
      </c>
      <c r="F21" s="26">
        <v>200</v>
      </c>
      <c r="G21" s="26">
        <v>400</v>
      </c>
      <c r="H21" s="26">
        <v>150</v>
      </c>
      <c r="I21" s="26">
        <v>214</v>
      </c>
      <c r="J21" s="25">
        <f t="shared" si="20"/>
        <v>14</v>
      </c>
      <c r="K21" s="27">
        <f t="shared" si="21"/>
        <v>750</v>
      </c>
      <c r="L21" s="63">
        <f t="shared" si="2"/>
        <v>7.0000000000000062E-2</v>
      </c>
      <c r="M21" s="28">
        <f t="shared" si="10"/>
        <v>10500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45341</v>
      </c>
      <c r="D22" s="25" t="s">
        <v>19</v>
      </c>
      <c r="E22" s="25" t="s">
        <v>1833</v>
      </c>
      <c r="F22" s="26">
        <v>1.8</v>
      </c>
      <c r="G22" s="26">
        <v>20</v>
      </c>
      <c r="H22" s="26"/>
      <c r="I22" s="26">
        <v>2.4</v>
      </c>
      <c r="J22" s="25">
        <f t="shared" si="20"/>
        <v>0.59999999999999987</v>
      </c>
      <c r="K22" s="27">
        <f t="shared" si="21"/>
        <v>83333.333333333328</v>
      </c>
      <c r="L22" s="63">
        <f t="shared" si="2"/>
        <v>0.33333333333333326</v>
      </c>
      <c r="M22" s="28">
        <f t="shared" si="10"/>
        <v>49999.999999999985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45341</v>
      </c>
      <c r="D23" s="25" t="s">
        <v>19</v>
      </c>
      <c r="E23" s="25" t="s">
        <v>1834</v>
      </c>
      <c r="F23" s="26">
        <v>40</v>
      </c>
      <c r="G23" s="26">
        <v>80</v>
      </c>
      <c r="H23" s="26">
        <v>35</v>
      </c>
      <c r="I23" s="26">
        <v>44.6</v>
      </c>
      <c r="J23" s="25">
        <f t="shared" si="20"/>
        <v>4.6000000000000014</v>
      </c>
      <c r="K23" s="27">
        <f t="shared" si="21"/>
        <v>3750</v>
      </c>
      <c r="L23" s="63">
        <f t="shared" si="2"/>
        <v>0.11499999999999999</v>
      </c>
      <c r="M23" s="28">
        <f t="shared" si="10"/>
        <v>17250.000000000004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45341</v>
      </c>
      <c r="D24" s="25" t="s">
        <v>19</v>
      </c>
      <c r="E24" s="25" t="s">
        <v>1835</v>
      </c>
      <c r="F24" s="26">
        <v>20</v>
      </c>
      <c r="G24" s="26">
        <v>50</v>
      </c>
      <c r="H24" s="26">
        <v>15</v>
      </c>
      <c r="I24" s="26">
        <v>23.1</v>
      </c>
      <c r="J24" s="25">
        <f t="shared" si="20"/>
        <v>3.1000000000000014</v>
      </c>
      <c r="K24" s="27">
        <f t="shared" si="21"/>
        <v>7500</v>
      </c>
      <c r="L24" s="63">
        <f t="shared" si="2"/>
        <v>0.15500000000000003</v>
      </c>
      <c r="M24" s="28">
        <f t="shared" si="10"/>
        <v>23250.000000000011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45341</v>
      </c>
      <c r="D25" s="25" t="s">
        <v>19</v>
      </c>
      <c r="E25" s="25" t="s">
        <v>1378</v>
      </c>
      <c r="F25" s="26">
        <v>185</v>
      </c>
      <c r="G25" s="26">
        <v>500</v>
      </c>
      <c r="H25" s="26">
        <v>120</v>
      </c>
      <c r="I25" s="26">
        <v>205</v>
      </c>
      <c r="J25" s="25">
        <f t="shared" si="20"/>
        <v>20</v>
      </c>
      <c r="K25" s="27">
        <f t="shared" si="21"/>
        <v>810.81081081081084</v>
      </c>
      <c r="L25" s="63">
        <f>(I25*1/F25)-100%</f>
        <v>0.10810810810810811</v>
      </c>
      <c r="M25" s="28">
        <f t="shared" si="10"/>
        <v>16216.216216216217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45341</v>
      </c>
      <c r="D26" s="25" t="s">
        <v>19</v>
      </c>
      <c r="E26" s="25" t="s">
        <v>1836</v>
      </c>
      <c r="F26" s="26">
        <v>44</v>
      </c>
      <c r="G26" s="26">
        <v>200</v>
      </c>
      <c r="H26" s="26">
        <v>25</v>
      </c>
      <c r="I26" s="26">
        <v>53</v>
      </c>
      <c r="J26" s="25">
        <f t="shared" si="20"/>
        <v>9</v>
      </c>
      <c r="K26" s="27">
        <f t="shared" si="21"/>
        <v>3409.090909090909</v>
      </c>
      <c r="L26" s="63">
        <f t="shared" si="2"/>
        <v>0.20454545454545459</v>
      </c>
      <c r="M26" s="28">
        <f t="shared" si="10"/>
        <v>30681.81818181818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45342</v>
      </c>
      <c r="D27" s="25" t="s">
        <v>19</v>
      </c>
      <c r="E27" s="25" t="s">
        <v>1837</v>
      </c>
      <c r="F27" s="26">
        <v>18</v>
      </c>
      <c r="G27" s="26">
        <v>100</v>
      </c>
      <c r="H27" s="26">
        <v>14</v>
      </c>
      <c r="I27" s="26"/>
      <c r="J27" s="25"/>
      <c r="K27" s="27"/>
      <c r="L27" s="63">
        <f t="shared" si="2"/>
        <v>-1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1</v>
      </c>
    </row>
    <row r="28" spans="1:27" ht="15" customHeight="1" x14ac:dyDescent="0.3">
      <c r="A28" s="7"/>
      <c r="B28" s="23">
        <f t="shared" si="11"/>
        <v>23</v>
      </c>
      <c r="C28" s="24">
        <v>45342</v>
      </c>
      <c r="D28" s="25" t="s">
        <v>19</v>
      </c>
      <c r="E28" s="25" t="s">
        <v>1838</v>
      </c>
      <c r="F28" s="26">
        <v>239</v>
      </c>
      <c r="G28" s="26">
        <v>300</v>
      </c>
      <c r="H28" s="26">
        <v>210</v>
      </c>
      <c r="I28" s="26">
        <v>276</v>
      </c>
      <c r="J28" s="25">
        <f t="shared" ref="J28" si="22">I28-F28</f>
        <v>37</v>
      </c>
      <c r="K28" s="27">
        <f t="shared" ref="K28" si="23">150000/F28</f>
        <v>627.61506276150624</v>
      </c>
      <c r="L28" s="63">
        <f t="shared" si="2"/>
        <v>0.15481171548117145</v>
      </c>
      <c r="M28" s="28">
        <f t="shared" si="10"/>
        <v>23221.75732217573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11"/>
        <v>24</v>
      </c>
      <c r="C29" s="24">
        <v>45343</v>
      </c>
      <c r="D29" s="25" t="s">
        <v>19</v>
      </c>
      <c r="E29" s="25" t="s">
        <v>1839</v>
      </c>
      <c r="F29" s="26">
        <v>6</v>
      </c>
      <c r="G29" s="26">
        <v>20</v>
      </c>
      <c r="H29" s="26">
        <v>4</v>
      </c>
      <c r="I29" s="26">
        <v>6.83</v>
      </c>
      <c r="J29" s="25">
        <f t="shared" ref="J29:J33" si="24">I29-F29</f>
        <v>0.83000000000000007</v>
      </c>
      <c r="K29" s="27">
        <f t="shared" ref="K29:K33" si="25">150000/F29</f>
        <v>25000</v>
      </c>
      <c r="L29" s="63">
        <f t="shared" si="2"/>
        <v>0.13833333333333342</v>
      </c>
      <c r="M29" s="28">
        <f t="shared" si="10"/>
        <v>20750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11"/>
        <v>25</v>
      </c>
      <c r="C30" s="24">
        <v>45344</v>
      </c>
      <c r="D30" s="25" t="s">
        <v>19</v>
      </c>
      <c r="E30" s="25" t="s">
        <v>1840</v>
      </c>
      <c r="F30" s="26">
        <v>81</v>
      </c>
      <c r="G30" s="26">
        <v>90</v>
      </c>
      <c r="H30" s="26">
        <v>78</v>
      </c>
      <c r="I30" s="26">
        <v>84.65</v>
      </c>
      <c r="J30" s="25">
        <f t="shared" si="24"/>
        <v>3.6500000000000057</v>
      </c>
      <c r="K30" s="27">
        <f t="shared" si="25"/>
        <v>1851.851851851852</v>
      </c>
      <c r="L30" s="63">
        <f t="shared" si="2"/>
        <v>4.506172839506184E-2</v>
      </c>
      <c r="M30" s="28">
        <f t="shared" si="10"/>
        <v>6759.25925925927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11"/>
        <v>26</v>
      </c>
      <c r="C31" s="24">
        <v>45345</v>
      </c>
      <c r="D31" s="25" t="s">
        <v>19</v>
      </c>
      <c r="E31" s="25" t="s">
        <v>1841</v>
      </c>
      <c r="F31" s="26">
        <v>600</v>
      </c>
      <c r="G31" s="26">
        <v>690</v>
      </c>
      <c r="H31" s="26">
        <v>565</v>
      </c>
      <c r="I31" s="26">
        <v>614</v>
      </c>
      <c r="J31" s="25">
        <f t="shared" si="24"/>
        <v>14</v>
      </c>
      <c r="K31" s="27">
        <f t="shared" si="25"/>
        <v>250</v>
      </c>
      <c r="L31" s="63">
        <f t="shared" si="2"/>
        <v>2.3333333333333428E-2</v>
      </c>
      <c r="M31" s="28">
        <f t="shared" si="10"/>
        <v>3500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11"/>
        <v>27</v>
      </c>
      <c r="C32" s="24">
        <v>45345</v>
      </c>
      <c r="D32" s="25" t="s">
        <v>19</v>
      </c>
      <c r="E32" s="25" t="s">
        <v>341</v>
      </c>
      <c r="F32" s="26">
        <v>143</v>
      </c>
      <c r="G32" s="26">
        <v>160</v>
      </c>
      <c r="H32" s="26">
        <v>137</v>
      </c>
      <c r="I32" s="26">
        <v>137</v>
      </c>
      <c r="J32" s="25">
        <f t="shared" si="24"/>
        <v>-6</v>
      </c>
      <c r="K32" s="27">
        <f t="shared" si="25"/>
        <v>1048.951048951049</v>
      </c>
      <c r="L32" s="63">
        <f t="shared" si="2"/>
        <v>-4.1958041958041981E-2</v>
      </c>
      <c r="M32" s="28">
        <f t="shared" si="10"/>
        <v>-6293.7062937062938</v>
      </c>
      <c r="N32" s="8"/>
      <c r="Q32" s="5" t="s">
        <v>20</v>
      </c>
      <c r="Y32" s="5">
        <f t="shared" si="3"/>
        <v>0</v>
      </c>
      <c r="Z32" s="5">
        <f t="shared" si="4"/>
        <v>1</v>
      </c>
      <c r="AA32" s="5">
        <f t="shared" si="7"/>
        <v>0</v>
      </c>
    </row>
    <row r="33" spans="1:27" x14ac:dyDescent="0.3">
      <c r="A33" s="7"/>
      <c r="B33" s="23">
        <f t="shared" si="11"/>
        <v>28</v>
      </c>
      <c r="C33" s="24">
        <v>45345</v>
      </c>
      <c r="D33" s="43" t="s">
        <v>19</v>
      </c>
      <c r="E33" s="43" t="s">
        <v>507</v>
      </c>
      <c r="F33" s="43">
        <v>18.2</v>
      </c>
      <c r="G33" s="43">
        <v>24</v>
      </c>
      <c r="H33" s="43">
        <v>16</v>
      </c>
      <c r="I33" s="26">
        <v>16</v>
      </c>
      <c r="J33" s="25">
        <f t="shared" si="24"/>
        <v>-2.1999999999999993</v>
      </c>
      <c r="K33" s="27">
        <f t="shared" si="25"/>
        <v>8241.7582417582416</v>
      </c>
      <c r="L33" s="63">
        <f t="shared" si="2"/>
        <v>-0.12087912087912089</v>
      </c>
      <c r="M33" s="28">
        <f t="shared" si="10"/>
        <v>-18131.868131868127</v>
      </c>
      <c r="N33" s="8"/>
      <c r="Y33" s="5">
        <f t="shared" si="3"/>
        <v>0</v>
      </c>
      <c r="Z33" s="5">
        <f t="shared" si="4"/>
        <v>1</v>
      </c>
      <c r="AA33" s="5">
        <f t="shared" si="7"/>
        <v>0</v>
      </c>
    </row>
    <row r="34" spans="1:27" x14ac:dyDescent="0.3">
      <c r="A34" s="7"/>
      <c r="B34" s="23">
        <f t="shared" si="11"/>
        <v>29</v>
      </c>
      <c r="C34" s="24">
        <v>45345</v>
      </c>
      <c r="D34" s="25" t="s">
        <v>19</v>
      </c>
      <c r="E34" s="25" t="s">
        <v>1842</v>
      </c>
      <c r="F34" s="26">
        <v>648</v>
      </c>
      <c r="G34" s="26">
        <v>1000</v>
      </c>
      <c r="H34" s="26">
        <v>560</v>
      </c>
      <c r="I34" s="26">
        <v>694</v>
      </c>
      <c r="J34" s="25">
        <f t="shared" ref="J34" si="26">I34-F34</f>
        <v>46</v>
      </c>
      <c r="K34" s="27">
        <f t="shared" ref="K34" si="27">150000/F34</f>
        <v>231.4814814814815</v>
      </c>
      <c r="L34" s="63">
        <f t="shared" si="2"/>
        <v>7.0987654320987748E-2</v>
      </c>
      <c r="M34" s="28">
        <f t="shared" si="10"/>
        <v>10648.14814814815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11"/>
        <v>30</v>
      </c>
      <c r="C35" s="24">
        <v>45348</v>
      </c>
      <c r="D35" s="25" t="s">
        <v>19</v>
      </c>
      <c r="E35" s="25" t="s">
        <v>1843</v>
      </c>
      <c r="F35" s="26">
        <v>562</v>
      </c>
      <c r="G35" s="26">
        <v>600</v>
      </c>
      <c r="H35" s="26">
        <v>540</v>
      </c>
      <c r="I35" s="26">
        <v>574.95000000000005</v>
      </c>
      <c r="J35" s="25">
        <f t="shared" ref="J35:J38" si="28">I35-F35</f>
        <v>12.950000000000045</v>
      </c>
      <c r="K35" s="27">
        <f t="shared" ref="K35:K38" si="29">150000/F35</f>
        <v>266.90391459074732</v>
      </c>
      <c r="L35" s="63">
        <f t="shared" si="2"/>
        <v>2.304270462633462E-2</v>
      </c>
      <c r="M35" s="28">
        <f t="shared" si="10"/>
        <v>3456.4056939501897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11"/>
        <v>31</v>
      </c>
      <c r="C36" s="24">
        <v>45348</v>
      </c>
      <c r="D36" s="25" t="s">
        <v>19</v>
      </c>
      <c r="E36" s="25" t="s">
        <v>1478</v>
      </c>
      <c r="F36" s="26">
        <v>940</v>
      </c>
      <c r="G36" s="26">
        <v>1050</v>
      </c>
      <c r="H36" s="26">
        <v>900</v>
      </c>
      <c r="I36" s="26">
        <v>1065</v>
      </c>
      <c r="J36" s="25">
        <f t="shared" si="28"/>
        <v>125</v>
      </c>
      <c r="K36" s="27">
        <f t="shared" si="29"/>
        <v>159.57446808510639</v>
      </c>
      <c r="L36" s="63">
        <f t="shared" si="2"/>
        <v>0.13297872340425543</v>
      </c>
      <c r="M36" s="28">
        <f t="shared" si="10"/>
        <v>19946.808510638297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11"/>
        <v>32</v>
      </c>
      <c r="C37" s="24">
        <v>45348</v>
      </c>
      <c r="D37" s="45" t="s">
        <v>19</v>
      </c>
      <c r="E37" s="45" t="s">
        <v>1015</v>
      </c>
      <c r="F37" s="46">
        <v>266</v>
      </c>
      <c r="G37" s="46">
        <v>320</v>
      </c>
      <c r="H37" s="46">
        <v>245</v>
      </c>
      <c r="I37" s="26">
        <v>276</v>
      </c>
      <c r="J37" s="25">
        <f t="shared" si="28"/>
        <v>10</v>
      </c>
      <c r="K37" s="27">
        <f t="shared" si="29"/>
        <v>563.90977443609017</v>
      </c>
      <c r="L37" s="63">
        <f t="shared" si="2"/>
        <v>3.7593984962406068E-2</v>
      </c>
      <c r="M37" s="28">
        <f t="shared" si="10"/>
        <v>5639.0977443609017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x14ac:dyDescent="0.3">
      <c r="A38" s="7"/>
      <c r="B38" s="23">
        <f t="shared" si="11"/>
        <v>33</v>
      </c>
      <c r="C38" s="24">
        <v>45348</v>
      </c>
      <c r="D38" s="43" t="s">
        <v>19</v>
      </c>
      <c r="E38" s="43" t="s">
        <v>95</v>
      </c>
      <c r="F38" s="43">
        <v>628</v>
      </c>
      <c r="G38" s="43">
        <v>660</v>
      </c>
      <c r="H38" s="43">
        <v>610</v>
      </c>
      <c r="I38" s="26">
        <v>645</v>
      </c>
      <c r="J38" s="25">
        <f t="shared" si="28"/>
        <v>17</v>
      </c>
      <c r="K38" s="27">
        <f t="shared" si="29"/>
        <v>238.85350318471339</v>
      </c>
      <c r="L38" s="63">
        <f t="shared" si="2"/>
        <v>2.7070063694267565E-2</v>
      </c>
      <c r="M38" s="28">
        <f t="shared" si="10"/>
        <v>4060.5095541401274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.6" x14ac:dyDescent="0.3">
      <c r="A39" s="7"/>
      <c r="B39" s="23">
        <f t="shared" si="11"/>
        <v>34</v>
      </c>
      <c r="C39" s="24">
        <v>45349</v>
      </c>
      <c r="D39" s="43" t="s">
        <v>19</v>
      </c>
      <c r="E39" s="61" t="s">
        <v>1844</v>
      </c>
      <c r="F39" s="43">
        <v>200</v>
      </c>
      <c r="G39" s="43">
        <v>800</v>
      </c>
      <c r="H39" s="43">
        <v>100</v>
      </c>
      <c r="I39" s="26"/>
      <c r="J39" s="25"/>
      <c r="K39" s="27"/>
      <c r="L39" s="63">
        <f t="shared" si="2"/>
        <v>-1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1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30">IF($M70&gt;0,1,0)</f>
        <v>0</v>
      </c>
      <c r="Z70" s="5">
        <f t="shared" ref="Z70:Z133" si="31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32">(I71*1/F71)-100%</f>
        <v>#VALUE!</v>
      </c>
      <c r="M71" s="28">
        <f t="shared" si="10"/>
        <v>0</v>
      </c>
      <c r="N71" s="8"/>
      <c r="Y71" s="5">
        <f t="shared" si="30"/>
        <v>0</v>
      </c>
      <c r="Z71" s="5">
        <f t="shared" si="31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2"/>
        <v>#VALUE!</v>
      </c>
      <c r="M72" s="28">
        <f t="shared" ref="M72:M135" si="33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3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2"/>
        <v>#VALUE!</v>
      </c>
      <c r="M73" s="28">
        <f t="shared" si="33"/>
        <v>0</v>
      </c>
      <c r="N73" s="8"/>
      <c r="Y73" s="5">
        <f t="shared" si="30"/>
        <v>0</v>
      </c>
      <c r="Z73" s="5">
        <f t="shared" si="31"/>
        <v>0</v>
      </c>
      <c r="AA73" s="5">
        <f t="shared" si="7"/>
        <v>0</v>
      </c>
    </row>
    <row r="74" spans="1:27" hidden="1" x14ac:dyDescent="0.3">
      <c r="A74" s="7"/>
      <c r="B74" s="23">
        <f t="shared" si="3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2"/>
        <v>#VALUE!</v>
      </c>
      <c r="M74" s="28">
        <f t="shared" si="33"/>
        <v>0</v>
      </c>
      <c r="N74" s="8"/>
      <c r="Y74" s="5">
        <f t="shared" si="30"/>
        <v>0</v>
      </c>
      <c r="Z74" s="5">
        <f t="shared" si="31"/>
        <v>0</v>
      </c>
      <c r="AA74" s="5">
        <f t="shared" ref="AA74:AA137" si="35">IF($I74=0,1,0)</f>
        <v>0</v>
      </c>
    </row>
    <row r="75" spans="1:27" hidden="1" x14ac:dyDescent="0.3">
      <c r="A75" s="7"/>
      <c r="B75" s="23">
        <f t="shared" si="3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2"/>
        <v>#VALUE!</v>
      </c>
      <c r="M75" s="28">
        <f t="shared" si="33"/>
        <v>0</v>
      </c>
      <c r="N75" s="8"/>
      <c r="Y75" s="5">
        <f t="shared" si="30"/>
        <v>0</v>
      </c>
      <c r="Z75" s="5">
        <f t="shared" si="31"/>
        <v>0</v>
      </c>
      <c r="AA75" s="5">
        <f t="shared" si="35"/>
        <v>0</v>
      </c>
    </row>
    <row r="76" spans="1:27" hidden="1" x14ac:dyDescent="0.3">
      <c r="A76" s="7"/>
      <c r="B76" s="23">
        <f t="shared" si="3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2"/>
        <v>#VALUE!</v>
      </c>
      <c r="M76" s="28">
        <f t="shared" si="33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2"/>
        <v>#VALUE!</v>
      </c>
      <c r="M77" s="28">
        <f t="shared" si="33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2"/>
        <v>#VALUE!</v>
      </c>
      <c r="M78" s="28">
        <f t="shared" si="33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2"/>
        <v>#VALUE!</v>
      </c>
      <c r="M79" s="28">
        <f t="shared" si="33"/>
        <v>0</v>
      </c>
      <c r="N79" s="8"/>
      <c r="Q79" s="5" t="s">
        <v>20</v>
      </c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2"/>
        <v>#VALUE!</v>
      </c>
      <c r="M80" s="28">
        <f t="shared" si="33"/>
        <v>0</v>
      </c>
      <c r="N80" s="8"/>
      <c r="P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2"/>
        <v>#VALUE!</v>
      </c>
      <c r="M81" s="28">
        <f t="shared" si="33"/>
        <v>0</v>
      </c>
      <c r="N81" s="8"/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2"/>
        <v>#VALUE!</v>
      </c>
      <c r="M82" s="28">
        <f t="shared" si="33"/>
        <v>0</v>
      </c>
      <c r="N82" s="8"/>
      <c r="R82" s="5" t="s">
        <v>20</v>
      </c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2"/>
        <v>#VALUE!</v>
      </c>
      <c r="M83" s="28">
        <f t="shared" si="33"/>
        <v>0</v>
      </c>
      <c r="N83" s="8"/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2"/>
        <v>#VALUE!</v>
      </c>
      <c r="M84" s="28">
        <f t="shared" si="33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2"/>
        <v>#VALUE!</v>
      </c>
      <c r="M85" s="28">
        <f t="shared" si="33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2"/>
        <v>#VALUE!</v>
      </c>
      <c r="M86" s="28">
        <f t="shared" si="33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2"/>
        <v>#VALUE!</v>
      </c>
      <c r="M87" s="28">
        <f t="shared" si="33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2"/>
        <v>#VALUE!</v>
      </c>
      <c r="M88" s="28">
        <f t="shared" si="33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2"/>
        <v>#VALUE!</v>
      </c>
      <c r="M89" s="28">
        <f t="shared" si="33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2"/>
        <v>#VALUE!</v>
      </c>
      <c r="M90" s="28">
        <f t="shared" si="33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2"/>
        <v>#VALUE!</v>
      </c>
      <c r="M91" s="28">
        <f t="shared" si="33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2"/>
        <v>#VALUE!</v>
      </c>
      <c r="M92" s="28">
        <f t="shared" si="33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2"/>
        <v>#VALUE!</v>
      </c>
      <c r="M93" s="28">
        <f t="shared" si="33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2"/>
        <v>#VALUE!</v>
      </c>
      <c r="M94" s="28">
        <f t="shared" si="33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2"/>
        <v>#VALUE!</v>
      </c>
      <c r="M95" s="28">
        <f t="shared" si="33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2"/>
        <v>#VALUE!</v>
      </c>
      <c r="M96" s="28">
        <f t="shared" si="33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2"/>
        <v>#VALUE!</v>
      </c>
      <c r="M97" s="28">
        <f t="shared" si="33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2"/>
        <v>#VALUE!</v>
      </c>
      <c r="M98" s="28">
        <f t="shared" si="33"/>
        <v>0</v>
      </c>
      <c r="N98" s="8"/>
      <c r="P98" s="5" t="s">
        <v>20</v>
      </c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2"/>
        <v>#VALUE!</v>
      </c>
      <c r="M99" s="28">
        <f t="shared" si="33"/>
        <v>0</v>
      </c>
      <c r="N99" s="8"/>
      <c r="Q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2"/>
        <v>#VALUE!</v>
      </c>
      <c r="M100" s="28">
        <f t="shared" si="33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2"/>
        <v>#VALUE!</v>
      </c>
      <c r="M101" s="28">
        <f t="shared" si="33"/>
        <v>0</v>
      </c>
      <c r="N101" s="8"/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2"/>
        <v>#VALUE!</v>
      </c>
      <c r="M102" s="28">
        <f t="shared" si="33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2"/>
        <v>#VALUE!</v>
      </c>
      <c r="M103" s="25">
        <f t="shared" si="33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2"/>
        <v>#VALUE!</v>
      </c>
      <c r="M104" s="25">
        <f t="shared" si="33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2"/>
        <v>#VALUE!</v>
      </c>
      <c r="M105" s="25">
        <f t="shared" si="33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2"/>
        <v>#VALUE!</v>
      </c>
      <c r="M106" s="25">
        <f t="shared" si="33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2"/>
        <v>#VALUE!</v>
      </c>
      <c r="M107" s="25">
        <f t="shared" si="33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2"/>
        <v>#VALUE!</v>
      </c>
      <c r="M108" s="25">
        <f t="shared" si="33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2"/>
        <v>#VALUE!</v>
      </c>
      <c r="M109" s="25">
        <f t="shared" si="33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2"/>
        <v>#VALUE!</v>
      </c>
      <c r="M110" s="25">
        <f t="shared" si="33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2"/>
        <v>#VALUE!</v>
      </c>
      <c r="M111" s="25">
        <f t="shared" si="33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2"/>
        <v>#VALUE!</v>
      </c>
      <c r="M112" s="25">
        <f t="shared" si="33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2"/>
        <v>#VALUE!</v>
      </c>
      <c r="M113" s="25">
        <f t="shared" si="33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2"/>
        <v>#VALUE!</v>
      </c>
      <c r="M114" s="25">
        <f t="shared" si="33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2"/>
        <v>#VALUE!</v>
      </c>
      <c r="M115" s="25">
        <f t="shared" si="33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2"/>
        <v>#VALUE!</v>
      </c>
      <c r="M116" s="25">
        <f t="shared" si="33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2"/>
        <v>#VALUE!</v>
      </c>
      <c r="M117" s="25">
        <f t="shared" si="33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2"/>
        <v>#VALUE!</v>
      </c>
      <c r="M118" s="25">
        <f t="shared" si="33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2"/>
        <v>#VALUE!</v>
      </c>
      <c r="M119" s="25">
        <f t="shared" si="33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2"/>
        <v>#VALUE!</v>
      </c>
      <c r="M120" s="25">
        <f t="shared" si="33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2"/>
        <v>#VALUE!</v>
      </c>
      <c r="M121" s="25">
        <f t="shared" si="33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2"/>
        <v>#VALUE!</v>
      </c>
      <c r="M122" s="25">
        <f t="shared" si="33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2"/>
        <v>#VALUE!</v>
      </c>
      <c r="M123" s="25">
        <f t="shared" si="33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2"/>
        <v>#VALUE!</v>
      </c>
      <c r="M124" s="25">
        <f t="shared" si="33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2"/>
        <v>#VALUE!</v>
      </c>
      <c r="M125" s="25">
        <f t="shared" si="33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2"/>
        <v>#VALUE!</v>
      </c>
      <c r="M126" s="25">
        <f t="shared" si="33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2"/>
        <v>#VALUE!</v>
      </c>
      <c r="M127" s="25">
        <f t="shared" si="33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2"/>
        <v>#VALUE!</v>
      </c>
      <c r="M128" s="25">
        <f t="shared" si="33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2"/>
        <v>#VALUE!</v>
      </c>
      <c r="M129" s="25">
        <f t="shared" si="33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2"/>
        <v>#VALUE!</v>
      </c>
      <c r="M130" s="25">
        <f t="shared" si="33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2"/>
        <v>#VALUE!</v>
      </c>
      <c r="M131" s="25">
        <f t="shared" si="33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2"/>
        <v>#VALUE!</v>
      </c>
      <c r="M132" s="25">
        <f t="shared" si="33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32"/>
        <v>#VALUE!</v>
      </c>
      <c r="M133" s="25">
        <f t="shared" si="33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2"/>
        <v>#VALUE!</v>
      </c>
      <c r="M134" s="25">
        <f t="shared" si="33"/>
        <v>0</v>
      </c>
      <c r="N134" s="8"/>
      <c r="Y134" s="5">
        <f t="shared" ref="Y134:Y190" si="36">IF($M134&gt;0,1,0)</f>
        <v>0</v>
      </c>
      <c r="Z134" s="5">
        <f t="shared" ref="Z134:Z190" si="37">IF($M134&lt;0,1,0)</f>
        <v>0</v>
      </c>
      <c r="AA134" s="5">
        <f t="shared" si="35"/>
        <v>0</v>
      </c>
    </row>
    <row r="135" spans="1:27" hidden="1" x14ac:dyDescent="0.3">
      <c r="A135" s="7"/>
      <c r="B135" s="23">
        <f t="shared" si="3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8">(I135*1/F135)-100%</f>
        <v>#VALUE!</v>
      </c>
      <c r="M135" s="25">
        <f t="shared" si="33"/>
        <v>0</v>
      </c>
      <c r="N135" s="8"/>
      <c r="Y135" s="5">
        <f t="shared" si="36"/>
        <v>0</v>
      </c>
      <c r="Z135" s="5">
        <f t="shared" si="37"/>
        <v>0</v>
      </c>
      <c r="AA135" s="5">
        <f t="shared" si="35"/>
        <v>0</v>
      </c>
    </row>
    <row r="136" spans="1:27" hidden="1" x14ac:dyDescent="0.3">
      <c r="A136" s="7"/>
      <c r="B136" s="23">
        <f t="shared" si="3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8"/>
        <v>#VALUE!</v>
      </c>
      <c r="M136" s="25">
        <f t="shared" ref="M136:M190" si="39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ref="B137:B190" si="4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8"/>
        <v>#VALUE!</v>
      </c>
      <c r="M137" s="25">
        <f t="shared" si="39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4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8"/>
        <v>#VALUE!</v>
      </c>
      <c r="M138" s="25">
        <f t="shared" si="39"/>
        <v>0</v>
      </c>
      <c r="N138" s="8"/>
      <c r="Y138" s="5">
        <f t="shared" si="36"/>
        <v>0</v>
      </c>
      <c r="Z138" s="5">
        <f t="shared" si="37"/>
        <v>0</v>
      </c>
      <c r="AA138" s="5">
        <f t="shared" ref="AA138:AA190" si="41">IF($I138=0,1,0)</f>
        <v>0</v>
      </c>
    </row>
    <row r="139" spans="1:27" hidden="1" x14ac:dyDescent="0.3">
      <c r="A139" s="7"/>
      <c r="B139" s="23">
        <f t="shared" si="4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8"/>
        <v>#VALUE!</v>
      </c>
      <c r="M139" s="25">
        <f t="shared" si="39"/>
        <v>0</v>
      </c>
      <c r="N139" s="8"/>
      <c r="Y139" s="5">
        <f t="shared" si="36"/>
        <v>0</v>
      </c>
      <c r="Z139" s="5">
        <f t="shared" si="37"/>
        <v>0</v>
      </c>
      <c r="AA139" s="5">
        <f t="shared" si="41"/>
        <v>0</v>
      </c>
    </row>
    <row r="140" spans="1:27" hidden="1" x14ac:dyDescent="0.3">
      <c r="A140" s="7"/>
      <c r="B140" s="23">
        <f t="shared" si="4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8"/>
        <v>#VALUE!</v>
      </c>
      <c r="M140" s="25">
        <f t="shared" si="39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4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8"/>
        <v>#VALUE!</v>
      </c>
      <c r="M141" s="25">
        <f t="shared" si="39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4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8"/>
        <v>#VALUE!</v>
      </c>
      <c r="M142" s="25">
        <f t="shared" si="39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4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8"/>
        <v>#VALUE!</v>
      </c>
      <c r="M143" s="25">
        <f t="shared" si="39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4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8"/>
        <v>#VALUE!</v>
      </c>
      <c r="M144" s="25">
        <f t="shared" si="39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4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8"/>
        <v>#VALUE!</v>
      </c>
      <c r="M145" s="25">
        <f t="shared" si="39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4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8"/>
        <v>#VALUE!</v>
      </c>
      <c r="M146" s="25">
        <f t="shared" si="39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4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8"/>
        <v>#VALUE!</v>
      </c>
      <c r="M147" s="25">
        <f t="shared" si="39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4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8"/>
        <v>#VALUE!</v>
      </c>
      <c r="M148" s="25">
        <f t="shared" si="39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4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8"/>
        <v>#VALUE!</v>
      </c>
      <c r="M149" s="25">
        <f t="shared" si="39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4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8"/>
        <v>#VALUE!</v>
      </c>
      <c r="M150" s="25">
        <f t="shared" si="39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4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8"/>
        <v>#VALUE!</v>
      </c>
      <c r="M151" s="25">
        <f t="shared" si="39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4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8"/>
        <v>#VALUE!</v>
      </c>
      <c r="M152" s="25">
        <f t="shared" si="39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4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8"/>
        <v>#VALUE!</v>
      </c>
      <c r="M153" s="25">
        <f t="shared" si="39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4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8"/>
        <v>#VALUE!</v>
      </c>
      <c r="M154" s="25">
        <f t="shared" si="39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4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8"/>
        <v>#VALUE!</v>
      </c>
      <c r="M155" s="25">
        <f t="shared" si="39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4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8"/>
        <v>#VALUE!</v>
      </c>
      <c r="M156" s="25">
        <f t="shared" si="39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4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8"/>
        <v>#VALUE!</v>
      </c>
      <c r="M157" s="25">
        <f t="shared" si="39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4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8"/>
        <v>#VALUE!</v>
      </c>
      <c r="M158" s="25">
        <f t="shared" si="39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4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8"/>
        <v>#VALUE!</v>
      </c>
      <c r="M159" s="25">
        <f t="shared" si="39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4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8"/>
        <v>#VALUE!</v>
      </c>
      <c r="M160" s="25">
        <f t="shared" si="39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4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8"/>
        <v>#VALUE!</v>
      </c>
      <c r="M161" s="25">
        <f t="shared" si="39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4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8"/>
        <v>#VALUE!</v>
      </c>
      <c r="M162" s="25">
        <f t="shared" si="39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4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8"/>
        <v>#VALUE!</v>
      </c>
      <c r="M163" s="25">
        <f t="shared" si="39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4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8"/>
        <v>#VALUE!</v>
      </c>
      <c r="M164" s="25">
        <f t="shared" si="39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4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8"/>
        <v>#VALUE!</v>
      </c>
      <c r="M165" s="25">
        <f t="shared" si="39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4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8"/>
        <v>#VALUE!</v>
      </c>
      <c r="M166" s="25">
        <f t="shared" si="39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4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8"/>
        <v>#VALUE!</v>
      </c>
      <c r="M167" s="25">
        <f t="shared" si="39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4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8"/>
        <v>#VALUE!</v>
      </c>
      <c r="M168" s="25">
        <f t="shared" si="39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4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8"/>
        <v>#VALUE!</v>
      </c>
      <c r="M169" s="25">
        <f t="shared" si="39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4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8"/>
        <v>#VALUE!</v>
      </c>
      <c r="M170" s="25">
        <f t="shared" si="39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4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8"/>
        <v>#VALUE!</v>
      </c>
      <c r="M171" s="25">
        <f t="shared" si="39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4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8"/>
        <v>#VALUE!</v>
      </c>
      <c r="M172" s="25">
        <f t="shared" si="39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4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8"/>
        <v>#VALUE!</v>
      </c>
      <c r="M173" s="25">
        <f t="shared" si="39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4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8"/>
        <v>#VALUE!</v>
      </c>
      <c r="M174" s="25">
        <f t="shared" si="39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4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8"/>
        <v>#VALUE!</v>
      </c>
      <c r="M175" s="25">
        <f t="shared" si="39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4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8"/>
        <v>#VALUE!</v>
      </c>
      <c r="M176" s="25">
        <f t="shared" si="39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4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8"/>
        <v>#VALUE!</v>
      </c>
      <c r="M177" s="25">
        <f t="shared" si="39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4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8"/>
        <v>#VALUE!</v>
      </c>
      <c r="M178" s="25">
        <f t="shared" si="39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4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8"/>
        <v>#VALUE!</v>
      </c>
      <c r="M179" s="25">
        <f t="shared" si="39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4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8"/>
        <v>#VALUE!</v>
      </c>
      <c r="M180" s="25">
        <f t="shared" si="39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4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8"/>
        <v>#VALUE!</v>
      </c>
      <c r="M181" s="25">
        <f t="shared" si="39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4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8"/>
        <v>#VALUE!</v>
      </c>
      <c r="M182" s="25">
        <f t="shared" si="39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4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8"/>
        <v>#VALUE!</v>
      </c>
      <c r="M183" s="25">
        <f t="shared" si="39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4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8"/>
        <v>#VALUE!</v>
      </c>
      <c r="M184" s="25">
        <f t="shared" si="39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4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8"/>
        <v>#VALUE!</v>
      </c>
      <c r="M185" s="25">
        <f t="shared" si="39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4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8"/>
        <v>#VALUE!</v>
      </c>
      <c r="M186" s="25">
        <f t="shared" si="39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4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8"/>
        <v>#VALUE!</v>
      </c>
      <c r="M187" s="25">
        <f t="shared" si="39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4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8"/>
        <v>#VALUE!</v>
      </c>
      <c r="M188" s="25">
        <f t="shared" si="39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4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8"/>
        <v>#VALUE!</v>
      </c>
      <c r="M189" s="25">
        <f t="shared" si="39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t="15" thickBot="1" x14ac:dyDescent="0.35">
      <c r="A190" s="7"/>
      <c r="B190" s="23">
        <f t="shared" si="4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8"/>
        <v>#VALUE!</v>
      </c>
      <c r="M190" s="25">
        <f t="shared" si="39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293238.23596026935</v>
      </c>
      <c r="N191" s="8"/>
      <c r="Y191" s="5">
        <f>SUM(Y6:Y190)</f>
        <v>27</v>
      </c>
      <c r="Z191" s="5">
        <f>SUM(Z6:Z190)</f>
        <v>3</v>
      </c>
      <c r="AA191" s="5">
        <f>SUM(AA6:AA190)</f>
        <v>3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1" priority="1">
      <formula>LEN(TRIM(I6))=0</formula>
    </cfRule>
  </conditionalFormatting>
  <hyperlinks>
    <hyperlink ref="B191" r:id="rId1" xr:uid="{163A03A6-7E67-47C5-B03B-77E4435147F5}"/>
    <hyperlink ref="P1" location="'MASTER '!A1" display="Back" xr:uid="{C73BB825-132C-493A-B712-B7462FCD79B4}"/>
    <hyperlink ref="P12:P13" location="'APRIL-2018'!A1" display="CASH" xr:uid="{6EAFA65F-216A-4D59-AC23-8F503B661FE3}"/>
  </hyperlinks>
  <pageMargins left="0.7" right="0.7" top="0.75" bottom="0.75" header="0.3" footer="0.3"/>
  <pageSetup orientation="portrait"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7EF6B-E031-47E3-B176-381DC56AECD0}">
  <dimension ref="A1:AA192"/>
  <sheetViews>
    <sheetView zoomScale="95" zoomScaleNormal="95" workbookViewId="0">
      <selection activeCell="S14" sqref="S14:U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8"/>
    </row>
    <row r="3" spans="1:27" ht="16.2" thickBot="1" x14ac:dyDescent="0.35">
      <c r="A3" s="7"/>
      <c r="B3" s="133" t="s">
        <v>1845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5"/>
      <c r="N3" s="8"/>
    </row>
    <row r="4" spans="1:27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45352</v>
      </c>
      <c r="D6" s="19" t="s">
        <v>19</v>
      </c>
      <c r="E6" s="19" t="s">
        <v>1846</v>
      </c>
      <c r="F6" s="21">
        <v>166</v>
      </c>
      <c r="G6" s="79">
        <v>180</v>
      </c>
      <c r="H6" s="79">
        <v>160</v>
      </c>
      <c r="I6" s="26">
        <v>170</v>
      </c>
      <c r="J6" s="25">
        <f t="shared" ref="J6" si="0">I6-F6</f>
        <v>4</v>
      </c>
      <c r="K6" s="27">
        <f t="shared" ref="K6" si="1">150000/F6</f>
        <v>903.61445783132535</v>
      </c>
      <c r="L6" s="63">
        <f t="shared" ref="L6:L70" si="2">(I6*1/F6)-100%</f>
        <v>2.4096385542168752E-2</v>
      </c>
      <c r="M6" s="22">
        <f>J6*K6</f>
        <v>3614.4578313253014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45352</v>
      </c>
      <c r="D7" s="25" t="s">
        <v>19</v>
      </c>
      <c r="E7" s="25" t="s">
        <v>1230</v>
      </c>
      <c r="F7" s="26">
        <v>125</v>
      </c>
      <c r="G7" s="26">
        <v>140</v>
      </c>
      <c r="H7" s="26">
        <v>118</v>
      </c>
      <c r="I7" s="26">
        <v>130</v>
      </c>
      <c r="J7" s="25">
        <f t="shared" ref="J7" si="5">I7-F7</f>
        <v>5</v>
      </c>
      <c r="K7" s="27">
        <f t="shared" ref="K7" si="6">150000/F7</f>
        <v>1200</v>
      </c>
      <c r="L7" s="63">
        <f t="shared" si="2"/>
        <v>4.0000000000000036E-2</v>
      </c>
      <c r="M7" s="22">
        <f>J7*K7</f>
        <v>6000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45352</v>
      </c>
      <c r="D8" s="25" t="s">
        <v>19</v>
      </c>
      <c r="E8" s="25" t="s">
        <v>1253</v>
      </c>
      <c r="F8" s="26">
        <v>272</v>
      </c>
      <c r="G8" s="26">
        <v>300</v>
      </c>
      <c r="H8" s="26">
        <v>250</v>
      </c>
      <c r="I8" s="26">
        <v>277</v>
      </c>
      <c r="J8" s="25">
        <f t="shared" ref="J8" si="8">I8-F8</f>
        <v>5</v>
      </c>
      <c r="K8" s="27">
        <f t="shared" ref="K8" si="9">150000/F8</f>
        <v>551.47058823529414</v>
      </c>
      <c r="L8" s="63">
        <f t="shared" si="2"/>
        <v>1.8382352941176405E-2</v>
      </c>
      <c r="M8" s="28">
        <f t="shared" ref="M8:M71" si="10">J8*K8</f>
        <v>2757.3529411764707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45352</v>
      </c>
      <c r="D9" s="25" t="s">
        <v>19</v>
      </c>
      <c r="E9" s="25" t="s">
        <v>1847</v>
      </c>
      <c r="F9" s="26">
        <v>455</v>
      </c>
      <c r="G9" s="26">
        <v>500</v>
      </c>
      <c r="H9" s="26">
        <v>430</v>
      </c>
      <c r="I9" s="26">
        <v>465</v>
      </c>
      <c r="J9" s="25">
        <f t="shared" ref="J9" si="12">I9-F9</f>
        <v>10</v>
      </c>
      <c r="K9" s="27">
        <f t="shared" ref="K9" si="13">150000/F9</f>
        <v>329.67032967032969</v>
      </c>
      <c r="L9" s="63">
        <f t="shared" si="2"/>
        <v>2.19780219780219E-2</v>
      </c>
      <c r="M9" s="28">
        <f t="shared" si="10"/>
        <v>3296.7032967032969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45352</v>
      </c>
      <c r="D10" s="25" t="s">
        <v>19</v>
      </c>
      <c r="E10" s="25" t="s">
        <v>821</v>
      </c>
      <c r="F10" s="26">
        <v>353</v>
      </c>
      <c r="G10" s="26">
        <v>380</v>
      </c>
      <c r="H10" s="26">
        <v>335</v>
      </c>
      <c r="I10" s="26">
        <v>358</v>
      </c>
      <c r="J10" s="25">
        <f t="shared" ref="J10:J11" si="14">I10-F10</f>
        <v>5</v>
      </c>
      <c r="K10" s="27">
        <f t="shared" ref="K10:K11" si="15">150000/F10</f>
        <v>424.92917847025495</v>
      </c>
      <c r="L10" s="63">
        <f t="shared" si="2"/>
        <v>1.4164305949008416E-2</v>
      </c>
      <c r="M10" s="28">
        <f t="shared" si="10"/>
        <v>2124.6458923512746</v>
      </c>
      <c r="N10" s="8"/>
      <c r="P10" s="131" t="s">
        <v>3</v>
      </c>
      <c r="Q10" s="95" t="s">
        <v>4</v>
      </c>
      <c r="R10" s="95" t="s">
        <v>5</v>
      </c>
      <c r="S10" s="95" t="s">
        <v>6</v>
      </c>
      <c r="T10" s="95" t="s">
        <v>156</v>
      </c>
      <c r="U10" s="118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45356</v>
      </c>
      <c r="D11" s="25" t="s">
        <v>19</v>
      </c>
      <c r="E11" s="25" t="s">
        <v>1848</v>
      </c>
      <c r="F11" s="26">
        <v>7550</v>
      </c>
      <c r="G11" s="26">
        <v>8500</v>
      </c>
      <c r="H11" s="26">
        <v>7300</v>
      </c>
      <c r="I11" s="26">
        <v>8400</v>
      </c>
      <c r="J11" s="25">
        <f t="shared" si="14"/>
        <v>850</v>
      </c>
      <c r="K11" s="27">
        <f t="shared" si="15"/>
        <v>19.867549668874172</v>
      </c>
      <c r="L11" s="63">
        <f t="shared" si="2"/>
        <v>0.11258278145695355</v>
      </c>
      <c r="M11" s="28">
        <f t="shared" si="10"/>
        <v>16887.417218543047</v>
      </c>
      <c r="N11" s="8"/>
      <c r="P11" s="132"/>
      <c r="Q11" s="96"/>
      <c r="R11" s="96"/>
      <c r="S11" s="96"/>
      <c r="T11" s="96"/>
      <c r="U11" s="119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45357</v>
      </c>
      <c r="D12" s="25" t="s">
        <v>19</v>
      </c>
      <c r="E12" s="25" t="s">
        <v>1849</v>
      </c>
      <c r="F12" s="26">
        <v>64</v>
      </c>
      <c r="G12" s="26">
        <v>70</v>
      </c>
      <c r="H12" s="26">
        <v>61</v>
      </c>
      <c r="I12" s="26">
        <v>65</v>
      </c>
      <c r="J12" s="25">
        <f t="shared" ref="J12" si="16">I12-F12</f>
        <v>1</v>
      </c>
      <c r="K12" s="27">
        <f t="shared" ref="K12" si="17">150000/F12</f>
        <v>2343.75</v>
      </c>
      <c r="L12" s="63">
        <f t="shared" si="2"/>
        <v>1.5625E-2</v>
      </c>
      <c r="M12" s="28">
        <f t="shared" si="10"/>
        <v>2343.75</v>
      </c>
      <c r="N12" s="8"/>
      <c r="P12" s="120" t="s">
        <v>10</v>
      </c>
      <c r="Q12" s="122">
        <v>17</v>
      </c>
      <c r="R12" s="124">
        <v>17</v>
      </c>
      <c r="S12" s="124">
        <f>Z55</f>
        <v>0</v>
      </c>
      <c r="T12" s="126">
        <v>0</v>
      </c>
      <c r="U12" s="93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45370</v>
      </c>
      <c r="D13" s="25" t="s">
        <v>19</v>
      </c>
      <c r="E13" s="25" t="s">
        <v>1220</v>
      </c>
      <c r="F13" s="26">
        <v>202</v>
      </c>
      <c r="G13" s="26">
        <v>220</v>
      </c>
      <c r="H13" s="26">
        <v>194</v>
      </c>
      <c r="I13" s="26">
        <v>208.65</v>
      </c>
      <c r="J13" s="25">
        <f t="shared" ref="J13" si="18">I13-F13</f>
        <v>6.6500000000000057</v>
      </c>
      <c r="K13" s="27">
        <f t="shared" ref="K13" si="19">150000/F13</f>
        <v>742.57425742574253</v>
      </c>
      <c r="L13" s="63">
        <f t="shared" si="2"/>
        <v>3.2920792079207839E-2</v>
      </c>
      <c r="M13" s="28">
        <f t="shared" si="10"/>
        <v>4938.1188118811924</v>
      </c>
      <c r="N13" s="8"/>
      <c r="P13" s="121"/>
      <c r="Q13" s="123"/>
      <c r="R13" s="125"/>
      <c r="S13" s="125"/>
      <c r="T13" s="127"/>
      <c r="U13" s="94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45370</v>
      </c>
      <c r="D14" s="25" t="s">
        <v>19</v>
      </c>
      <c r="E14" s="25" t="s">
        <v>1850</v>
      </c>
      <c r="F14" s="26">
        <v>1370</v>
      </c>
      <c r="G14" s="26">
        <v>1450</v>
      </c>
      <c r="H14" s="26">
        <v>1330</v>
      </c>
      <c r="I14" s="26">
        <v>1449</v>
      </c>
      <c r="J14" s="25">
        <f t="shared" ref="J14:J22" si="20">I14-F14</f>
        <v>79</v>
      </c>
      <c r="K14" s="27">
        <f t="shared" ref="K14:K22" si="21">150000/F14</f>
        <v>109.48905109489051</v>
      </c>
      <c r="L14" s="63">
        <f t="shared" si="2"/>
        <v>5.766423357664241E-2</v>
      </c>
      <c r="M14" s="28">
        <f t="shared" si="10"/>
        <v>8649.6350364963509</v>
      </c>
      <c r="N14" s="8"/>
      <c r="O14" s="29"/>
      <c r="P14" s="97" t="s">
        <v>21</v>
      </c>
      <c r="Q14" s="98"/>
      <c r="R14" s="99"/>
      <c r="S14" s="106">
        <f>U12</f>
        <v>1</v>
      </c>
      <c r="T14" s="107"/>
      <c r="U14" s="108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45370</v>
      </c>
      <c r="D15" s="25" t="s">
        <v>19</v>
      </c>
      <c r="E15" s="25" t="s">
        <v>1851</v>
      </c>
      <c r="F15" s="26">
        <v>1750</v>
      </c>
      <c r="G15" s="26">
        <v>1850</v>
      </c>
      <c r="H15" s="26">
        <v>1690</v>
      </c>
      <c r="I15" s="26">
        <v>1800</v>
      </c>
      <c r="J15" s="25">
        <f t="shared" si="20"/>
        <v>50</v>
      </c>
      <c r="K15" s="27">
        <f t="shared" si="21"/>
        <v>85.714285714285708</v>
      </c>
      <c r="L15" s="63">
        <f t="shared" si="2"/>
        <v>2.857142857142847E-2</v>
      </c>
      <c r="M15" s="28">
        <f t="shared" si="10"/>
        <v>4285.7142857142853</v>
      </c>
      <c r="N15" s="8"/>
      <c r="P15" s="100"/>
      <c r="Q15" s="101"/>
      <c r="R15" s="102"/>
      <c r="S15" s="109"/>
      <c r="T15" s="110"/>
      <c r="U15" s="111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45372</v>
      </c>
      <c r="D16" s="25" t="s">
        <v>19</v>
      </c>
      <c r="E16" s="25" t="s">
        <v>1852</v>
      </c>
      <c r="F16" s="26">
        <v>182</v>
      </c>
      <c r="G16" s="26">
        <v>200</v>
      </c>
      <c r="H16" s="26">
        <v>173</v>
      </c>
      <c r="I16" s="26">
        <v>195</v>
      </c>
      <c r="J16" s="25">
        <f t="shared" si="20"/>
        <v>13</v>
      </c>
      <c r="K16" s="27">
        <f t="shared" si="21"/>
        <v>824.17582417582423</v>
      </c>
      <c r="L16" s="63">
        <f t="shared" si="2"/>
        <v>7.1428571428571397E-2</v>
      </c>
      <c r="M16" s="28">
        <f t="shared" si="10"/>
        <v>10714.285714285716</v>
      </c>
      <c r="N16" s="8"/>
      <c r="P16" s="103"/>
      <c r="Q16" s="104"/>
      <c r="R16" s="105"/>
      <c r="S16" s="112"/>
      <c r="T16" s="113"/>
      <c r="U16" s="114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45372</v>
      </c>
      <c r="D17" s="25" t="s">
        <v>19</v>
      </c>
      <c r="E17" s="25" t="s">
        <v>1853</v>
      </c>
      <c r="F17" s="26">
        <v>1590</v>
      </c>
      <c r="G17" s="26">
        <v>2500</v>
      </c>
      <c r="H17" s="26">
        <v>1000</v>
      </c>
      <c r="I17" s="26">
        <v>1680</v>
      </c>
      <c r="J17" s="25">
        <f t="shared" si="20"/>
        <v>90</v>
      </c>
      <c r="K17" s="27">
        <f t="shared" si="21"/>
        <v>94.339622641509436</v>
      </c>
      <c r="L17" s="63">
        <f t="shared" si="2"/>
        <v>5.6603773584905648E-2</v>
      </c>
      <c r="M17" s="28">
        <f t="shared" si="10"/>
        <v>8490.566037735849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45373</v>
      </c>
      <c r="D18" s="25" t="s">
        <v>19</v>
      </c>
      <c r="E18" s="25" t="s">
        <v>443</v>
      </c>
      <c r="F18" s="26">
        <v>4250</v>
      </c>
      <c r="G18" s="26">
        <v>5000</v>
      </c>
      <c r="H18" s="26">
        <v>4000</v>
      </c>
      <c r="I18" s="26">
        <v>4500</v>
      </c>
      <c r="J18" s="25">
        <f t="shared" si="20"/>
        <v>250</v>
      </c>
      <c r="K18" s="27">
        <f t="shared" si="21"/>
        <v>35.294117647058826</v>
      </c>
      <c r="L18" s="63">
        <f t="shared" si="2"/>
        <v>5.8823529411764719E-2</v>
      </c>
      <c r="M18" s="28">
        <f t="shared" si="10"/>
        <v>8823.5294117647063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45377</v>
      </c>
      <c r="D19" s="25" t="s">
        <v>19</v>
      </c>
      <c r="E19" s="25" t="s">
        <v>1052</v>
      </c>
      <c r="F19" s="26">
        <v>2575</v>
      </c>
      <c r="G19" s="26">
        <v>3000</v>
      </c>
      <c r="H19" s="26">
        <v>2200</v>
      </c>
      <c r="I19" s="26">
        <v>2597</v>
      </c>
      <c r="J19" s="25">
        <f t="shared" si="20"/>
        <v>22</v>
      </c>
      <c r="K19" s="27">
        <f t="shared" si="21"/>
        <v>58.252427184466022</v>
      </c>
      <c r="L19" s="63">
        <f t="shared" si="2"/>
        <v>8.5436893203882924E-3</v>
      </c>
      <c r="M19" s="28">
        <f t="shared" si="10"/>
        <v>1281.5533980582525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45377</v>
      </c>
      <c r="D20" s="25" t="s">
        <v>19</v>
      </c>
      <c r="E20" s="25" t="s">
        <v>1854</v>
      </c>
      <c r="F20" s="26">
        <v>1730</v>
      </c>
      <c r="G20" s="26">
        <v>2000</v>
      </c>
      <c r="H20" s="26">
        <v>1600</v>
      </c>
      <c r="I20" s="26">
        <v>1770</v>
      </c>
      <c r="J20" s="25">
        <f t="shared" si="20"/>
        <v>40</v>
      </c>
      <c r="K20" s="27">
        <f t="shared" si="21"/>
        <v>86.705202312138724</v>
      </c>
      <c r="L20" s="63">
        <f t="shared" si="2"/>
        <v>2.3121387283236983E-2</v>
      </c>
      <c r="M20" s="28">
        <f t="shared" si="10"/>
        <v>3468.2080924855491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45377</v>
      </c>
      <c r="D21" s="25" t="s">
        <v>19</v>
      </c>
      <c r="E21" s="25" t="s">
        <v>1855</v>
      </c>
      <c r="F21" s="26">
        <v>345</v>
      </c>
      <c r="G21" s="26">
        <v>380</v>
      </c>
      <c r="H21" s="26">
        <v>320</v>
      </c>
      <c r="I21" s="26">
        <v>357</v>
      </c>
      <c r="J21" s="25">
        <f t="shared" si="20"/>
        <v>12</v>
      </c>
      <c r="K21" s="27">
        <f t="shared" si="21"/>
        <v>434.78260869565219</v>
      </c>
      <c r="L21" s="63">
        <f t="shared" si="2"/>
        <v>3.4782608695652195E-2</v>
      </c>
      <c r="M21" s="28">
        <f t="shared" si="10"/>
        <v>5217.391304347826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ht="15" thickBot="1" x14ac:dyDescent="0.35">
      <c r="A22" s="7"/>
      <c r="B22" s="23">
        <f t="shared" si="11"/>
        <v>17</v>
      </c>
      <c r="C22" s="62">
        <v>45378</v>
      </c>
      <c r="D22" s="25" t="s">
        <v>19</v>
      </c>
      <c r="E22" s="25" t="s">
        <v>1841</v>
      </c>
      <c r="F22" s="26">
        <v>600</v>
      </c>
      <c r="G22" s="26">
        <v>1000</v>
      </c>
      <c r="H22" s="26">
        <v>520</v>
      </c>
      <c r="I22" s="26">
        <v>616</v>
      </c>
      <c r="J22" s="25">
        <f t="shared" si="20"/>
        <v>16</v>
      </c>
      <c r="K22" s="27">
        <f t="shared" si="21"/>
        <v>250</v>
      </c>
      <c r="L22" s="63">
        <f t="shared" si="2"/>
        <v>2.6666666666666616E-2</v>
      </c>
      <c r="M22" s="28">
        <f t="shared" si="10"/>
        <v>4000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11"/>
        <v>18</v>
      </c>
      <c r="C23" s="62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0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11"/>
        <v>19</v>
      </c>
      <c r="C24" s="62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0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11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>(I25*1/F25)-100%</f>
        <v>#VALUE!</v>
      </c>
      <c r="M25" s="28">
        <f t="shared" si="10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0</v>
      </c>
    </row>
    <row r="26" spans="1:27" hidden="1" x14ac:dyDescent="0.3">
      <c r="A26" s="7"/>
      <c r="B26" s="23">
        <f t="shared" si="11"/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0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11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/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si="10"/>
        <v>0</v>
      </c>
      <c r="N71" s="8"/>
      <c r="Y71" s="5">
        <f t="shared" si="22"/>
        <v>0</v>
      </c>
      <c r="Z71" s="5">
        <f t="shared" si="23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ref="M72:M135" si="25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7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idden="1" x14ac:dyDescent="0.3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si="25"/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idden="1" x14ac:dyDescent="0.3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ref="M136:M190" si="31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idden="1" x14ac:dyDescent="0.3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idden="1" x14ac:dyDescent="0.3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hidden="1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/>
      <c r="J190" s="48"/>
      <c r="K190" s="33"/>
      <c r="L190" s="63" t="e">
        <f t="shared" si="30"/>
        <v>#DIV/0!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1</v>
      </c>
    </row>
    <row r="191" spans="1:27" ht="24" thickBot="1" x14ac:dyDescent="0.5">
      <c r="A191" s="7"/>
      <c r="B191" s="141" t="s">
        <v>22</v>
      </c>
      <c r="C191" s="146"/>
      <c r="D191" s="146"/>
      <c r="E191" s="146"/>
      <c r="F191" s="146"/>
      <c r="G191" s="146"/>
      <c r="H191" s="146"/>
      <c r="I191" s="146"/>
      <c r="J191" s="146"/>
      <c r="K191" s="147"/>
      <c r="L191" s="49" t="s">
        <v>23</v>
      </c>
      <c r="M191" s="50">
        <f>SUM(M6:M190)</f>
        <v>96893.329272869116</v>
      </c>
      <c r="N191" s="8"/>
      <c r="Y191" s="5">
        <f>SUM(Y6:Y190)</f>
        <v>17</v>
      </c>
      <c r="Z191" s="5">
        <f>SUM(Z6:Z190)</f>
        <v>0</v>
      </c>
      <c r="AA191" s="5">
        <f>SUM(AA6:AA190)</f>
        <v>1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0" priority="1">
      <formula>LEN(TRIM(I6))=0</formula>
    </cfRule>
  </conditionalFormatting>
  <hyperlinks>
    <hyperlink ref="B191" r:id="rId1" xr:uid="{B5BC6D23-E049-4426-84C2-5653626795C5}"/>
    <hyperlink ref="P1" location="'MASTER '!A1" display="Back" xr:uid="{7A61DC3D-9FB5-4548-AFB3-CA7B2481E328}"/>
    <hyperlink ref="P12:P13" location="'APRIL-2018'!A1" display="CASH" xr:uid="{D7A6290D-037E-43A2-9049-306754B1C11B}"/>
  </hyperlinks>
  <pageMargins left="0.7" right="0.7" top="0.75" bottom="0.75" header="0.3" footer="0.3"/>
  <pageSetup orientation="portrait"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O42"/>
  <sheetViews>
    <sheetView topLeftCell="A19" zoomScale="90" zoomScaleNormal="90" workbookViewId="0">
      <selection activeCell="F32" sqref="F32"/>
    </sheetView>
  </sheetViews>
  <sheetFormatPr defaultColWidth="9.109375" defaultRowHeight="14.4" x14ac:dyDescent="0.3"/>
  <cols>
    <col min="1" max="1" width="16.5546875" style="5" customWidth="1"/>
    <col min="2" max="2" width="8.88671875" style="51" customWidth="1"/>
    <col min="3" max="3" width="19.44140625" style="51" customWidth="1"/>
    <col min="4" max="4" width="1.44140625" style="51" customWidth="1"/>
    <col min="5" max="5" width="8.88671875" style="5" customWidth="1"/>
    <col min="6" max="6" width="19.44140625" style="5" customWidth="1"/>
    <col min="7" max="7" width="1.44140625" style="5" customWidth="1"/>
    <col min="8" max="8" width="8.88671875" style="5" customWidth="1"/>
    <col min="9" max="9" width="19.44140625" style="5" customWidth="1"/>
    <col min="10" max="10" width="1.44140625" style="5" customWidth="1"/>
    <col min="11" max="11" width="8.88671875" style="5" customWidth="1"/>
    <col min="12" max="12" width="19.44140625" style="5" customWidth="1"/>
    <col min="13" max="13" width="1.44140625" style="5" customWidth="1"/>
    <col min="14" max="14" width="8.88671875" style="5" customWidth="1"/>
    <col min="15" max="15" width="19.44140625" style="5" customWidth="1"/>
    <col min="16" max="16" width="16.5546875" style="5" customWidth="1"/>
    <col min="17" max="16384" width="9.109375" style="5"/>
  </cols>
  <sheetData>
    <row r="1" spans="2:15" ht="15" thickBot="1" x14ac:dyDescent="0.35"/>
    <row r="2" spans="2:15" ht="14.25" customHeight="1" x14ac:dyDescent="0.3">
      <c r="B2" s="165"/>
      <c r="C2" s="166"/>
      <c r="D2" s="166"/>
      <c r="E2" s="167"/>
      <c r="F2" s="174"/>
      <c r="G2" s="166"/>
      <c r="H2" s="175"/>
      <c r="I2" s="175"/>
      <c r="J2" s="175"/>
      <c r="K2" s="175"/>
      <c r="L2" s="175"/>
      <c r="M2" s="166"/>
      <c r="N2" s="166"/>
      <c r="O2" s="167"/>
    </row>
    <row r="3" spans="2:15" ht="14.25" customHeight="1" x14ac:dyDescent="0.3">
      <c r="B3" s="168"/>
      <c r="C3" s="169"/>
      <c r="D3" s="169"/>
      <c r="E3" s="170"/>
      <c r="F3" s="168"/>
      <c r="G3" s="169"/>
      <c r="H3" s="176"/>
      <c r="I3" s="176"/>
      <c r="J3" s="176"/>
      <c r="K3" s="176"/>
      <c r="L3" s="176"/>
      <c r="M3" s="169"/>
      <c r="N3" s="169"/>
      <c r="O3" s="170"/>
    </row>
    <row r="4" spans="2:15" ht="14.25" customHeight="1" x14ac:dyDescent="0.3">
      <c r="B4" s="168"/>
      <c r="C4" s="169"/>
      <c r="D4" s="169"/>
      <c r="E4" s="170"/>
      <c r="F4" s="168"/>
      <c r="G4" s="169"/>
      <c r="H4" s="176"/>
      <c r="I4" s="176"/>
      <c r="J4" s="176"/>
      <c r="K4" s="176"/>
      <c r="L4" s="176"/>
      <c r="M4" s="169"/>
      <c r="N4" s="169"/>
      <c r="O4" s="170"/>
    </row>
    <row r="5" spans="2:15" ht="14.25" customHeight="1" x14ac:dyDescent="0.3">
      <c r="B5" s="168"/>
      <c r="C5" s="169"/>
      <c r="D5" s="169"/>
      <c r="E5" s="170"/>
      <c r="F5" s="168"/>
      <c r="G5" s="169"/>
      <c r="H5" s="176"/>
      <c r="I5" s="176"/>
      <c r="J5" s="176"/>
      <c r="K5" s="176"/>
      <c r="L5" s="176"/>
      <c r="M5" s="169"/>
      <c r="N5" s="169"/>
      <c r="O5" s="170"/>
    </row>
    <row r="6" spans="2:15" ht="14.25" customHeight="1" x14ac:dyDescent="0.3">
      <c r="B6" s="168"/>
      <c r="C6" s="169"/>
      <c r="D6" s="169"/>
      <c r="E6" s="170"/>
      <c r="F6" s="168"/>
      <c r="G6" s="169"/>
      <c r="H6" s="176"/>
      <c r="I6" s="176"/>
      <c r="J6" s="176"/>
      <c r="K6" s="176"/>
      <c r="L6" s="176"/>
      <c r="M6" s="169"/>
      <c r="N6" s="169"/>
      <c r="O6" s="170"/>
    </row>
    <row r="7" spans="2:15" ht="14.25" customHeight="1" x14ac:dyDescent="0.3">
      <c r="B7" s="168"/>
      <c r="C7" s="169"/>
      <c r="D7" s="169"/>
      <c r="E7" s="170"/>
      <c r="F7" s="168"/>
      <c r="G7" s="169"/>
      <c r="H7" s="176"/>
      <c r="I7" s="176"/>
      <c r="J7" s="176"/>
      <c r="K7" s="176"/>
      <c r="L7" s="176"/>
      <c r="M7" s="169"/>
      <c r="N7" s="169"/>
      <c r="O7" s="170"/>
    </row>
    <row r="8" spans="2:15" ht="14.25" customHeight="1" x14ac:dyDescent="0.3">
      <c r="B8" s="168"/>
      <c r="C8" s="169"/>
      <c r="D8" s="169"/>
      <c r="E8" s="170"/>
      <c r="F8" s="168"/>
      <c r="G8" s="169"/>
      <c r="H8" s="176"/>
      <c r="I8" s="176"/>
      <c r="J8" s="176"/>
      <c r="K8" s="176"/>
      <c r="L8" s="176"/>
      <c r="M8" s="169"/>
      <c r="N8" s="169"/>
      <c r="O8" s="170"/>
    </row>
    <row r="9" spans="2:15" ht="14.25" customHeight="1" x14ac:dyDescent="0.3">
      <c r="B9" s="168"/>
      <c r="C9" s="169"/>
      <c r="D9" s="169"/>
      <c r="E9" s="170"/>
      <c r="F9" s="168"/>
      <c r="G9" s="169"/>
      <c r="H9" s="176"/>
      <c r="I9" s="176"/>
      <c r="J9" s="176"/>
      <c r="K9" s="176"/>
      <c r="L9" s="176"/>
      <c r="M9" s="169"/>
      <c r="N9" s="169"/>
      <c r="O9" s="170"/>
    </row>
    <row r="10" spans="2:15" ht="14.25" customHeight="1" x14ac:dyDescent="0.3">
      <c r="B10" s="168"/>
      <c r="C10" s="169"/>
      <c r="D10" s="169"/>
      <c r="E10" s="170"/>
      <c r="F10" s="168"/>
      <c r="G10" s="169"/>
      <c r="H10" s="176"/>
      <c r="I10" s="176"/>
      <c r="J10" s="176"/>
      <c r="K10" s="176"/>
      <c r="L10" s="176"/>
      <c r="M10" s="169"/>
      <c r="N10" s="169"/>
      <c r="O10" s="170"/>
    </row>
    <row r="11" spans="2:15" ht="14.25" customHeight="1" thickBot="1" x14ac:dyDescent="0.35">
      <c r="B11" s="171"/>
      <c r="C11" s="172"/>
      <c r="D11" s="172"/>
      <c r="E11" s="173"/>
      <c r="F11" s="171"/>
      <c r="G11" s="172"/>
      <c r="H11" s="177"/>
      <c r="I11" s="177"/>
      <c r="J11" s="177"/>
      <c r="K11" s="177"/>
      <c r="L11" s="177"/>
      <c r="M11" s="172"/>
      <c r="N11" s="172"/>
      <c r="O11" s="173"/>
    </row>
    <row r="12" spans="2:15" ht="15" thickBot="1" x14ac:dyDescent="0.35"/>
    <row r="13" spans="2:15" ht="15" customHeight="1" x14ac:dyDescent="0.3">
      <c r="B13" s="178" t="s">
        <v>157</v>
      </c>
      <c r="C13" s="179"/>
      <c r="D13" s="52"/>
      <c r="E13" s="182" t="s">
        <v>158</v>
      </c>
      <c r="F13" s="182"/>
      <c r="G13" s="182"/>
      <c r="H13" s="182"/>
      <c r="I13" s="182"/>
      <c r="J13" s="182"/>
      <c r="K13" s="182"/>
      <c r="L13" s="182"/>
      <c r="M13" s="52"/>
      <c r="N13" s="179" t="s">
        <v>157</v>
      </c>
      <c r="O13" s="167"/>
    </row>
    <row r="14" spans="2:15" ht="15.75" customHeight="1" thickBot="1" x14ac:dyDescent="0.35">
      <c r="B14" s="180"/>
      <c r="C14" s="181"/>
      <c r="D14" s="53"/>
      <c r="E14" s="183"/>
      <c r="F14" s="183"/>
      <c r="G14" s="183"/>
      <c r="H14" s="183"/>
      <c r="I14" s="183"/>
      <c r="J14" s="183"/>
      <c r="K14" s="183"/>
      <c r="L14" s="183"/>
      <c r="M14" s="53"/>
      <c r="N14" s="172"/>
      <c r="O14" s="173"/>
    </row>
    <row r="15" spans="2:15" ht="15" thickBot="1" x14ac:dyDescent="0.35"/>
    <row r="16" spans="2:15" ht="15" thickBot="1" x14ac:dyDescent="0.35">
      <c r="B16" s="54" t="s">
        <v>159</v>
      </c>
      <c r="C16" s="55" t="s">
        <v>160</v>
      </c>
      <c r="E16" s="54"/>
      <c r="F16" s="55"/>
      <c r="G16" s="51"/>
      <c r="H16" s="54"/>
      <c r="I16" s="55"/>
      <c r="K16" s="54"/>
      <c r="L16" s="55"/>
      <c r="N16" s="54"/>
      <c r="O16" s="55"/>
    </row>
    <row r="17" spans="2:15" x14ac:dyDescent="0.3">
      <c r="B17" s="56">
        <v>2018</v>
      </c>
      <c r="C17" s="57"/>
      <c r="E17" s="81">
        <v>2019</v>
      </c>
      <c r="F17" s="82" t="s">
        <v>729</v>
      </c>
      <c r="G17" s="51"/>
      <c r="H17" s="86">
        <v>2020</v>
      </c>
      <c r="I17" s="87" t="s">
        <v>729</v>
      </c>
      <c r="K17" s="86">
        <v>2021</v>
      </c>
      <c r="L17" s="87" t="s">
        <v>729</v>
      </c>
      <c r="N17" s="86">
        <v>2022</v>
      </c>
      <c r="O17" s="88" t="s">
        <v>729</v>
      </c>
    </row>
    <row r="18" spans="2:15" x14ac:dyDescent="0.3">
      <c r="B18" s="58">
        <v>2018</v>
      </c>
      <c r="C18" s="59"/>
      <c r="E18" s="81">
        <v>2019</v>
      </c>
      <c r="F18" s="82" t="s">
        <v>730</v>
      </c>
      <c r="G18" s="51"/>
      <c r="H18" s="86">
        <v>2020</v>
      </c>
      <c r="I18" s="87" t="s">
        <v>730</v>
      </c>
      <c r="K18" s="86">
        <v>2021</v>
      </c>
      <c r="L18" s="59" t="s">
        <v>730</v>
      </c>
      <c r="N18" s="86">
        <v>2022</v>
      </c>
      <c r="O18" s="88" t="s">
        <v>730</v>
      </c>
    </row>
    <row r="19" spans="2:15" x14ac:dyDescent="0.3">
      <c r="B19" s="58">
        <v>2018</v>
      </c>
      <c r="C19" s="59"/>
      <c r="E19" s="81">
        <v>2019</v>
      </c>
      <c r="F19" s="82" t="s">
        <v>731</v>
      </c>
      <c r="G19" s="51"/>
      <c r="H19" s="86">
        <v>2020</v>
      </c>
      <c r="I19" s="87" t="s">
        <v>731</v>
      </c>
      <c r="K19" s="86">
        <v>2021</v>
      </c>
      <c r="L19" s="59" t="s">
        <v>731</v>
      </c>
      <c r="N19" s="86">
        <v>2022</v>
      </c>
      <c r="O19" s="88" t="s">
        <v>731</v>
      </c>
    </row>
    <row r="20" spans="2:15" x14ac:dyDescent="0.3">
      <c r="B20" s="58">
        <v>2018</v>
      </c>
      <c r="C20" s="59" t="s">
        <v>161</v>
      </c>
      <c r="E20" s="81">
        <v>2019</v>
      </c>
      <c r="F20" s="82" t="s">
        <v>161</v>
      </c>
      <c r="G20" s="51"/>
      <c r="H20" s="86">
        <v>2020</v>
      </c>
      <c r="I20" s="87" t="s">
        <v>161</v>
      </c>
      <c r="K20" s="86">
        <v>2021</v>
      </c>
      <c r="L20" s="59" t="s">
        <v>161</v>
      </c>
      <c r="N20" s="86">
        <v>2022</v>
      </c>
      <c r="O20" s="88" t="s">
        <v>161</v>
      </c>
    </row>
    <row r="21" spans="2:15" x14ac:dyDescent="0.3">
      <c r="B21" s="58">
        <v>2018</v>
      </c>
      <c r="C21" s="59" t="s">
        <v>162</v>
      </c>
      <c r="E21" s="81">
        <v>2019</v>
      </c>
      <c r="F21" s="82" t="s">
        <v>162</v>
      </c>
      <c r="G21" s="51"/>
      <c r="H21" s="86">
        <v>2020</v>
      </c>
      <c r="I21" s="87" t="s">
        <v>162</v>
      </c>
      <c r="K21" s="86">
        <v>2021</v>
      </c>
      <c r="L21" s="59" t="s">
        <v>162</v>
      </c>
      <c r="N21" s="86">
        <v>2022</v>
      </c>
      <c r="O21" s="88" t="s">
        <v>162</v>
      </c>
    </row>
    <row r="22" spans="2:15" x14ac:dyDescent="0.3">
      <c r="B22" s="58">
        <v>2018</v>
      </c>
      <c r="C22" s="59" t="s">
        <v>163</v>
      </c>
      <c r="E22" s="81">
        <v>2019</v>
      </c>
      <c r="F22" s="82" t="s">
        <v>163</v>
      </c>
      <c r="G22" s="51"/>
      <c r="H22" s="86">
        <v>2020</v>
      </c>
      <c r="I22" s="87" t="s">
        <v>163</v>
      </c>
      <c r="K22" s="86">
        <v>2021</v>
      </c>
      <c r="L22" s="59" t="s">
        <v>163</v>
      </c>
      <c r="N22" s="86">
        <v>2022</v>
      </c>
      <c r="O22" s="88" t="s">
        <v>163</v>
      </c>
    </row>
    <row r="23" spans="2:15" x14ac:dyDescent="0.3">
      <c r="B23" s="58">
        <v>2018</v>
      </c>
      <c r="C23" s="59" t="s">
        <v>164</v>
      </c>
      <c r="E23" s="81">
        <v>2019</v>
      </c>
      <c r="F23" s="82" t="s">
        <v>164</v>
      </c>
      <c r="G23" s="51"/>
      <c r="H23" s="86">
        <v>2020</v>
      </c>
      <c r="I23" s="87" t="s">
        <v>164</v>
      </c>
      <c r="K23" s="86">
        <v>2021</v>
      </c>
      <c r="L23" s="59" t="s">
        <v>164</v>
      </c>
      <c r="N23" s="86">
        <v>2022</v>
      </c>
      <c r="O23" s="88" t="s">
        <v>164</v>
      </c>
    </row>
    <row r="24" spans="2:15" x14ac:dyDescent="0.3">
      <c r="B24" s="58">
        <v>2018</v>
      </c>
      <c r="C24" s="59" t="s">
        <v>165</v>
      </c>
      <c r="E24" s="81">
        <v>2019</v>
      </c>
      <c r="F24" s="82" t="s">
        <v>165</v>
      </c>
      <c r="G24" s="51"/>
      <c r="H24" s="86">
        <v>2020</v>
      </c>
      <c r="I24" s="87" t="s">
        <v>165</v>
      </c>
      <c r="K24" s="86">
        <v>2021</v>
      </c>
      <c r="L24" s="59" t="s">
        <v>165</v>
      </c>
      <c r="N24" s="86">
        <v>2022</v>
      </c>
      <c r="O24" s="88" t="s">
        <v>165</v>
      </c>
    </row>
    <row r="25" spans="2:15" x14ac:dyDescent="0.3">
      <c r="B25" s="58">
        <v>2018</v>
      </c>
      <c r="C25" s="59" t="s">
        <v>166</v>
      </c>
      <c r="E25" s="81">
        <v>2019</v>
      </c>
      <c r="F25" s="82" t="s">
        <v>166</v>
      </c>
      <c r="G25" s="51"/>
      <c r="H25" s="86">
        <v>2020</v>
      </c>
      <c r="I25" s="87" t="s">
        <v>166</v>
      </c>
      <c r="K25" s="86">
        <v>2021</v>
      </c>
      <c r="L25" s="59" t="s">
        <v>166</v>
      </c>
      <c r="N25" s="86">
        <v>2022</v>
      </c>
      <c r="O25" s="88" t="s">
        <v>166</v>
      </c>
    </row>
    <row r="26" spans="2:15" x14ac:dyDescent="0.3">
      <c r="B26" s="58">
        <v>2018</v>
      </c>
      <c r="C26" s="59" t="s">
        <v>167</v>
      </c>
      <c r="E26" s="81">
        <v>2019</v>
      </c>
      <c r="F26" s="82" t="s">
        <v>167</v>
      </c>
      <c r="G26" s="51"/>
      <c r="H26" s="86">
        <v>2020</v>
      </c>
      <c r="I26" s="87" t="s">
        <v>167</v>
      </c>
      <c r="K26" s="86">
        <v>2021</v>
      </c>
      <c r="L26" s="59" t="s">
        <v>167</v>
      </c>
      <c r="N26" s="86">
        <v>2022</v>
      </c>
      <c r="O26" s="88" t="s">
        <v>167</v>
      </c>
    </row>
    <row r="27" spans="2:15" x14ac:dyDescent="0.3">
      <c r="B27" s="58">
        <v>2018</v>
      </c>
      <c r="C27" s="59" t="s">
        <v>168</v>
      </c>
      <c r="E27" s="81">
        <v>2019</v>
      </c>
      <c r="F27" s="82" t="s">
        <v>168</v>
      </c>
      <c r="G27" s="51"/>
      <c r="H27" s="86">
        <v>2020</v>
      </c>
      <c r="I27" s="87" t="s">
        <v>168</v>
      </c>
      <c r="K27" s="86">
        <v>2021</v>
      </c>
      <c r="L27" s="59" t="s">
        <v>168</v>
      </c>
      <c r="N27" s="86">
        <v>2022</v>
      </c>
      <c r="O27" s="88" t="s">
        <v>168</v>
      </c>
    </row>
    <row r="28" spans="2:15" ht="15" thickBot="1" x14ac:dyDescent="0.35">
      <c r="B28" s="60">
        <v>2018</v>
      </c>
      <c r="C28" s="78" t="s">
        <v>169</v>
      </c>
      <c r="E28" s="81">
        <v>2019</v>
      </c>
      <c r="F28" s="82" t="s">
        <v>169</v>
      </c>
      <c r="G28" s="51"/>
      <c r="H28" s="84">
        <v>2020</v>
      </c>
      <c r="I28" s="85" t="s">
        <v>169</v>
      </c>
      <c r="K28" s="86">
        <v>2021</v>
      </c>
      <c r="L28" s="59" t="s">
        <v>169</v>
      </c>
      <c r="N28" s="86">
        <v>2022</v>
      </c>
      <c r="O28" s="88" t="s">
        <v>169</v>
      </c>
    </row>
    <row r="29" spans="2:15" ht="15" thickBot="1" x14ac:dyDescent="0.35">
      <c r="G29" s="51"/>
    </row>
    <row r="30" spans="2:15" ht="15" thickBot="1" x14ac:dyDescent="0.35">
      <c r="B30" s="54" t="s">
        <v>159</v>
      </c>
      <c r="C30" s="55" t="s">
        <v>160</v>
      </c>
      <c r="E30" s="54" t="s">
        <v>159</v>
      </c>
      <c r="F30" s="55" t="s">
        <v>160</v>
      </c>
      <c r="G30" s="51"/>
    </row>
    <row r="31" spans="2:15" x14ac:dyDescent="0.3">
      <c r="B31" s="56">
        <v>2023</v>
      </c>
      <c r="C31" s="87" t="s">
        <v>1690</v>
      </c>
      <c r="E31" s="56">
        <v>2024</v>
      </c>
      <c r="F31" s="92" t="s">
        <v>1690</v>
      </c>
    </row>
    <row r="32" spans="2:15" x14ac:dyDescent="0.3">
      <c r="B32" s="58">
        <v>2023</v>
      </c>
      <c r="C32" s="87" t="s">
        <v>1691</v>
      </c>
      <c r="E32" s="58">
        <v>2024</v>
      </c>
      <c r="F32" s="92" t="s">
        <v>1691</v>
      </c>
    </row>
    <row r="33" spans="2:6" x14ac:dyDescent="0.3">
      <c r="B33" s="58">
        <v>2023</v>
      </c>
      <c r="C33" s="87" t="s">
        <v>1692</v>
      </c>
      <c r="E33" s="58">
        <v>2024</v>
      </c>
      <c r="F33" s="91" t="s">
        <v>1692</v>
      </c>
    </row>
    <row r="34" spans="2:6" x14ac:dyDescent="0.3">
      <c r="B34" s="58">
        <v>2023</v>
      </c>
      <c r="C34" s="87" t="s">
        <v>1693</v>
      </c>
      <c r="E34" s="58">
        <v>2024</v>
      </c>
      <c r="F34" s="91" t="s">
        <v>1693</v>
      </c>
    </row>
    <row r="35" spans="2:6" x14ac:dyDescent="0.3">
      <c r="B35" s="58">
        <v>2023</v>
      </c>
      <c r="C35" s="87" t="s">
        <v>1694</v>
      </c>
      <c r="E35" s="58">
        <v>2024</v>
      </c>
      <c r="F35" s="91" t="s">
        <v>1694</v>
      </c>
    </row>
    <row r="36" spans="2:6" x14ac:dyDescent="0.3">
      <c r="B36" s="58">
        <v>2023</v>
      </c>
      <c r="C36" s="87" t="s">
        <v>1695</v>
      </c>
      <c r="E36" s="58">
        <v>2024</v>
      </c>
      <c r="F36" s="91" t="s">
        <v>1695</v>
      </c>
    </row>
    <row r="37" spans="2:6" x14ac:dyDescent="0.3">
      <c r="B37" s="58">
        <v>2023</v>
      </c>
      <c r="C37" s="87" t="s">
        <v>1696</v>
      </c>
      <c r="E37" s="58">
        <v>2024</v>
      </c>
      <c r="F37" s="91" t="s">
        <v>1696</v>
      </c>
    </row>
    <row r="38" spans="2:6" x14ac:dyDescent="0.3">
      <c r="B38" s="58">
        <v>2023</v>
      </c>
      <c r="C38" s="87" t="s">
        <v>1697</v>
      </c>
      <c r="E38" s="58">
        <v>2024</v>
      </c>
      <c r="F38" s="91" t="s">
        <v>1697</v>
      </c>
    </row>
    <row r="39" spans="2:6" x14ac:dyDescent="0.3">
      <c r="B39" s="58">
        <v>2023</v>
      </c>
      <c r="C39" s="87" t="s">
        <v>1698</v>
      </c>
      <c r="E39" s="58">
        <v>2024</v>
      </c>
      <c r="F39" s="91" t="s">
        <v>1698</v>
      </c>
    </row>
    <row r="40" spans="2:6" x14ac:dyDescent="0.3">
      <c r="B40" s="58">
        <v>2023</v>
      </c>
      <c r="C40" s="87" t="s">
        <v>1699</v>
      </c>
      <c r="E40" s="58">
        <v>2024</v>
      </c>
      <c r="F40" s="91" t="s">
        <v>1699</v>
      </c>
    </row>
    <row r="41" spans="2:6" x14ac:dyDescent="0.3">
      <c r="B41" s="58">
        <v>2023</v>
      </c>
      <c r="C41" s="87" t="s">
        <v>1700</v>
      </c>
      <c r="E41" s="58">
        <v>2024</v>
      </c>
      <c r="F41" s="91" t="s">
        <v>1700</v>
      </c>
    </row>
    <row r="42" spans="2:6" x14ac:dyDescent="0.3">
      <c r="B42" s="58">
        <v>2023</v>
      </c>
      <c r="C42" s="87" t="s">
        <v>1701</v>
      </c>
      <c r="E42" s="58">
        <v>2024</v>
      </c>
      <c r="F42" s="91" t="s">
        <v>1701</v>
      </c>
    </row>
  </sheetData>
  <mergeCells count="5">
    <mergeCell ref="B2:E11"/>
    <mergeCell ref="F2:O11"/>
    <mergeCell ref="B13:C14"/>
    <mergeCell ref="E13:L14"/>
    <mergeCell ref="N13:O14"/>
  </mergeCells>
  <hyperlinks>
    <hyperlink ref="C20" location="'APRIL-2018'!A1" display="April" xr:uid="{00000000-0004-0000-4600-000000000000}"/>
    <hyperlink ref="C21" location="'MAY-2018'!A1" display="May" xr:uid="{00000000-0004-0000-4600-000001000000}"/>
    <hyperlink ref="C22" location="'JUNE-2018'!A1" display="June" xr:uid="{00000000-0004-0000-4600-000002000000}"/>
    <hyperlink ref="C23" location="'JULY-2018'!A1" display="July" xr:uid="{00000000-0004-0000-4600-000003000000}"/>
    <hyperlink ref="C24" location="'AUGUST-2018'!A1" display="August" xr:uid="{00000000-0004-0000-4600-000004000000}"/>
    <hyperlink ref="C25" location="'SEP-2018'!A1" display="September" xr:uid="{00000000-0004-0000-4600-000005000000}"/>
    <hyperlink ref="C26" location="'OCT-2018'!A1" display="October" xr:uid="{00000000-0004-0000-4600-000006000000}"/>
    <hyperlink ref="C27" location="'NOV 2018'!A1" display="November" xr:uid="{00000000-0004-0000-4600-000007000000}"/>
    <hyperlink ref="C28" location="'DEC-2018'!A1" display="December" xr:uid="{00000000-0004-0000-4600-000008000000}"/>
    <hyperlink ref="F17" location="'JAN 2019'!A1" display="January" xr:uid="{00000000-0004-0000-4600-000009000000}"/>
    <hyperlink ref="F18" location="'FEB 2019'!A1" display="February" xr:uid="{00000000-0004-0000-4600-00000A000000}"/>
    <hyperlink ref="F19" location="'MARCH 2019'!A1" display="March" xr:uid="{00000000-0004-0000-4600-00000B000000}"/>
    <hyperlink ref="F20" location="'APRIL 2019'!A1" display="April" xr:uid="{00000000-0004-0000-4600-00000C000000}"/>
    <hyperlink ref="F21" location="'MAY 2019'!A1" display="May" xr:uid="{00000000-0004-0000-4600-00000D000000}"/>
    <hyperlink ref="F22" location="'JUN 2019'!A1" display="June" xr:uid="{00000000-0004-0000-4600-00000E000000}"/>
    <hyperlink ref="F23" location="'JULY 2019'!A1" display="July" xr:uid="{00000000-0004-0000-4600-00000F000000}"/>
    <hyperlink ref="F24" location="'AUGUST 2019'!A1" display="August" xr:uid="{00000000-0004-0000-4600-000010000000}"/>
    <hyperlink ref="F25" location="'SEP 2019'!A1" display="September" xr:uid="{00000000-0004-0000-4600-000011000000}"/>
    <hyperlink ref="F26" location="'OCTOBER 2019'!A1" display="October" xr:uid="{00000000-0004-0000-4600-000012000000}"/>
    <hyperlink ref="F27" location="'NOV 2019'!A1" display="November" xr:uid="{00000000-0004-0000-4600-000013000000}"/>
    <hyperlink ref="F28" location="'DEC 2019'!A1" display="December" xr:uid="{00000000-0004-0000-4600-000014000000}"/>
    <hyperlink ref="I17" location="'JAN 2020'!A1" display="January" xr:uid="{00000000-0004-0000-4600-000015000000}"/>
    <hyperlink ref="I18" location="'FEB 2020'!A1" display="February" xr:uid="{00000000-0004-0000-4600-000016000000}"/>
    <hyperlink ref="I19" location="'MARCH 2020'!A1" display="March" xr:uid="{00000000-0004-0000-4600-000017000000}"/>
    <hyperlink ref="I20" location="'APRIL 2020'!A1" display="April" xr:uid="{00000000-0004-0000-4600-000018000000}"/>
    <hyperlink ref="I21" location="'MAY 2020'!A1" display="May" xr:uid="{00000000-0004-0000-4600-000019000000}"/>
    <hyperlink ref="I22" location="'JUNE 2020'!A1" display="June" xr:uid="{00000000-0004-0000-4600-00001A000000}"/>
    <hyperlink ref="I23" location="'JULY 2020'!A1" display="July" xr:uid="{00000000-0004-0000-4600-00001B000000}"/>
    <hyperlink ref="I24" location="'AUGUST 2020'!A1" display="August" xr:uid="{00000000-0004-0000-4600-00001C000000}"/>
    <hyperlink ref="I25" location="'SEP 2020'!A1" display="September" xr:uid="{00000000-0004-0000-4600-00001D000000}"/>
    <hyperlink ref="I26" location="'OCT 2020'!A1" display="October" xr:uid="{00000000-0004-0000-4600-00001E000000}"/>
    <hyperlink ref="I27" location="'NOV 2020'!A1" display="November" xr:uid="{00000000-0004-0000-4600-00001F000000}"/>
    <hyperlink ref="L17" location="'JAN 2021'!A1" display="January" xr:uid="{00000000-0004-0000-4600-000020000000}"/>
    <hyperlink ref="I28" location="'DEC 2020'!A1" display="December" xr:uid="{00000000-0004-0000-4600-000021000000}"/>
    <hyperlink ref="L18" location="'FEB 2021'!A1" display="February" xr:uid="{00000000-0004-0000-4600-000022000000}"/>
    <hyperlink ref="L19" location="'MAR 2021'!A1" display="March" xr:uid="{00000000-0004-0000-4600-000023000000}"/>
    <hyperlink ref="L20" location="'APRIL 2021'!A1" display="April" xr:uid="{00000000-0004-0000-4600-000024000000}"/>
    <hyperlink ref="L21" location="'MAY 2021'!A1" display="May" xr:uid="{00000000-0004-0000-4600-000025000000}"/>
    <hyperlink ref="L22" location="'JUNE 2021'!A1" display="June" xr:uid="{00000000-0004-0000-4600-000026000000}"/>
    <hyperlink ref="L23" location="'JULY 2021'!A1" display="July" xr:uid="{00000000-0004-0000-4600-000027000000}"/>
    <hyperlink ref="L25" location="'SEP 2021'!A1" display="September" xr:uid="{00000000-0004-0000-4600-000028000000}"/>
    <hyperlink ref="L24" location="'AUGUST 2021'!A1" display="August" xr:uid="{00000000-0004-0000-4600-000029000000}"/>
    <hyperlink ref="L26" location="'OCT 2021'!A1" display="October" xr:uid="{00000000-0004-0000-4600-00002A000000}"/>
    <hyperlink ref="L27" location="'NOV 2021'!A1" display="November" xr:uid="{00000000-0004-0000-4600-00002B000000}"/>
    <hyperlink ref="L28" location="'DEC 2021'!A1" display="December" xr:uid="{00000000-0004-0000-4600-00002C000000}"/>
    <hyperlink ref="O17" location="'JAN 2022'!A1" display="January" xr:uid="{00000000-0004-0000-4600-00002D000000}"/>
    <hyperlink ref="O18" location="'FEB 2022'!A1" display="February" xr:uid="{00000000-0004-0000-4600-00002E000000}"/>
    <hyperlink ref="O19" location="'MARCH 2022'!A1" display="March" xr:uid="{00000000-0004-0000-4600-00002F000000}"/>
    <hyperlink ref="O20" location="'MAY 2022'!A1" display="April" xr:uid="{00000000-0004-0000-4600-000030000000}"/>
    <hyperlink ref="O21" location="'MAY 2022'!A1" display="May" xr:uid="{00000000-0004-0000-4600-000031000000}"/>
    <hyperlink ref="O22" location="'JUN 2022'!A1" display="June" xr:uid="{00000000-0004-0000-4600-000032000000}"/>
    <hyperlink ref="O23" location="'JULY 2022'!A1" display="July" xr:uid="{00000000-0004-0000-4600-000033000000}"/>
    <hyperlink ref="O24" location="'AUGUST 2022'!A1" display="August" xr:uid="{00000000-0004-0000-4600-000034000000}"/>
    <hyperlink ref="O25" location="'SEP 2022'!A1" display="September" xr:uid="{00000000-0004-0000-4600-000035000000}"/>
    <hyperlink ref="O26" location="'OCT 2022'!A1" display="October" xr:uid="{00000000-0004-0000-4600-000036000000}"/>
    <hyperlink ref="O27" location="'NOV 2022'!A1" display="November" xr:uid="{00000000-0004-0000-4600-000037000000}"/>
    <hyperlink ref="C31" location="'JAN 2023'!A1" display="JANUARY" xr:uid="{00000000-0004-0000-4600-000038000000}"/>
    <hyperlink ref="O28" location="'DEC 2022'!A1" display="December" xr:uid="{00000000-0004-0000-4600-000039000000}"/>
    <hyperlink ref="C32" location="'FEB 2023'!A1" display="FEBRUARY" xr:uid="{00000000-0004-0000-4600-00003A000000}"/>
    <hyperlink ref="C33" location="'MARCH 2023'!A1" display="MARCH" xr:uid="{00000000-0004-0000-4600-00003B000000}"/>
    <hyperlink ref="C34" location="'APRIL 2023'!A1" display="APRIL" xr:uid="{00000000-0004-0000-4600-00003C000000}"/>
    <hyperlink ref="C35" location="'MAY2023'!A1" display="MAY" xr:uid="{00000000-0004-0000-4600-00003D000000}"/>
    <hyperlink ref="C36" location="'JUN 2023'!A1" display="JUNE" xr:uid="{00000000-0004-0000-4600-00003E000000}"/>
    <hyperlink ref="C38" location="'AUGUST 2023'!A1" display="AUGUST" xr:uid="{00000000-0004-0000-4600-00003F000000}"/>
    <hyperlink ref="C37" location="'JULY 2023'!A1" display="JULY" xr:uid="{00000000-0004-0000-4600-000040000000}"/>
    <hyperlink ref="C39" location="'SEP 2023'!A1" display="SEPTEMBER" xr:uid="{00000000-0004-0000-4600-000041000000}"/>
    <hyperlink ref="C40" location="'OCT 2023'!A1" display="OCTOBER" xr:uid="{00000000-0004-0000-4600-000042000000}"/>
    <hyperlink ref="C41" location="'NOV 2023'!A1" display="NOVEMBER" xr:uid="{00000000-0004-0000-4600-000043000000}"/>
    <hyperlink ref="C42" location="'DEC 2023'!A1" display="DECEMBER" xr:uid="{00000000-0004-0000-4600-000044000000}"/>
    <hyperlink ref="F31" location="'JAN 2024'!A1" display="JANUARY" xr:uid="{00000000-0004-0000-4600-000045000000}"/>
    <hyperlink ref="F32" location="'FEB 2024'!A1" display="FEBRUARY" xr:uid="{AD8B61CD-9CCD-473B-9443-84EA20FBC6C8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194"/>
  <sheetViews>
    <sheetView topLeftCell="A61" workbookViewId="0">
      <selection activeCell="I62" sqref="I62:I6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1.33203125" style="16" customWidth="1"/>
    <col min="6" max="7" width="12.109375" style="16" customWidth="1"/>
    <col min="8" max="8" width="14.33203125" style="41" customWidth="1"/>
    <col min="9" max="9" width="14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30"/>
      <c r="L2" s="8"/>
    </row>
    <row r="3" spans="1:25" ht="16.2" thickBot="1" x14ac:dyDescent="0.35">
      <c r="A3" s="7"/>
      <c r="B3" s="133" t="s">
        <v>632</v>
      </c>
      <c r="C3" s="134"/>
      <c r="D3" s="134"/>
      <c r="E3" s="134"/>
      <c r="F3" s="134"/>
      <c r="G3" s="134"/>
      <c r="H3" s="134"/>
      <c r="I3" s="134"/>
      <c r="J3" s="134"/>
      <c r="K3" s="135"/>
      <c r="L3" s="8"/>
    </row>
    <row r="4" spans="1:25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8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43405</v>
      </c>
      <c r="D6" s="19" t="s">
        <v>19</v>
      </c>
      <c r="E6" s="19" t="s">
        <v>631</v>
      </c>
      <c r="F6" s="21">
        <v>205</v>
      </c>
      <c r="G6" s="26">
        <v>208.9</v>
      </c>
      <c r="H6" s="76">
        <f>G6-F6</f>
        <v>3.9000000000000057</v>
      </c>
      <c r="I6" s="27">
        <f>150000/F6</f>
        <v>731.70731707317077</v>
      </c>
      <c r="J6" s="74">
        <f>(G6*1/F6)-100%</f>
        <v>1.9024390243902456E-2</v>
      </c>
      <c r="K6" s="22">
        <f>H6*I6</f>
        <v>2853.6585365853703</v>
      </c>
      <c r="L6" s="8"/>
      <c r="W6" s="5">
        <f t="shared" ref="W6:W69" si="0">IF($K6&gt;0,1,0)</f>
        <v>1</v>
      </c>
      <c r="X6" s="5">
        <f t="shared" ref="X6:X69" si="1">IF($K6&lt;0,1,0)</f>
        <v>0</v>
      </c>
      <c r="Y6" s="5">
        <f>IF($G6=0,1,0)</f>
        <v>0</v>
      </c>
    </row>
    <row r="7" spans="1:25" x14ac:dyDescent="0.3">
      <c r="A7" s="7"/>
      <c r="B7" s="23">
        <f>B6+1</f>
        <v>2</v>
      </c>
      <c r="C7" s="24">
        <v>43405</v>
      </c>
      <c r="D7" s="25" t="s">
        <v>19</v>
      </c>
      <c r="E7" s="25" t="s">
        <v>539</v>
      </c>
      <c r="F7" s="26">
        <v>70</v>
      </c>
      <c r="G7" s="26">
        <v>72.849999999999994</v>
      </c>
      <c r="H7" s="76">
        <f>G7-F7</f>
        <v>2.8499999999999943</v>
      </c>
      <c r="I7" s="27">
        <f>150000/F7</f>
        <v>2142.8571428571427</v>
      </c>
      <c r="J7" s="63">
        <f t="shared" ref="J7:J70" si="2">(G7*1/F7)-100%</f>
        <v>4.0714285714285703E-2</v>
      </c>
      <c r="K7" s="28">
        <f t="shared" ref="K7:K70" si="3">H7*I7</f>
        <v>6107.1428571428442</v>
      </c>
      <c r="L7" s="8"/>
      <c r="W7" s="5">
        <f t="shared" si="0"/>
        <v>1</v>
      </c>
      <c r="X7" s="5">
        <f t="shared" si="1"/>
        <v>0</v>
      </c>
      <c r="Y7" s="5">
        <f t="shared" ref="Y7:Y75" si="4">IF($G7=0,1,0)</f>
        <v>0</v>
      </c>
    </row>
    <row r="8" spans="1:25" ht="15" thickBot="1" x14ac:dyDescent="0.35">
      <c r="A8" s="7"/>
      <c r="B8" s="23">
        <f t="shared" ref="B8:B71" si="5">B7+1</f>
        <v>3</v>
      </c>
      <c r="C8" s="24">
        <v>43405</v>
      </c>
      <c r="D8" s="25" t="s">
        <v>19</v>
      </c>
      <c r="E8" s="25" t="s">
        <v>634</v>
      </c>
      <c r="F8" s="26">
        <v>1585</v>
      </c>
      <c r="G8" s="26">
        <v>1629</v>
      </c>
      <c r="H8" s="76">
        <f t="shared" ref="H8:H10" si="6">G8-F8</f>
        <v>44</v>
      </c>
      <c r="I8" s="27">
        <f>150000/F8</f>
        <v>94.637223974763401</v>
      </c>
      <c r="J8" s="63">
        <f t="shared" si="2"/>
        <v>2.7760252365930604E-2</v>
      </c>
      <c r="K8" s="28">
        <f t="shared" si="3"/>
        <v>4164.0378548895897</v>
      </c>
      <c r="L8" s="8"/>
      <c r="W8" s="5">
        <f t="shared" si="0"/>
        <v>1</v>
      </c>
      <c r="X8" s="5">
        <f t="shared" si="1"/>
        <v>0</v>
      </c>
      <c r="Y8" s="5">
        <f t="shared" si="4"/>
        <v>0</v>
      </c>
    </row>
    <row r="9" spans="1:25" x14ac:dyDescent="0.3">
      <c r="A9" s="7"/>
      <c r="B9" s="23">
        <f t="shared" si="5"/>
        <v>4</v>
      </c>
      <c r="C9" s="24">
        <v>43405</v>
      </c>
      <c r="D9" s="25" t="s">
        <v>19</v>
      </c>
      <c r="E9" s="25" t="s">
        <v>635</v>
      </c>
      <c r="F9" s="26">
        <v>564</v>
      </c>
      <c r="G9" s="26">
        <v>573</v>
      </c>
      <c r="H9" s="76">
        <f t="shared" si="6"/>
        <v>9</v>
      </c>
      <c r="I9" s="27">
        <f>150000/F9</f>
        <v>265.95744680851061</v>
      </c>
      <c r="J9" s="63">
        <f t="shared" si="2"/>
        <v>1.5957446808510634E-2</v>
      </c>
      <c r="K9" s="28">
        <f t="shared" si="3"/>
        <v>2393.6170212765956</v>
      </c>
      <c r="L9" s="8"/>
      <c r="N9" s="131" t="s">
        <v>3</v>
      </c>
      <c r="O9" s="95" t="s">
        <v>4</v>
      </c>
      <c r="P9" s="95" t="s">
        <v>5</v>
      </c>
      <c r="Q9" s="95" t="s">
        <v>6</v>
      </c>
      <c r="R9" s="95" t="s">
        <v>156</v>
      </c>
      <c r="S9" s="118" t="s">
        <v>7</v>
      </c>
      <c r="W9" s="5">
        <f t="shared" si="0"/>
        <v>1</v>
      </c>
      <c r="X9" s="5">
        <f t="shared" si="1"/>
        <v>0</v>
      </c>
      <c r="Y9" s="5">
        <f t="shared" si="4"/>
        <v>0</v>
      </c>
    </row>
    <row r="10" spans="1:25" ht="15" thickBot="1" x14ac:dyDescent="0.35">
      <c r="A10" s="7"/>
      <c r="B10" s="23">
        <f t="shared" si="5"/>
        <v>5</v>
      </c>
      <c r="C10" s="24">
        <v>43405</v>
      </c>
      <c r="D10" s="25" t="s">
        <v>19</v>
      </c>
      <c r="E10" s="25" t="s">
        <v>636</v>
      </c>
      <c r="F10" s="26">
        <v>34.9</v>
      </c>
      <c r="G10" s="26">
        <v>35.5</v>
      </c>
      <c r="H10" s="25">
        <f t="shared" si="6"/>
        <v>0.60000000000000142</v>
      </c>
      <c r="I10" s="27">
        <f>150000/F10</f>
        <v>4297.9942693409748</v>
      </c>
      <c r="J10" s="63">
        <f t="shared" si="2"/>
        <v>1.7191977077363862E-2</v>
      </c>
      <c r="K10" s="28">
        <f t="shared" si="3"/>
        <v>2578.7965616045908</v>
      </c>
      <c r="L10" s="8"/>
      <c r="N10" s="132"/>
      <c r="O10" s="96"/>
      <c r="P10" s="96"/>
      <c r="Q10" s="96"/>
      <c r="R10" s="96"/>
      <c r="S10" s="119"/>
      <c r="W10" s="5">
        <f t="shared" si="0"/>
        <v>1</v>
      </c>
      <c r="X10" s="5">
        <f t="shared" si="1"/>
        <v>0</v>
      </c>
      <c r="Y10" s="5">
        <f>IF($G10=0,1,0)</f>
        <v>0</v>
      </c>
    </row>
    <row r="11" spans="1:25" x14ac:dyDescent="0.3">
      <c r="A11" s="7"/>
      <c r="B11" s="23">
        <f t="shared" si="5"/>
        <v>6</v>
      </c>
      <c r="C11" s="24">
        <v>43406</v>
      </c>
      <c r="D11" s="25" t="s">
        <v>19</v>
      </c>
      <c r="E11" s="25" t="s">
        <v>637</v>
      </c>
      <c r="F11" s="26">
        <v>549</v>
      </c>
      <c r="G11" s="26">
        <v>558</v>
      </c>
      <c r="H11" s="25">
        <f t="shared" ref="H11:H14" si="7">G11-F11</f>
        <v>9</v>
      </c>
      <c r="I11" s="27">
        <f t="shared" ref="I11:I14" si="8">150000/F11</f>
        <v>273.22404371584702</v>
      </c>
      <c r="J11" s="63">
        <f t="shared" si="2"/>
        <v>1.6393442622950838E-2</v>
      </c>
      <c r="K11" s="28">
        <f t="shared" si="3"/>
        <v>2459.0163934426232</v>
      </c>
      <c r="L11" s="8"/>
      <c r="N11" s="144" t="s">
        <v>10</v>
      </c>
      <c r="O11" s="122">
        <f>COUNT(C6:C192)</f>
        <v>69</v>
      </c>
      <c r="P11" s="124">
        <f>W193</f>
        <v>62</v>
      </c>
      <c r="Q11" s="124">
        <f>X193</f>
        <v>7</v>
      </c>
      <c r="R11" s="126">
        <f>Y193</f>
        <v>0</v>
      </c>
      <c r="S11" s="139">
        <f>P11/(O11-R11)</f>
        <v>0.89855072463768115</v>
      </c>
      <c r="W11" s="5">
        <f t="shared" si="0"/>
        <v>1</v>
      </c>
      <c r="X11" s="5">
        <f t="shared" si="1"/>
        <v>0</v>
      </c>
      <c r="Y11" s="5">
        <f>IF($G11=0,1,0)</f>
        <v>0</v>
      </c>
    </row>
    <row r="12" spans="1:25" ht="15" thickBot="1" x14ac:dyDescent="0.35">
      <c r="A12" s="7"/>
      <c r="B12" s="23">
        <f t="shared" si="5"/>
        <v>7</v>
      </c>
      <c r="C12" s="24">
        <v>43406</v>
      </c>
      <c r="D12" s="25" t="s">
        <v>19</v>
      </c>
      <c r="E12" s="25" t="s">
        <v>638</v>
      </c>
      <c r="F12" s="26">
        <v>1119</v>
      </c>
      <c r="G12" s="26">
        <v>1143</v>
      </c>
      <c r="H12" s="25">
        <f t="shared" si="7"/>
        <v>24</v>
      </c>
      <c r="I12" s="27">
        <f t="shared" si="8"/>
        <v>134.04825737265415</v>
      </c>
      <c r="J12" s="63">
        <f t="shared" si="2"/>
        <v>2.1447721179624679E-2</v>
      </c>
      <c r="K12" s="28">
        <f t="shared" si="3"/>
        <v>3217.1581769436998</v>
      </c>
      <c r="L12" s="8"/>
      <c r="N12" s="145"/>
      <c r="O12" s="123"/>
      <c r="P12" s="125"/>
      <c r="Q12" s="125"/>
      <c r="R12" s="127"/>
      <c r="S12" s="140"/>
      <c r="W12" s="5">
        <f t="shared" si="0"/>
        <v>1</v>
      </c>
      <c r="X12" s="5">
        <f t="shared" si="1"/>
        <v>0</v>
      </c>
      <c r="Y12" s="5">
        <f t="shared" si="4"/>
        <v>0</v>
      </c>
    </row>
    <row r="13" spans="1:25" x14ac:dyDescent="0.3">
      <c r="A13" s="7"/>
      <c r="B13" s="23">
        <f t="shared" si="5"/>
        <v>8</v>
      </c>
      <c r="C13" s="24">
        <v>43406</v>
      </c>
      <c r="D13" s="25" t="s">
        <v>19</v>
      </c>
      <c r="E13" s="25" t="s">
        <v>482</v>
      </c>
      <c r="F13" s="26">
        <v>619</v>
      </c>
      <c r="G13" s="26">
        <v>637.9</v>
      </c>
      <c r="H13" s="25">
        <f t="shared" si="7"/>
        <v>18.899999999999977</v>
      </c>
      <c r="I13" s="27">
        <f t="shared" si="8"/>
        <v>242.32633279483036</v>
      </c>
      <c r="J13" s="63">
        <f t="shared" si="2"/>
        <v>3.0533117932148635E-2</v>
      </c>
      <c r="K13" s="28">
        <f t="shared" si="3"/>
        <v>4579.9676898222888</v>
      </c>
      <c r="L13" s="8"/>
      <c r="M13" s="29"/>
      <c r="N13" s="97" t="s">
        <v>21</v>
      </c>
      <c r="O13" s="98"/>
      <c r="P13" s="99"/>
      <c r="Q13" s="106">
        <f>S11</f>
        <v>0.89855072463768115</v>
      </c>
      <c r="R13" s="107"/>
      <c r="S13" s="108"/>
      <c r="W13" s="5">
        <f t="shared" si="0"/>
        <v>1</v>
      </c>
      <c r="X13" s="5">
        <f t="shared" si="1"/>
        <v>0</v>
      </c>
      <c r="Y13" s="5">
        <f>IF($G13=0,1,0)</f>
        <v>0</v>
      </c>
    </row>
    <row r="14" spans="1:25" x14ac:dyDescent="0.3">
      <c r="A14" s="7"/>
      <c r="B14" s="23">
        <f t="shared" si="5"/>
        <v>9</v>
      </c>
      <c r="C14" s="24">
        <v>43406</v>
      </c>
      <c r="D14" s="25" t="s">
        <v>19</v>
      </c>
      <c r="E14" s="25" t="s">
        <v>639</v>
      </c>
      <c r="F14" s="26">
        <v>1024</v>
      </c>
      <c r="G14" s="26">
        <v>1016</v>
      </c>
      <c r="H14" s="25">
        <f t="shared" si="7"/>
        <v>-8</v>
      </c>
      <c r="I14" s="27">
        <f t="shared" si="8"/>
        <v>146.484375</v>
      </c>
      <c r="J14" s="63">
        <f t="shared" si="2"/>
        <v>-7.8125E-3</v>
      </c>
      <c r="K14" s="28">
        <f t="shared" si="3"/>
        <v>-1171.875</v>
      </c>
      <c r="L14" s="8"/>
      <c r="N14" s="100"/>
      <c r="O14" s="101"/>
      <c r="P14" s="102"/>
      <c r="Q14" s="109"/>
      <c r="R14" s="110"/>
      <c r="S14" s="111"/>
      <c r="W14" s="5">
        <f t="shared" si="0"/>
        <v>0</v>
      </c>
      <c r="X14" s="5">
        <f t="shared" si="1"/>
        <v>1</v>
      </c>
      <c r="Y14" s="5">
        <f t="shared" si="4"/>
        <v>0</v>
      </c>
    </row>
    <row r="15" spans="1:25" ht="15" thickBot="1" x14ac:dyDescent="0.35">
      <c r="A15" s="7"/>
      <c r="B15" s="23">
        <f t="shared" si="5"/>
        <v>10</v>
      </c>
      <c r="C15" s="24">
        <v>43417</v>
      </c>
      <c r="D15" s="25" t="s">
        <v>19</v>
      </c>
      <c r="E15" s="25" t="s">
        <v>446</v>
      </c>
      <c r="F15" s="26">
        <v>165</v>
      </c>
      <c r="G15" s="26">
        <v>168.6</v>
      </c>
      <c r="H15" s="25">
        <f t="shared" ref="H15" si="9">G15-F15</f>
        <v>3.5999999999999943</v>
      </c>
      <c r="I15" s="27">
        <f t="shared" ref="I15" si="10">150000/F15</f>
        <v>909.09090909090912</v>
      </c>
      <c r="J15" s="63">
        <f t="shared" si="2"/>
        <v>2.1818181818181737E-2</v>
      </c>
      <c r="K15" s="28">
        <f t="shared" si="3"/>
        <v>3272.7272727272675</v>
      </c>
      <c r="L15" s="8"/>
      <c r="N15" s="103"/>
      <c r="O15" s="104"/>
      <c r="P15" s="105"/>
      <c r="Q15" s="112"/>
      <c r="R15" s="113"/>
      <c r="S15" s="114"/>
      <c r="W15" s="5">
        <f t="shared" si="0"/>
        <v>1</v>
      </c>
      <c r="X15" s="5">
        <f t="shared" si="1"/>
        <v>0</v>
      </c>
      <c r="Y15" s="5">
        <f t="shared" si="4"/>
        <v>0</v>
      </c>
    </row>
    <row r="16" spans="1:25" x14ac:dyDescent="0.3">
      <c r="A16" s="7"/>
      <c r="B16" s="23">
        <f t="shared" si="5"/>
        <v>11</v>
      </c>
      <c r="C16" s="24">
        <v>43417</v>
      </c>
      <c r="D16" s="25" t="s">
        <v>19</v>
      </c>
      <c r="E16" s="25" t="s">
        <v>640</v>
      </c>
      <c r="F16" s="26">
        <v>753</v>
      </c>
      <c r="G16" s="26">
        <v>760</v>
      </c>
      <c r="H16" s="25">
        <f t="shared" ref="H16:H22" si="11">G16-F16</f>
        <v>7</v>
      </c>
      <c r="I16" s="27">
        <f t="shared" ref="I16:I22" si="12">150000/F16</f>
        <v>199.20318725099602</v>
      </c>
      <c r="J16" s="63">
        <f t="shared" si="2"/>
        <v>9.2961487383798058E-3</v>
      </c>
      <c r="K16" s="28">
        <f t="shared" si="3"/>
        <v>1394.4223107569721</v>
      </c>
      <c r="L16" s="8"/>
      <c r="W16" s="5">
        <f t="shared" si="0"/>
        <v>1</v>
      </c>
      <c r="X16" s="5">
        <f t="shared" si="1"/>
        <v>0</v>
      </c>
      <c r="Y16" s="5">
        <f t="shared" si="4"/>
        <v>0</v>
      </c>
    </row>
    <row r="17" spans="1:25" x14ac:dyDescent="0.3">
      <c r="A17" s="7"/>
      <c r="B17" s="23">
        <f t="shared" si="5"/>
        <v>12</v>
      </c>
      <c r="C17" s="62">
        <v>43418</v>
      </c>
      <c r="D17" s="25" t="s">
        <v>19</v>
      </c>
      <c r="E17" s="25" t="s">
        <v>443</v>
      </c>
      <c r="F17" s="26">
        <v>1370</v>
      </c>
      <c r="G17" s="26">
        <v>1421</v>
      </c>
      <c r="H17" s="25">
        <f t="shared" si="11"/>
        <v>51</v>
      </c>
      <c r="I17" s="27">
        <f t="shared" si="12"/>
        <v>109.48905109489051</v>
      </c>
      <c r="J17" s="63">
        <f t="shared" si="2"/>
        <v>3.7226277372262695E-2</v>
      </c>
      <c r="K17" s="28">
        <f t="shared" si="3"/>
        <v>5583.9416058394163</v>
      </c>
      <c r="L17" s="8"/>
      <c r="W17" s="5">
        <f t="shared" si="0"/>
        <v>1</v>
      </c>
      <c r="X17" s="5">
        <f t="shared" si="1"/>
        <v>0</v>
      </c>
      <c r="Y17" s="5">
        <f t="shared" si="4"/>
        <v>0</v>
      </c>
    </row>
    <row r="18" spans="1:25" x14ac:dyDescent="0.3">
      <c r="A18" s="7"/>
      <c r="B18" s="23">
        <f t="shared" si="5"/>
        <v>13</v>
      </c>
      <c r="C18" s="62">
        <v>43418</v>
      </c>
      <c r="D18" s="25" t="s">
        <v>19</v>
      </c>
      <c r="E18" s="25" t="s">
        <v>641</v>
      </c>
      <c r="F18" s="26">
        <v>1030</v>
      </c>
      <c r="G18" s="26">
        <v>1056</v>
      </c>
      <c r="H18" s="25">
        <f t="shared" si="11"/>
        <v>26</v>
      </c>
      <c r="I18" s="27">
        <f t="shared" si="12"/>
        <v>145.63106796116506</v>
      </c>
      <c r="J18" s="63">
        <f t="shared" si="2"/>
        <v>2.5242718446601975E-2</v>
      </c>
      <c r="K18" s="28">
        <f t="shared" si="3"/>
        <v>3786.4077669902917</v>
      </c>
      <c r="L18" s="8"/>
      <c r="W18" s="5">
        <f t="shared" si="0"/>
        <v>1</v>
      </c>
      <c r="X18" s="5">
        <f t="shared" si="1"/>
        <v>0</v>
      </c>
      <c r="Y18" s="5">
        <f t="shared" si="4"/>
        <v>0</v>
      </c>
    </row>
    <row r="19" spans="1:25" x14ac:dyDescent="0.3">
      <c r="A19" s="7"/>
      <c r="B19" s="23">
        <f t="shared" si="5"/>
        <v>14</v>
      </c>
      <c r="C19" s="62">
        <v>43418</v>
      </c>
      <c r="D19" s="25" t="s">
        <v>19</v>
      </c>
      <c r="E19" s="25" t="s">
        <v>642</v>
      </c>
      <c r="F19" s="26">
        <v>604</v>
      </c>
      <c r="G19" s="26">
        <v>624.4</v>
      </c>
      <c r="H19" s="25">
        <f t="shared" si="11"/>
        <v>20.399999999999977</v>
      </c>
      <c r="I19" s="27">
        <f t="shared" si="12"/>
        <v>248.34437086092714</v>
      </c>
      <c r="J19" s="63">
        <f t="shared" si="2"/>
        <v>3.3774834437086065E-2</v>
      </c>
      <c r="K19" s="28">
        <f t="shared" si="3"/>
        <v>5066.2251655629079</v>
      </c>
      <c r="L19" s="8"/>
      <c r="O19" s="5" t="s">
        <v>20</v>
      </c>
      <c r="W19" s="5">
        <f t="shared" si="0"/>
        <v>1</v>
      </c>
      <c r="X19" s="5">
        <f t="shared" si="1"/>
        <v>0</v>
      </c>
      <c r="Y19" s="5">
        <f t="shared" si="4"/>
        <v>0</v>
      </c>
    </row>
    <row r="20" spans="1:25" x14ac:dyDescent="0.3">
      <c r="A20" s="7"/>
      <c r="B20" s="23">
        <f t="shared" si="5"/>
        <v>15</v>
      </c>
      <c r="C20" s="62">
        <v>43418</v>
      </c>
      <c r="D20" s="25" t="s">
        <v>19</v>
      </c>
      <c r="E20" s="25" t="s">
        <v>643</v>
      </c>
      <c r="F20" s="26">
        <v>2340</v>
      </c>
      <c r="G20" s="26">
        <v>2664.15</v>
      </c>
      <c r="H20" s="25">
        <f t="shared" si="11"/>
        <v>324.15000000000009</v>
      </c>
      <c r="I20" s="27">
        <f t="shared" si="12"/>
        <v>64.102564102564102</v>
      </c>
      <c r="J20" s="63">
        <f t="shared" si="2"/>
        <v>0.13852564102564102</v>
      </c>
      <c r="K20" s="28">
        <f t="shared" si="3"/>
        <v>20778.84615384616</v>
      </c>
      <c r="L20" s="8"/>
      <c r="W20" s="5">
        <f t="shared" si="0"/>
        <v>1</v>
      </c>
      <c r="X20" s="5">
        <f t="shared" si="1"/>
        <v>0</v>
      </c>
      <c r="Y20" s="5">
        <f t="shared" si="4"/>
        <v>0</v>
      </c>
    </row>
    <row r="21" spans="1:25" x14ac:dyDescent="0.3">
      <c r="A21" s="7"/>
      <c r="B21" s="23">
        <f t="shared" si="5"/>
        <v>16</v>
      </c>
      <c r="C21" s="62">
        <v>43418</v>
      </c>
      <c r="D21" s="25" t="s">
        <v>19</v>
      </c>
      <c r="E21" s="25" t="s">
        <v>644</v>
      </c>
      <c r="F21" s="26">
        <v>630</v>
      </c>
      <c r="G21" s="26">
        <v>655</v>
      </c>
      <c r="H21" s="25">
        <f t="shared" si="11"/>
        <v>25</v>
      </c>
      <c r="I21" s="27">
        <f t="shared" si="12"/>
        <v>238.0952380952381</v>
      </c>
      <c r="J21" s="63">
        <f t="shared" si="2"/>
        <v>3.9682539682539764E-2</v>
      </c>
      <c r="K21" s="28">
        <f t="shared" si="3"/>
        <v>5952.3809523809523</v>
      </c>
      <c r="L21" s="8"/>
      <c r="W21" s="5">
        <f t="shared" si="0"/>
        <v>1</v>
      </c>
      <c r="X21" s="5">
        <f t="shared" si="1"/>
        <v>0</v>
      </c>
      <c r="Y21" s="5">
        <f t="shared" si="4"/>
        <v>0</v>
      </c>
    </row>
    <row r="22" spans="1:25" x14ac:dyDescent="0.3">
      <c r="A22" s="7"/>
      <c r="B22" s="23">
        <f t="shared" si="5"/>
        <v>17</v>
      </c>
      <c r="C22" s="62">
        <v>43418</v>
      </c>
      <c r="D22" s="25" t="s">
        <v>19</v>
      </c>
      <c r="E22" s="25" t="s">
        <v>645</v>
      </c>
      <c r="F22" s="26">
        <v>179</v>
      </c>
      <c r="G22" s="26">
        <v>164</v>
      </c>
      <c r="H22" s="25">
        <f t="shared" si="11"/>
        <v>-15</v>
      </c>
      <c r="I22" s="27">
        <f t="shared" si="12"/>
        <v>837.98882681564248</v>
      </c>
      <c r="J22" s="63">
        <f t="shared" si="2"/>
        <v>-8.3798882681564213E-2</v>
      </c>
      <c r="K22" s="28">
        <f t="shared" si="3"/>
        <v>-12569.832402234637</v>
      </c>
      <c r="L22" s="8"/>
      <c r="W22" s="5">
        <f t="shared" si="0"/>
        <v>0</v>
      </c>
      <c r="X22" s="5">
        <f t="shared" si="1"/>
        <v>1</v>
      </c>
      <c r="Y22" s="5">
        <f t="shared" si="4"/>
        <v>0</v>
      </c>
    </row>
    <row r="23" spans="1:25" x14ac:dyDescent="0.3">
      <c r="A23" s="7"/>
      <c r="B23" s="23">
        <f t="shared" si="5"/>
        <v>18</v>
      </c>
      <c r="C23" s="62">
        <v>43419</v>
      </c>
      <c r="D23" s="25" t="s">
        <v>19</v>
      </c>
      <c r="E23" s="25" t="s">
        <v>646</v>
      </c>
      <c r="F23" s="26">
        <v>181</v>
      </c>
      <c r="G23" s="26">
        <v>192</v>
      </c>
      <c r="H23" s="25">
        <f t="shared" ref="H23:H26" si="13">G23-F23</f>
        <v>11</v>
      </c>
      <c r="I23" s="27">
        <f t="shared" ref="I23:I26" si="14">150000/F23</f>
        <v>828.72928176795585</v>
      </c>
      <c r="J23" s="63">
        <f t="shared" si="2"/>
        <v>6.0773480662983381E-2</v>
      </c>
      <c r="K23" s="28">
        <f t="shared" si="3"/>
        <v>9116.0220994475148</v>
      </c>
      <c r="L23" s="8"/>
      <c r="W23" s="5">
        <f t="shared" si="0"/>
        <v>1</v>
      </c>
      <c r="X23" s="5">
        <f t="shared" si="1"/>
        <v>0</v>
      </c>
      <c r="Y23" s="5">
        <f t="shared" si="4"/>
        <v>0</v>
      </c>
    </row>
    <row r="24" spans="1:25" x14ac:dyDescent="0.3">
      <c r="A24" s="7"/>
      <c r="B24" s="23">
        <f t="shared" si="5"/>
        <v>19</v>
      </c>
      <c r="C24" s="24">
        <v>43419</v>
      </c>
      <c r="D24" s="25" t="s">
        <v>19</v>
      </c>
      <c r="E24" s="25" t="s">
        <v>647</v>
      </c>
      <c r="F24" s="26">
        <v>488</v>
      </c>
      <c r="G24" s="26">
        <v>495</v>
      </c>
      <c r="H24" s="25">
        <f t="shared" si="13"/>
        <v>7</v>
      </c>
      <c r="I24" s="27">
        <f t="shared" si="14"/>
        <v>307.37704918032784</v>
      </c>
      <c r="J24" s="63">
        <f t="shared" si="2"/>
        <v>1.4344262295082011E-2</v>
      </c>
      <c r="K24" s="28">
        <f t="shared" si="3"/>
        <v>2151.6393442622948</v>
      </c>
      <c r="L24" s="8"/>
      <c r="W24" s="5">
        <f t="shared" si="0"/>
        <v>1</v>
      </c>
      <c r="X24" s="5">
        <f t="shared" si="1"/>
        <v>0</v>
      </c>
      <c r="Y24" s="5">
        <f t="shared" si="4"/>
        <v>0</v>
      </c>
    </row>
    <row r="25" spans="1:25" x14ac:dyDescent="0.3">
      <c r="A25" s="7"/>
      <c r="B25" s="23">
        <f t="shared" si="5"/>
        <v>20</v>
      </c>
      <c r="C25" s="24">
        <v>43419</v>
      </c>
      <c r="D25" s="25" t="s">
        <v>19</v>
      </c>
      <c r="E25" s="25" t="s">
        <v>648</v>
      </c>
      <c r="F25" s="26">
        <v>300</v>
      </c>
      <c r="G25" s="26">
        <v>307</v>
      </c>
      <c r="H25" s="25">
        <f t="shared" si="13"/>
        <v>7</v>
      </c>
      <c r="I25" s="27">
        <f t="shared" si="14"/>
        <v>500</v>
      </c>
      <c r="J25" s="63">
        <f t="shared" si="2"/>
        <v>2.3333333333333428E-2</v>
      </c>
      <c r="K25" s="28">
        <f t="shared" si="3"/>
        <v>3500</v>
      </c>
      <c r="L25" s="8"/>
      <c r="W25" s="5">
        <f t="shared" si="0"/>
        <v>1</v>
      </c>
      <c r="X25" s="5">
        <f t="shared" si="1"/>
        <v>0</v>
      </c>
      <c r="Y25" s="5">
        <f t="shared" si="4"/>
        <v>0</v>
      </c>
    </row>
    <row r="26" spans="1:25" x14ac:dyDescent="0.3">
      <c r="A26" s="7"/>
      <c r="B26" s="23">
        <f t="shared" si="5"/>
        <v>21</v>
      </c>
      <c r="C26" s="24">
        <v>43419</v>
      </c>
      <c r="D26" s="25" t="s">
        <v>19</v>
      </c>
      <c r="E26" s="25" t="s">
        <v>649</v>
      </c>
      <c r="F26" s="26">
        <v>1825</v>
      </c>
      <c r="G26" s="26">
        <v>1890</v>
      </c>
      <c r="H26" s="25">
        <f t="shared" si="13"/>
        <v>65</v>
      </c>
      <c r="I26" s="27">
        <f t="shared" si="14"/>
        <v>82.191780821917803</v>
      </c>
      <c r="J26" s="63">
        <f t="shared" si="2"/>
        <v>3.5616438356164348E-2</v>
      </c>
      <c r="K26" s="28">
        <f t="shared" si="3"/>
        <v>5342.4657534246571</v>
      </c>
      <c r="L26" s="8"/>
      <c r="W26" s="5">
        <f t="shared" si="0"/>
        <v>1</v>
      </c>
      <c r="X26" s="5">
        <f t="shared" si="1"/>
        <v>0</v>
      </c>
      <c r="Y26" s="5">
        <f t="shared" si="4"/>
        <v>0</v>
      </c>
    </row>
    <row r="27" spans="1:25" x14ac:dyDescent="0.3">
      <c r="A27" s="7"/>
      <c r="B27" s="23">
        <f t="shared" si="5"/>
        <v>22</v>
      </c>
      <c r="C27" s="24">
        <v>43419</v>
      </c>
      <c r="D27" s="25" t="s">
        <v>19</v>
      </c>
      <c r="E27" s="25" t="s">
        <v>67</v>
      </c>
      <c r="F27" s="26">
        <v>43</v>
      </c>
      <c r="G27" s="26">
        <v>44</v>
      </c>
      <c r="H27" s="25">
        <f t="shared" ref="H27:H28" si="15">G27-F27</f>
        <v>1</v>
      </c>
      <c r="I27" s="27">
        <f t="shared" ref="I27:I28" si="16">150000/F27</f>
        <v>3488.3720930232557</v>
      </c>
      <c r="J27" s="63">
        <f t="shared" si="2"/>
        <v>2.3255813953488413E-2</v>
      </c>
      <c r="K27" s="28">
        <f t="shared" si="3"/>
        <v>3488.3720930232557</v>
      </c>
      <c r="L27" s="8"/>
      <c r="W27" s="5">
        <f t="shared" si="0"/>
        <v>1</v>
      </c>
      <c r="X27" s="5">
        <f t="shared" si="1"/>
        <v>0</v>
      </c>
      <c r="Y27" s="5">
        <f t="shared" si="4"/>
        <v>0</v>
      </c>
    </row>
    <row r="28" spans="1:25" ht="15" customHeight="1" x14ac:dyDescent="0.3">
      <c r="A28" s="7"/>
      <c r="B28" s="23">
        <f t="shared" si="5"/>
        <v>23</v>
      </c>
      <c r="C28" s="24">
        <v>43419</v>
      </c>
      <c r="D28" s="25" t="s">
        <v>19</v>
      </c>
      <c r="E28" s="25" t="s">
        <v>650</v>
      </c>
      <c r="F28" s="26">
        <v>1675</v>
      </c>
      <c r="G28" s="26">
        <v>1695</v>
      </c>
      <c r="H28" s="25">
        <f t="shared" si="15"/>
        <v>20</v>
      </c>
      <c r="I28" s="27">
        <f t="shared" si="16"/>
        <v>89.552238805970148</v>
      </c>
      <c r="J28" s="63">
        <f t="shared" si="2"/>
        <v>1.1940298507462588E-2</v>
      </c>
      <c r="K28" s="28">
        <f t="shared" si="3"/>
        <v>1791.044776119403</v>
      </c>
      <c r="L28" s="8"/>
      <c r="W28" s="5">
        <f t="shared" si="0"/>
        <v>1</v>
      </c>
      <c r="X28" s="5">
        <f t="shared" si="1"/>
        <v>0</v>
      </c>
      <c r="Y28" s="5">
        <f t="shared" si="4"/>
        <v>0</v>
      </c>
    </row>
    <row r="29" spans="1:25" ht="15" customHeight="1" x14ac:dyDescent="0.3">
      <c r="A29" s="7"/>
      <c r="B29" s="23">
        <f t="shared" si="5"/>
        <v>24</v>
      </c>
      <c r="C29" s="24">
        <v>43419</v>
      </c>
      <c r="D29" s="25" t="s">
        <v>19</v>
      </c>
      <c r="E29" s="25" t="s">
        <v>651</v>
      </c>
      <c r="F29" s="26">
        <v>87</v>
      </c>
      <c r="G29" s="26">
        <v>89.5</v>
      </c>
      <c r="H29" s="25">
        <f t="shared" ref="H29:H30" si="17">G29-F29</f>
        <v>2.5</v>
      </c>
      <c r="I29" s="27">
        <f t="shared" ref="I29:I30" si="18">150000/F29</f>
        <v>1724.1379310344828</v>
      </c>
      <c r="J29" s="63">
        <f t="shared" si="2"/>
        <v>2.8735632183908066E-2</v>
      </c>
      <c r="K29" s="28">
        <f t="shared" si="3"/>
        <v>4310.3448275862065</v>
      </c>
      <c r="L29" s="8"/>
      <c r="W29" s="5">
        <f t="shared" si="0"/>
        <v>1</v>
      </c>
      <c r="X29" s="5">
        <f t="shared" si="1"/>
        <v>0</v>
      </c>
      <c r="Y29" s="5">
        <f t="shared" si="4"/>
        <v>0</v>
      </c>
    </row>
    <row r="30" spans="1:25" ht="15" customHeight="1" x14ac:dyDescent="0.3">
      <c r="A30" s="7"/>
      <c r="B30" s="23">
        <f t="shared" si="5"/>
        <v>25</v>
      </c>
      <c r="C30" s="24">
        <v>43419</v>
      </c>
      <c r="D30" s="25" t="s">
        <v>19</v>
      </c>
      <c r="E30" s="25" t="s">
        <v>652</v>
      </c>
      <c r="F30" s="26">
        <v>71.7</v>
      </c>
      <c r="G30" s="26">
        <v>69</v>
      </c>
      <c r="H30" s="25">
        <f t="shared" si="17"/>
        <v>-2.7000000000000028</v>
      </c>
      <c r="I30" s="27">
        <f t="shared" si="18"/>
        <v>2092.050209205021</v>
      </c>
      <c r="J30" s="63">
        <f t="shared" si="2"/>
        <v>-3.7656903765690419E-2</v>
      </c>
      <c r="K30" s="28">
        <f t="shared" si="3"/>
        <v>-5648.5355648535624</v>
      </c>
      <c r="L30" s="8"/>
      <c r="W30" s="5">
        <f t="shared" si="0"/>
        <v>0</v>
      </c>
      <c r="X30" s="5">
        <f t="shared" si="1"/>
        <v>1</v>
      </c>
      <c r="Y30" s="5">
        <f t="shared" si="4"/>
        <v>0</v>
      </c>
    </row>
    <row r="31" spans="1:25" ht="15" customHeight="1" x14ac:dyDescent="0.3">
      <c r="A31" s="7"/>
      <c r="B31" s="23">
        <f t="shared" si="5"/>
        <v>26</v>
      </c>
      <c r="C31" s="24">
        <v>43419</v>
      </c>
      <c r="D31" s="25" t="s">
        <v>19</v>
      </c>
      <c r="E31" s="25" t="s">
        <v>384</v>
      </c>
      <c r="F31" s="26">
        <v>835</v>
      </c>
      <c r="G31" s="26">
        <v>848</v>
      </c>
      <c r="H31" s="25">
        <f t="shared" ref="H31" si="19">G31-F31</f>
        <v>13</v>
      </c>
      <c r="I31" s="27">
        <f t="shared" ref="I31" si="20">150000/F31</f>
        <v>179.64071856287424</v>
      </c>
      <c r="J31" s="63">
        <f t="shared" si="2"/>
        <v>1.5568862275449069E-2</v>
      </c>
      <c r="K31" s="28">
        <f t="shared" si="3"/>
        <v>2335.3293413173651</v>
      </c>
      <c r="L31" s="8"/>
      <c r="W31" s="5">
        <f t="shared" si="0"/>
        <v>1</v>
      </c>
      <c r="X31" s="5">
        <f t="shared" si="1"/>
        <v>0</v>
      </c>
      <c r="Y31" s="5">
        <f t="shared" si="4"/>
        <v>0</v>
      </c>
    </row>
    <row r="32" spans="1:25" ht="15.75" customHeight="1" x14ac:dyDescent="0.3">
      <c r="A32" s="7"/>
      <c r="B32" s="23">
        <f t="shared" si="5"/>
        <v>27</v>
      </c>
      <c r="C32" s="24">
        <v>43419</v>
      </c>
      <c r="D32" s="25" t="s">
        <v>19</v>
      </c>
      <c r="E32" s="25" t="s">
        <v>653</v>
      </c>
      <c r="F32" s="26">
        <v>697</v>
      </c>
      <c r="G32" s="26">
        <v>720</v>
      </c>
      <c r="H32" s="25">
        <f t="shared" ref="H32" si="21">G32-F32</f>
        <v>23</v>
      </c>
      <c r="I32" s="27">
        <f t="shared" ref="I32" si="22">150000/F32</f>
        <v>215.20803443328552</v>
      </c>
      <c r="J32" s="63">
        <f t="shared" si="2"/>
        <v>3.2998565279770409E-2</v>
      </c>
      <c r="K32" s="28">
        <f t="shared" si="3"/>
        <v>4949.7847919655669</v>
      </c>
      <c r="L32" s="8"/>
      <c r="O32" s="5" t="s">
        <v>20</v>
      </c>
      <c r="W32" s="5">
        <f t="shared" si="0"/>
        <v>1</v>
      </c>
      <c r="X32" s="5">
        <f t="shared" si="1"/>
        <v>0</v>
      </c>
      <c r="Y32" s="5">
        <f t="shared" si="4"/>
        <v>0</v>
      </c>
    </row>
    <row r="33" spans="1:25" x14ac:dyDescent="0.3">
      <c r="A33" s="7"/>
      <c r="B33" s="23">
        <f t="shared" si="5"/>
        <v>28</v>
      </c>
      <c r="C33" s="24">
        <v>43420</v>
      </c>
      <c r="D33" s="43" t="s">
        <v>19</v>
      </c>
      <c r="E33" s="43" t="s">
        <v>350</v>
      </c>
      <c r="F33" s="43">
        <v>532</v>
      </c>
      <c r="G33" s="26">
        <v>551</v>
      </c>
      <c r="H33" s="25">
        <f t="shared" ref="H33" si="23">G33-F33</f>
        <v>19</v>
      </c>
      <c r="I33" s="27">
        <f t="shared" ref="I33" si="24">150000/F33</f>
        <v>281.95488721804509</v>
      </c>
      <c r="J33" s="63">
        <f t="shared" si="2"/>
        <v>3.5714285714285809E-2</v>
      </c>
      <c r="K33" s="28">
        <f t="shared" si="3"/>
        <v>5357.1428571428569</v>
      </c>
      <c r="L33" s="8"/>
      <c r="W33" s="5">
        <f t="shared" si="0"/>
        <v>1</v>
      </c>
      <c r="X33" s="5">
        <f t="shared" si="1"/>
        <v>0</v>
      </c>
      <c r="Y33" s="5">
        <f t="shared" si="4"/>
        <v>0</v>
      </c>
    </row>
    <row r="34" spans="1:25" x14ac:dyDescent="0.3">
      <c r="A34" s="7"/>
      <c r="B34" s="23">
        <f t="shared" si="5"/>
        <v>29</v>
      </c>
      <c r="C34" s="24">
        <v>43420</v>
      </c>
      <c r="D34" s="43" t="s">
        <v>19</v>
      </c>
      <c r="E34" s="43" t="s">
        <v>654</v>
      </c>
      <c r="F34" s="43">
        <v>165</v>
      </c>
      <c r="G34" s="26">
        <v>169</v>
      </c>
      <c r="H34" s="25">
        <f t="shared" ref="H34" si="25">G34-F34</f>
        <v>4</v>
      </c>
      <c r="I34" s="27">
        <f t="shared" ref="I34" si="26">150000/F34</f>
        <v>909.09090909090912</v>
      </c>
      <c r="J34" s="63">
        <f t="shared" si="2"/>
        <v>2.4242424242424176E-2</v>
      </c>
      <c r="K34" s="28">
        <f t="shared" si="3"/>
        <v>3636.3636363636365</v>
      </c>
      <c r="L34" s="8"/>
      <c r="W34" s="5">
        <f t="shared" si="0"/>
        <v>1</v>
      </c>
      <c r="X34" s="5">
        <f t="shared" si="1"/>
        <v>0</v>
      </c>
      <c r="Y34" s="5">
        <f t="shared" si="4"/>
        <v>0</v>
      </c>
    </row>
    <row r="35" spans="1:25" x14ac:dyDescent="0.3">
      <c r="A35" s="7"/>
      <c r="B35" s="23">
        <f t="shared" si="5"/>
        <v>30</v>
      </c>
      <c r="C35" s="24">
        <v>43420</v>
      </c>
      <c r="D35" s="25" t="s">
        <v>19</v>
      </c>
      <c r="E35" s="25" t="s">
        <v>438</v>
      </c>
      <c r="F35" s="26">
        <v>821</v>
      </c>
      <c r="G35" s="26">
        <v>843</v>
      </c>
      <c r="H35" s="25">
        <f t="shared" ref="H35:H37" si="27">G35-F35</f>
        <v>22</v>
      </c>
      <c r="I35" s="27">
        <f t="shared" ref="I35:I37" si="28">150000/F35</f>
        <v>182.70401948842874</v>
      </c>
      <c r="J35" s="63">
        <f t="shared" si="2"/>
        <v>2.679658952496955E-2</v>
      </c>
      <c r="K35" s="28">
        <f t="shared" si="3"/>
        <v>4019.4884287454324</v>
      </c>
      <c r="L35" s="8"/>
      <c r="W35" s="5">
        <f t="shared" si="0"/>
        <v>1</v>
      </c>
      <c r="X35" s="5">
        <f t="shared" si="1"/>
        <v>0</v>
      </c>
      <c r="Y35" s="5">
        <f t="shared" si="4"/>
        <v>0</v>
      </c>
    </row>
    <row r="36" spans="1:25" x14ac:dyDescent="0.3">
      <c r="A36" s="7"/>
      <c r="B36" s="23">
        <f t="shared" si="5"/>
        <v>31</v>
      </c>
      <c r="C36" s="24">
        <v>43423</v>
      </c>
      <c r="D36" s="25" t="s">
        <v>19</v>
      </c>
      <c r="E36" s="25" t="s">
        <v>655</v>
      </c>
      <c r="F36" s="26">
        <v>80</v>
      </c>
      <c r="G36" s="26">
        <v>82</v>
      </c>
      <c r="H36" s="25">
        <f t="shared" si="27"/>
        <v>2</v>
      </c>
      <c r="I36" s="27">
        <f t="shared" si="28"/>
        <v>1875</v>
      </c>
      <c r="J36" s="63">
        <f t="shared" si="2"/>
        <v>2.4999999999999911E-2</v>
      </c>
      <c r="K36" s="28">
        <f t="shared" si="3"/>
        <v>3750</v>
      </c>
      <c r="L36" s="8"/>
      <c r="W36" s="5">
        <f t="shared" si="0"/>
        <v>1</v>
      </c>
      <c r="X36" s="5">
        <f t="shared" si="1"/>
        <v>0</v>
      </c>
      <c r="Y36" s="5">
        <f t="shared" si="4"/>
        <v>0</v>
      </c>
    </row>
    <row r="37" spans="1:25" x14ac:dyDescent="0.3">
      <c r="A37" s="7"/>
      <c r="B37" s="23">
        <f t="shared" si="5"/>
        <v>32</v>
      </c>
      <c r="C37" s="24">
        <v>43423</v>
      </c>
      <c r="D37" s="25" t="s">
        <v>19</v>
      </c>
      <c r="E37" s="25" t="s">
        <v>367</v>
      </c>
      <c r="F37" s="26">
        <v>351</v>
      </c>
      <c r="G37" s="26">
        <v>335</v>
      </c>
      <c r="H37" s="25">
        <f t="shared" si="27"/>
        <v>-16</v>
      </c>
      <c r="I37" s="27">
        <f t="shared" si="28"/>
        <v>427.35042735042737</v>
      </c>
      <c r="J37" s="63">
        <f t="shared" si="2"/>
        <v>-4.5584045584045607E-2</v>
      </c>
      <c r="K37" s="28">
        <f t="shared" si="3"/>
        <v>-6837.6068376068379</v>
      </c>
      <c r="L37" s="8"/>
      <c r="W37" s="5">
        <f t="shared" si="0"/>
        <v>0</v>
      </c>
      <c r="X37" s="5">
        <f t="shared" si="1"/>
        <v>1</v>
      </c>
      <c r="Y37" s="5">
        <f t="shared" si="4"/>
        <v>0</v>
      </c>
    </row>
    <row r="38" spans="1:25" x14ac:dyDescent="0.3">
      <c r="A38" s="7"/>
      <c r="B38" s="23">
        <f t="shared" si="5"/>
        <v>33</v>
      </c>
      <c r="C38" s="24">
        <v>43423</v>
      </c>
      <c r="D38" s="45" t="s">
        <v>19</v>
      </c>
      <c r="E38" s="45" t="s">
        <v>656</v>
      </c>
      <c r="F38" s="46">
        <v>1437</v>
      </c>
      <c r="G38" s="26">
        <v>1453</v>
      </c>
      <c r="H38" s="25">
        <f t="shared" ref="H38" si="29">G38-F38</f>
        <v>16</v>
      </c>
      <c r="I38" s="27">
        <f t="shared" ref="I38" si="30">150000/F38</f>
        <v>104.38413361169103</v>
      </c>
      <c r="J38" s="63">
        <f t="shared" si="2"/>
        <v>1.1134307585247027E-2</v>
      </c>
      <c r="K38" s="28">
        <f t="shared" si="3"/>
        <v>1670.1461377870564</v>
      </c>
      <c r="L38" s="8"/>
      <c r="W38" s="5">
        <f t="shared" si="0"/>
        <v>1</v>
      </c>
      <c r="X38" s="5">
        <f t="shared" si="1"/>
        <v>0</v>
      </c>
      <c r="Y38" s="5">
        <f t="shared" si="4"/>
        <v>0</v>
      </c>
    </row>
    <row r="39" spans="1:25" x14ac:dyDescent="0.3">
      <c r="A39" s="7"/>
      <c r="B39" s="23">
        <f t="shared" si="5"/>
        <v>34</v>
      </c>
      <c r="C39" s="24">
        <v>43423</v>
      </c>
      <c r="D39" s="43" t="s">
        <v>19</v>
      </c>
      <c r="E39" s="43" t="s">
        <v>657</v>
      </c>
      <c r="F39" s="43">
        <v>123.8</v>
      </c>
      <c r="G39" s="26">
        <v>126</v>
      </c>
      <c r="H39" s="25">
        <f t="shared" ref="H39:H45" si="31">G39-F39</f>
        <v>2.2000000000000028</v>
      </c>
      <c r="I39" s="27">
        <f t="shared" ref="I39:I45" si="32">150000/F39</f>
        <v>1211.6316639741519</v>
      </c>
      <c r="J39" s="63">
        <f t="shared" si="2"/>
        <v>1.7770597738287597E-2</v>
      </c>
      <c r="K39" s="28">
        <f t="shared" si="3"/>
        <v>2665.5896607431378</v>
      </c>
      <c r="L39" s="8"/>
      <c r="W39" s="5">
        <f t="shared" si="0"/>
        <v>1</v>
      </c>
      <c r="X39" s="5">
        <f t="shared" si="1"/>
        <v>0</v>
      </c>
      <c r="Y39" s="5">
        <f t="shared" si="4"/>
        <v>0</v>
      </c>
    </row>
    <row r="40" spans="1:25" ht="15.6" x14ac:dyDescent="0.3">
      <c r="A40" s="7"/>
      <c r="B40" s="23">
        <f t="shared" si="5"/>
        <v>35</v>
      </c>
      <c r="C40" s="24">
        <v>43423</v>
      </c>
      <c r="D40" s="43" t="s">
        <v>19</v>
      </c>
      <c r="E40" s="61" t="s">
        <v>658</v>
      </c>
      <c r="F40" s="43">
        <v>885</v>
      </c>
      <c r="G40" s="26">
        <v>910</v>
      </c>
      <c r="H40" s="25">
        <f t="shared" si="31"/>
        <v>25</v>
      </c>
      <c r="I40" s="27">
        <f t="shared" si="32"/>
        <v>169.4915254237288</v>
      </c>
      <c r="J40" s="63">
        <f t="shared" si="2"/>
        <v>2.8248587570621542E-2</v>
      </c>
      <c r="K40" s="28">
        <f t="shared" si="3"/>
        <v>4237.2881355932204</v>
      </c>
      <c r="L40" s="8"/>
      <c r="O40" s="5" t="s">
        <v>20</v>
      </c>
      <c r="W40" s="5">
        <f t="shared" si="0"/>
        <v>1</v>
      </c>
      <c r="X40" s="5">
        <f t="shared" si="1"/>
        <v>0</v>
      </c>
      <c r="Y40" s="5">
        <f t="shared" si="4"/>
        <v>0</v>
      </c>
    </row>
    <row r="41" spans="1:25" x14ac:dyDescent="0.3">
      <c r="A41" s="7"/>
      <c r="B41" s="23">
        <f t="shared" si="5"/>
        <v>36</v>
      </c>
      <c r="C41" s="42">
        <v>43423</v>
      </c>
      <c r="D41" s="43" t="s">
        <v>19</v>
      </c>
      <c r="E41" s="43" t="s">
        <v>457</v>
      </c>
      <c r="F41" s="43">
        <v>64</v>
      </c>
      <c r="G41" s="26">
        <v>66.8</v>
      </c>
      <c r="H41" s="25">
        <f t="shared" si="31"/>
        <v>2.7999999999999972</v>
      </c>
      <c r="I41" s="27">
        <f t="shared" si="32"/>
        <v>2343.75</v>
      </c>
      <c r="J41" s="63">
        <f t="shared" si="2"/>
        <v>4.3749999999999956E-2</v>
      </c>
      <c r="K41" s="28">
        <f t="shared" si="3"/>
        <v>6562.4999999999936</v>
      </c>
      <c r="L41" s="8"/>
      <c r="W41" s="5">
        <f t="shared" si="0"/>
        <v>1</v>
      </c>
      <c r="X41" s="5">
        <f t="shared" si="1"/>
        <v>0</v>
      </c>
      <c r="Y41" s="5">
        <f t="shared" si="4"/>
        <v>0</v>
      </c>
    </row>
    <row r="42" spans="1:25" x14ac:dyDescent="0.3">
      <c r="A42" s="7"/>
      <c r="B42" s="23">
        <f t="shared" si="5"/>
        <v>37</v>
      </c>
      <c r="C42" s="42">
        <v>43423</v>
      </c>
      <c r="D42" s="43" t="s">
        <v>19</v>
      </c>
      <c r="E42" s="43" t="s">
        <v>599</v>
      </c>
      <c r="F42" s="43">
        <v>1150</v>
      </c>
      <c r="G42" s="26">
        <v>1162</v>
      </c>
      <c r="H42" s="25">
        <f t="shared" si="31"/>
        <v>12</v>
      </c>
      <c r="I42" s="27">
        <f t="shared" si="32"/>
        <v>130.43478260869566</v>
      </c>
      <c r="J42" s="63">
        <f t="shared" si="2"/>
        <v>1.0434782608695681E-2</v>
      </c>
      <c r="K42" s="28">
        <f t="shared" si="3"/>
        <v>1565.217391304348</v>
      </c>
      <c r="L42" s="8"/>
      <c r="P42" s="25"/>
      <c r="W42" s="5">
        <f t="shared" si="0"/>
        <v>1</v>
      </c>
      <c r="X42" s="5">
        <f t="shared" si="1"/>
        <v>0</v>
      </c>
      <c r="Y42" s="5">
        <f t="shared" si="4"/>
        <v>0</v>
      </c>
    </row>
    <row r="43" spans="1:25" x14ac:dyDescent="0.3">
      <c r="A43" s="7"/>
      <c r="B43" s="23">
        <f t="shared" si="5"/>
        <v>38</v>
      </c>
      <c r="C43" s="44">
        <v>43423</v>
      </c>
      <c r="D43" s="45" t="s">
        <v>19</v>
      </c>
      <c r="E43" s="45" t="s">
        <v>659</v>
      </c>
      <c r="F43" s="46">
        <v>180</v>
      </c>
      <c r="G43" s="26">
        <v>190</v>
      </c>
      <c r="H43" s="25">
        <f t="shared" si="31"/>
        <v>10</v>
      </c>
      <c r="I43" s="27">
        <f t="shared" si="32"/>
        <v>833.33333333333337</v>
      </c>
      <c r="J43" s="63">
        <f t="shared" si="2"/>
        <v>5.555555555555558E-2</v>
      </c>
      <c r="K43" s="28">
        <f t="shared" si="3"/>
        <v>8333.3333333333339</v>
      </c>
      <c r="L43" s="8"/>
      <c r="N43" s="5" t="s">
        <v>20</v>
      </c>
      <c r="W43" s="5">
        <f t="shared" si="0"/>
        <v>1</v>
      </c>
      <c r="X43" s="5">
        <f t="shared" si="1"/>
        <v>0</v>
      </c>
      <c r="Y43" s="5">
        <f t="shared" si="4"/>
        <v>0</v>
      </c>
    </row>
    <row r="44" spans="1:25" x14ac:dyDescent="0.3">
      <c r="A44" s="7"/>
      <c r="B44" s="23">
        <f t="shared" si="5"/>
        <v>39</v>
      </c>
      <c r="C44" s="44">
        <v>43424</v>
      </c>
      <c r="D44" s="45" t="s">
        <v>19</v>
      </c>
      <c r="E44" s="45" t="s">
        <v>660</v>
      </c>
      <c r="F44" s="46">
        <v>410</v>
      </c>
      <c r="G44" s="26">
        <v>421</v>
      </c>
      <c r="H44" s="25">
        <f t="shared" si="31"/>
        <v>11</v>
      </c>
      <c r="I44" s="27">
        <f t="shared" si="32"/>
        <v>365.85365853658539</v>
      </c>
      <c r="J44" s="63">
        <f t="shared" si="2"/>
        <v>2.6829268292682951E-2</v>
      </c>
      <c r="K44" s="28">
        <f t="shared" si="3"/>
        <v>4024.3902439024391</v>
      </c>
      <c r="L44" s="8"/>
      <c r="W44" s="5">
        <f t="shared" si="0"/>
        <v>1</v>
      </c>
      <c r="X44" s="5">
        <f t="shared" si="1"/>
        <v>0</v>
      </c>
      <c r="Y44" s="5">
        <f t="shared" si="4"/>
        <v>0</v>
      </c>
    </row>
    <row r="45" spans="1:25" x14ac:dyDescent="0.3">
      <c r="A45" s="7"/>
      <c r="B45" s="23">
        <f t="shared" si="5"/>
        <v>40</v>
      </c>
      <c r="C45" s="44">
        <v>43424</v>
      </c>
      <c r="D45" s="25" t="s">
        <v>19</v>
      </c>
      <c r="E45" s="25" t="s">
        <v>661</v>
      </c>
      <c r="F45" s="26">
        <v>62</v>
      </c>
      <c r="G45" s="26">
        <v>61</v>
      </c>
      <c r="H45" s="25">
        <f t="shared" si="31"/>
        <v>-1</v>
      </c>
      <c r="I45" s="27">
        <f t="shared" si="32"/>
        <v>2419.3548387096776</v>
      </c>
      <c r="J45" s="63">
        <f t="shared" si="2"/>
        <v>-1.6129032258064502E-2</v>
      </c>
      <c r="K45" s="28">
        <f t="shared" si="3"/>
        <v>-2419.3548387096776</v>
      </c>
      <c r="L45" s="8"/>
      <c r="W45" s="5">
        <f t="shared" si="0"/>
        <v>0</v>
      </c>
      <c r="X45" s="5">
        <f t="shared" si="1"/>
        <v>1</v>
      </c>
      <c r="Y45" s="5">
        <f t="shared" si="4"/>
        <v>0</v>
      </c>
    </row>
    <row r="46" spans="1:25" x14ac:dyDescent="0.3">
      <c r="A46" s="7"/>
      <c r="B46" s="23">
        <f t="shared" si="5"/>
        <v>41</v>
      </c>
      <c r="C46" s="44">
        <v>43424</v>
      </c>
      <c r="D46" s="25" t="s">
        <v>19</v>
      </c>
      <c r="E46" s="25" t="s">
        <v>662</v>
      </c>
      <c r="F46" s="26">
        <v>54</v>
      </c>
      <c r="G46" s="26">
        <v>57.65</v>
      </c>
      <c r="H46" s="25">
        <f t="shared" ref="H46" si="33">G46-F46</f>
        <v>3.6499999999999986</v>
      </c>
      <c r="I46" s="27">
        <f t="shared" ref="I46" si="34">150000/F46</f>
        <v>2777.7777777777778</v>
      </c>
      <c r="J46" s="63">
        <f t="shared" si="2"/>
        <v>6.7592592592592649E-2</v>
      </c>
      <c r="K46" s="28">
        <f t="shared" si="3"/>
        <v>10138.888888888885</v>
      </c>
      <c r="L46" s="8"/>
      <c r="W46" s="5">
        <f t="shared" si="0"/>
        <v>1</v>
      </c>
      <c r="X46" s="5">
        <f t="shared" si="1"/>
        <v>0</v>
      </c>
      <c r="Y46" s="5">
        <f t="shared" si="4"/>
        <v>0</v>
      </c>
    </row>
    <row r="47" spans="1:25" x14ac:dyDescent="0.3">
      <c r="A47" s="7"/>
      <c r="B47" s="23">
        <f>B46+1</f>
        <v>42</v>
      </c>
      <c r="C47" s="24">
        <v>43425</v>
      </c>
      <c r="D47" s="25" t="s">
        <v>19</v>
      </c>
      <c r="E47" s="25" t="s">
        <v>243</v>
      </c>
      <c r="F47" s="26">
        <v>1220</v>
      </c>
      <c r="G47" s="26">
        <v>1244.7</v>
      </c>
      <c r="H47" s="25">
        <f t="shared" ref="H47:H53" si="35">G47-F47</f>
        <v>24.700000000000045</v>
      </c>
      <c r="I47" s="27">
        <f t="shared" ref="I47:I53" si="36">150000/F47</f>
        <v>122.95081967213115</v>
      </c>
      <c r="J47" s="63">
        <f t="shared" si="2"/>
        <v>2.0245901639344366E-2</v>
      </c>
      <c r="K47" s="28">
        <f t="shared" si="3"/>
        <v>3036.8852459016448</v>
      </c>
      <c r="L47" s="8"/>
      <c r="W47" s="5">
        <f t="shared" si="0"/>
        <v>1</v>
      </c>
      <c r="X47" s="5">
        <f t="shared" si="1"/>
        <v>0</v>
      </c>
      <c r="Y47" s="5">
        <f t="shared" si="4"/>
        <v>0</v>
      </c>
    </row>
    <row r="48" spans="1:25" x14ac:dyDescent="0.3">
      <c r="A48" s="7"/>
      <c r="B48" s="23">
        <f t="shared" si="5"/>
        <v>43</v>
      </c>
      <c r="C48" s="24">
        <v>43425</v>
      </c>
      <c r="D48" s="25" t="s">
        <v>19</v>
      </c>
      <c r="E48" s="25" t="s">
        <v>663</v>
      </c>
      <c r="F48" s="26">
        <v>327</v>
      </c>
      <c r="G48" s="26">
        <v>349.9</v>
      </c>
      <c r="H48" s="25">
        <f t="shared" si="35"/>
        <v>22.899999999999977</v>
      </c>
      <c r="I48" s="27">
        <f t="shared" si="36"/>
        <v>458.71559633027522</v>
      </c>
      <c r="J48" s="63">
        <f t="shared" si="2"/>
        <v>7.0030581039755235E-2</v>
      </c>
      <c r="K48" s="28">
        <f t="shared" si="3"/>
        <v>10504.587155963292</v>
      </c>
      <c r="L48" s="8"/>
      <c r="W48" s="5">
        <f t="shared" si="0"/>
        <v>1</v>
      </c>
      <c r="X48" s="5">
        <f t="shared" si="1"/>
        <v>0</v>
      </c>
      <c r="Y48" s="5">
        <f t="shared" si="4"/>
        <v>0</v>
      </c>
    </row>
    <row r="49" spans="1:25" x14ac:dyDescent="0.3">
      <c r="A49" s="7"/>
      <c r="B49" s="23">
        <f t="shared" si="5"/>
        <v>44</v>
      </c>
      <c r="C49" s="24">
        <v>43425</v>
      </c>
      <c r="D49" s="25" t="s">
        <v>19</v>
      </c>
      <c r="E49" s="25" t="s">
        <v>664</v>
      </c>
      <c r="F49" s="26">
        <v>160</v>
      </c>
      <c r="G49" s="26">
        <v>165</v>
      </c>
      <c r="H49" s="25">
        <f t="shared" si="35"/>
        <v>5</v>
      </c>
      <c r="I49" s="27">
        <f t="shared" si="36"/>
        <v>937.5</v>
      </c>
      <c r="J49" s="63">
        <f t="shared" si="2"/>
        <v>3.125E-2</v>
      </c>
      <c r="K49" s="28">
        <f t="shared" si="3"/>
        <v>4687.5</v>
      </c>
      <c r="L49" s="8"/>
      <c r="W49" s="5">
        <f t="shared" si="0"/>
        <v>1</v>
      </c>
      <c r="X49" s="5">
        <f t="shared" si="1"/>
        <v>0</v>
      </c>
      <c r="Y49" s="5">
        <f t="shared" si="4"/>
        <v>0</v>
      </c>
    </row>
    <row r="50" spans="1:25" x14ac:dyDescent="0.3">
      <c r="A50" s="7"/>
      <c r="B50" s="23">
        <f t="shared" si="5"/>
        <v>45</v>
      </c>
      <c r="C50" s="24">
        <v>43425</v>
      </c>
      <c r="D50" s="25" t="s">
        <v>19</v>
      </c>
      <c r="E50" s="25" t="s">
        <v>76</v>
      </c>
      <c r="F50" s="26">
        <v>380</v>
      </c>
      <c r="G50" s="26">
        <v>386.5</v>
      </c>
      <c r="H50" s="25">
        <f t="shared" si="35"/>
        <v>6.5</v>
      </c>
      <c r="I50" s="27">
        <f t="shared" si="36"/>
        <v>394.73684210526318</v>
      </c>
      <c r="J50" s="63">
        <f t="shared" si="2"/>
        <v>1.7105263157894735E-2</v>
      </c>
      <c r="K50" s="28">
        <f t="shared" si="3"/>
        <v>2565.7894736842109</v>
      </c>
      <c r="L50" s="8"/>
      <c r="W50" s="5">
        <f t="shared" si="0"/>
        <v>1</v>
      </c>
      <c r="X50" s="5">
        <f t="shared" si="1"/>
        <v>0</v>
      </c>
      <c r="Y50" s="5">
        <f t="shared" si="4"/>
        <v>0</v>
      </c>
    </row>
    <row r="51" spans="1:25" x14ac:dyDescent="0.3">
      <c r="A51" s="7"/>
      <c r="B51" s="23">
        <f t="shared" si="5"/>
        <v>46</v>
      </c>
      <c r="C51" s="24">
        <v>43426</v>
      </c>
      <c r="D51" s="25" t="s">
        <v>19</v>
      </c>
      <c r="E51" s="25" t="s">
        <v>536</v>
      </c>
      <c r="F51" s="26">
        <v>624</v>
      </c>
      <c r="G51" s="26">
        <v>630</v>
      </c>
      <c r="H51" s="25">
        <f t="shared" si="35"/>
        <v>6</v>
      </c>
      <c r="I51" s="27">
        <f t="shared" si="36"/>
        <v>240.38461538461539</v>
      </c>
      <c r="J51" s="63">
        <f t="shared" si="2"/>
        <v>9.6153846153845812E-3</v>
      </c>
      <c r="K51" s="28">
        <f t="shared" si="3"/>
        <v>1442.3076923076924</v>
      </c>
      <c r="L51" s="8"/>
      <c r="W51" s="5">
        <f t="shared" si="0"/>
        <v>1</v>
      </c>
      <c r="X51" s="5">
        <f t="shared" si="1"/>
        <v>0</v>
      </c>
      <c r="Y51" s="5">
        <f t="shared" si="4"/>
        <v>0</v>
      </c>
    </row>
    <row r="52" spans="1:25" x14ac:dyDescent="0.3">
      <c r="A52" s="7"/>
      <c r="B52" s="23">
        <f t="shared" si="5"/>
        <v>47</v>
      </c>
      <c r="C52" s="24">
        <v>43426</v>
      </c>
      <c r="D52" s="25" t="s">
        <v>19</v>
      </c>
      <c r="E52" s="25" t="s">
        <v>665</v>
      </c>
      <c r="F52" s="26">
        <v>336</v>
      </c>
      <c r="G52" s="26">
        <v>330</v>
      </c>
      <c r="H52" s="25">
        <f t="shared" si="35"/>
        <v>-6</v>
      </c>
      <c r="I52" s="27">
        <f t="shared" si="36"/>
        <v>446.42857142857144</v>
      </c>
      <c r="J52" s="63">
        <f t="shared" si="2"/>
        <v>-1.7857142857142905E-2</v>
      </c>
      <c r="K52" s="28">
        <f t="shared" si="3"/>
        <v>-2678.5714285714284</v>
      </c>
      <c r="L52" s="8"/>
      <c r="W52" s="5">
        <f t="shared" si="0"/>
        <v>0</v>
      </c>
      <c r="X52" s="5">
        <f t="shared" si="1"/>
        <v>1</v>
      </c>
      <c r="Y52" s="5">
        <f t="shared" si="4"/>
        <v>0</v>
      </c>
    </row>
    <row r="53" spans="1:25" x14ac:dyDescent="0.3">
      <c r="A53" s="7"/>
      <c r="B53" s="23">
        <f t="shared" si="5"/>
        <v>48</v>
      </c>
      <c r="C53" s="24">
        <v>43426</v>
      </c>
      <c r="D53" s="25" t="s">
        <v>19</v>
      </c>
      <c r="E53" s="25" t="s">
        <v>554</v>
      </c>
      <c r="F53" s="26">
        <v>724</v>
      </c>
      <c r="G53" s="26">
        <v>750</v>
      </c>
      <c r="H53" s="25">
        <f t="shared" si="35"/>
        <v>26</v>
      </c>
      <c r="I53" s="27">
        <f t="shared" si="36"/>
        <v>207.18232044198896</v>
      </c>
      <c r="J53" s="63">
        <f t="shared" si="2"/>
        <v>3.5911602209944826E-2</v>
      </c>
      <c r="K53" s="28">
        <f t="shared" si="3"/>
        <v>5386.7403314917128</v>
      </c>
      <c r="L53" s="8"/>
      <c r="W53" s="5">
        <f t="shared" si="0"/>
        <v>1</v>
      </c>
      <c r="X53" s="5">
        <f t="shared" si="1"/>
        <v>0</v>
      </c>
      <c r="Y53" s="5">
        <f t="shared" si="4"/>
        <v>0</v>
      </c>
    </row>
    <row r="54" spans="1:25" x14ac:dyDescent="0.3">
      <c r="A54" s="7"/>
      <c r="B54" s="23">
        <f t="shared" si="5"/>
        <v>49</v>
      </c>
      <c r="C54" s="24">
        <v>43426</v>
      </c>
      <c r="D54" s="25" t="s">
        <v>19</v>
      </c>
      <c r="E54" s="25" t="s">
        <v>666</v>
      </c>
      <c r="F54" s="26">
        <v>283</v>
      </c>
      <c r="G54" s="26">
        <v>286</v>
      </c>
      <c r="H54" s="25">
        <f t="shared" ref="H54" si="37">G54-F54</f>
        <v>3</v>
      </c>
      <c r="I54" s="27">
        <f t="shared" ref="I54" si="38">150000/F54</f>
        <v>530.03533568904595</v>
      </c>
      <c r="J54" s="63">
        <f t="shared" si="2"/>
        <v>1.0600706713780994E-2</v>
      </c>
      <c r="K54" s="28">
        <f t="shared" si="3"/>
        <v>1590.1060070671379</v>
      </c>
      <c r="L54" s="8"/>
      <c r="W54" s="5">
        <f t="shared" si="0"/>
        <v>1</v>
      </c>
      <c r="X54" s="5">
        <f t="shared" si="1"/>
        <v>0</v>
      </c>
      <c r="Y54" s="5">
        <f t="shared" si="4"/>
        <v>0</v>
      </c>
    </row>
    <row r="55" spans="1:25" x14ac:dyDescent="0.3">
      <c r="A55" s="7"/>
      <c r="B55" s="23">
        <f t="shared" si="5"/>
        <v>50</v>
      </c>
      <c r="C55" s="24">
        <v>43430</v>
      </c>
      <c r="D55" s="25" t="s">
        <v>19</v>
      </c>
      <c r="E55" s="25" t="s">
        <v>667</v>
      </c>
      <c r="F55" s="26">
        <v>775</v>
      </c>
      <c r="G55" s="26">
        <v>785</v>
      </c>
      <c r="H55" s="25">
        <f t="shared" ref="H55:H60" si="39">G55-F55</f>
        <v>10</v>
      </c>
      <c r="I55" s="27">
        <f t="shared" ref="I55:I60" si="40">150000/F55</f>
        <v>193.54838709677421</v>
      </c>
      <c r="J55" s="63">
        <f t="shared" si="2"/>
        <v>1.2903225806451646E-2</v>
      </c>
      <c r="K55" s="28">
        <f t="shared" si="3"/>
        <v>1935.483870967742</v>
      </c>
      <c r="L55" s="8"/>
      <c r="W55" s="5">
        <f t="shared" si="0"/>
        <v>1</v>
      </c>
      <c r="X55" s="5">
        <f t="shared" si="1"/>
        <v>0</v>
      </c>
      <c r="Y55" s="5">
        <f t="shared" si="4"/>
        <v>0</v>
      </c>
    </row>
    <row r="56" spans="1:25" x14ac:dyDescent="0.3">
      <c r="A56" s="7"/>
      <c r="B56" s="23">
        <f t="shared" si="5"/>
        <v>51</v>
      </c>
      <c r="C56" s="44">
        <v>43430</v>
      </c>
      <c r="D56" s="43" t="s">
        <v>19</v>
      </c>
      <c r="E56" s="43" t="s">
        <v>668</v>
      </c>
      <c r="F56" s="43">
        <v>317</v>
      </c>
      <c r="G56" s="26">
        <v>323</v>
      </c>
      <c r="H56" s="25">
        <f t="shared" si="39"/>
        <v>6</v>
      </c>
      <c r="I56" s="27">
        <f t="shared" si="40"/>
        <v>473.18611987381706</v>
      </c>
      <c r="J56" s="63">
        <f t="shared" si="2"/>
        <v>1.8927444794952786E-2</v>
      </c>
      <c r="K56" s="28">
        <f t="shared" si="3"/>
        <v>2839.1167192429025</v>
      </c>
      <c r="L56" s="8"/>
      <c r="W56" s="5">
        <f t="shared" si="0"/>
        <v>1</v>
      </c>
      <c r="X56" s="5">
        <f t="shared" si="1"/>
        <v>0</v>
      </c>
      <c r="Y56" s="5">
        <f t="shared" si="4"/>
        <v>0</v>
      </c>
    </row>
    <row r="57" spans="1:25" x14ac:dyDescent="0.3">
      <c r="A57" s="7"/>
      <c r="B57" s="23">
        <f t="shared" si="5"/>
        <v>52</v>
      </c>
      <c r="C57" s="44">
        <v>43430</v>
      </c>
      <c r="D57" s="43" t="s">
        <v>19</v>
      </c>
      <c r="E57" s="43" t="s">
        <v>637</v>
      </c>
      <c r="F57" s="43">
        <v>531</v>
      </c>
      <c r="G57" s="26">
        <v>543</v>
      </c>
      <c r="H57" s="25">
        <f t="shared" si="39"/>
        <v>12</v>
      </c>
      <c r="I57" s="27">
        <f t="shared" si="40"/>
        <v>282.4858757062147</v>
      </c>
      <c r="J57" s="63">
        <f t="shared" si="2"/>
        <v>2.2598870056497189E-2</v>
      </c>
      <c r="K57" s="28">
        <f t="shared" si="3"/>
        <v>3389.8305084745762</v>
      </c>
      <c r="L57" s="8"/>
      <c r="W57" s="5">
        <f t="shared" si="0"/>
        <v>1</v>
      </c>
      <c r="X57" s="5">
        <f t="shared" si="1"/>
        <v>0</v>
      </c>
      <c r="Y57" s="5">
        <f t="shared" si="4"/>
        <v>0</v>
      </c>
    </row>
    <row r="58" spans="1:25" x14ac:dyDescent="0.3">
      <c r="A58" s="7"/>
      <c r="B58" s="23">
        <f t="shared" si="5"/>
        <v>53</v>
      </c>
      <c r="C58" s="44">
        <v>43430</v>
      </c>
      <c r="D58" s="43" t="s">
        <v>19</v>
      </c>
      <c r="E58" s="43" t="s">
        <v>254</v>
      </c>
      <c r="F58" s="43">
        <v>195</v>
      </c>
      <c r="G58" s="26">
        <v>198.2</v>
      </c>
      <c r="H58" s="25">
        <f t="shared" si="39"/>
        <v>3.1999999999999886</v>
      </c>
      <c r="I58" s="27">
        <f t="shared" si="40"/>
        <v>769.23076923076928</v>
      </c>
      <c r="J58" s="63">
        <f t="shared" si="2"/>
        <v>1.6410256410256396E-2</v>
      </c>
      <c r="K58" s="28">
        <f t="shared" si="3"/>
        <v>2461.5384615384528</v>
      </c>
      <c r="L58" s="8"/>
      <c r="W58" s="5">
        <f t="shared" si="0"/>
        <v>1</v>
      </c>
      <c r="X58" s="5">
        <f t="shared" si="1"/>
        <v>0</v>
      </c>
      <c r="Y58" s="5">
        <f t="shared" si="4"/>
        <v>0</v>
      </c>
    </row>
    <row r="59" spans="1:25" x14ac:dyDescent="0.3">
      <c r="A59" s="7"/>
      <c r="B59" s="23">
        <f t="shared" si="5"/>
        <v>54</v>
      </c>
      <c r="C59" s="44">
        <v>43430</v>
      </c>
      <c r="D59" s="43" t="s">
        <v>19</v>
      </c>
      <c r="E59" s="43" t="s">
        <v>669</v>
      </c>
      <c r="F59" s="43">
        <v>268</v>
      </c>
      <c r="G59" s="26">
        <v>272.89999999999998</v>
      </c>
      <c r="H59" s="25">
        <f t="shared" si="39"/>
        <v>4.8999999999999773</v>
      </c>
      <c r="I59" s="27">
        <f t="shared" si="40"/>
        <v>559.70149253731347</v>
      </c>
      <c r="J59" s="63">
        <f t="shared" si="2"/>
        <v>1.8283582089552164E-2</v>
      </c>
      <c r="K59" s="28">
        <f t="shared" si="3"/>
        <v>2742.5373134328233</v>
      </c>
      <c r="L59" s="8"/>
      <c r="W59" s="5">
        <f t="shared" si="0"/>
        <v>1</v>
      </c>
      <c r="X59" s="5">
        <f t="shared" si="1"/>
        <v>0</v>
      </c>
      <c r="Y59" s="5">
        <f t="shared" si="4"/>
        <v>0</v>
      </c>
    </row>
    <row r="60" spans="1:25" x14ac:dyDescent="0.3">
      <c r="A60" s="7"/>
      <c r="B60" s="23">
        <f t="shared" si="5"/>
        <v>55</v>
      </c>
      <c r="C60" s="44">
        <v>43431</v>
      </c>
      <c r="D60" s="43" t="s">
        <v>19</v>
      </c>
      <c r="E60" s="43" t="s">
        <v>138</v>
      </c>
      <c r="F60" s="43">
        <v>2200</v>
      </c>
      <c r="G60" s="26">
        <v>2220</v>
      </c>
      <c r="H60" s="25">
        <f t="shared" si="39"/>
        <v>20</v>
      </c>
      <c r="I60" s="27">
        <f t="shared" si="40"/>
        <v>68.181818181818187</v>
      </c>
      <c r="J60" s="63">
        <f t="shared" si="2"/>
        <v>9.0909090909090384E-3</v>
      </c>
      <c r="K60" s="28">
        <f t="shared" si="3"/>
        <v>1363.6363636363637</v>
      </c>
      <c r="L60" s="8"/>
      <c r="W60" s="5">
        <f t="shared" si="0"/>
        <v>1</v>
      </c>
      <c r="X60" s="5">
        <f t="shared" si="1"/>
        <v>0</v>
      </c>
      <c r="Y60" s="5">
        <f t="shared" si="4"/>
        <v>0</v>
      </c>
    </row>
    <row r="61" spans="1:25" x14ac:dyDescent="0.3">
      <c r="A61" s="7"/>
      <c r="B61" s="23">
        <f t="shared" si="5"/>
        <v>56</v>
      </c>
      <c r="C61" s="44">
        <v>43431</v>
      </c>
      <c r="D61" s="43" t="s">
        <v>19</v>
      </c>
      <c r="E61" s="43" t="s">
        <v>670</v>
      </c>
      <c r="F61" s="43">
        <v>1054</v>
      </c>
      <c r="G61" s="26">
        <v>1074</v>
      </c>
      <c r="H61" s="25">
        <f t="shared" ref="H61" si="41">G61-F61</f>
        <v>20</v>
      </c>
      <c r="I61" s="27">
        <f t="shared" ref="I61" si="42">150000/F61</f>
        <v>142.31499051233396</v>
      </c>
      <c r="J61" s="63">
        <f t="shared" si="2"/>
        <v>1.8975332068311257E-2</v>
      </c>
      <c r="K61" s="28">
        <f t="shared" si="3"/>
        <v>2846.299810246679</v>
      </c>
      <c r="L61" s="8"/>
      <c r="W61" s="5">
        <f t="shared" si="0"/>
        <v>1</v>
      </c>
      <c r="X61" s="5">
        <f t="shared" si="1"/>
        <v>0</v>
      </c>
      <c r="Y61" s="5">
        <f t="shared" si="4"/>
        <v>0</v>
      </c>
    </row>
    <row r="62" spans="1:25" x14ac:dyDescent="0.3">
      <c r="A62" s="7"/>
      <c r="B62" s="23">
        <f t="shared" si="5"/>
        <v>57</v>
      </c>
      <c r="C62" s="24">
        <v>43431</v>
      </c>
      <c r="D62" s="43" t="s">
        <v>19</v>
      </c>
      <c r="E62" s="43" t="s">
        <v>671</v>
      </c>
      <c r="F62" s="43">
        <v>219</v>
      </c>
      <c r="G62" s="26">
        <v>225</v>
      </c>
      <c r="H62" s="25">
        <f t="shared" ref="H62:H63" si="43">G62-F62</f>
        <v>6</v>
      </c>
      <c r="I62" s="27">
        <f t="shared" ref="I62:I63" si="44">150000/F62</f>
        <v>684.93150684931504</v>
      </c>
      <c r="J62" s="63">
        <f t="shared" si="2"/>
        <v>2.7397260273972712E-2</v>
      </c>
      <c r="K62" s="28">
        <f t="shared" si="3"/>
        <v>4109.58904109589</v>
      </c>
      <c r="L62" s="8"/>
      <c r="W62" s="5">
        <f t="shared" si="0"/>
        <v>1</v>
      </c>
      <c r="X62" s="5">
        <f t="shared" si="1"/>
        <v>0</v>
      </c>
      <c r="Y62" s="5">
        <f t="shared" si="4"/>
        <v>0</v>
      </c>
    </row>
    <row r="63" spans="1:25" x14ac:dyDescent="0.3">
      <c r="A63" s="7"/>
      <c r="B63" s="23">
        <f t="shared" si="5"/>
        <v>58</v>
      </c>
      <c r="C63" s="24">
        <v>43432</v>
      </c>
      <c r="D63" s="43" t="s">
        <v>19</v>
      </c>
      <c r="E63" s="43" t="s">
        <v>672</v>
      </c>
      <c r="F63" s="43">
        <v>1431</v>
      </c>
      <c r="G63" s="26">
        <v>1374</v>
      </c>
      <c r="H63" s="25">
        <f t="shared" si="43"/>
        <v>-57</v>
      </c>
      <c r="I63" s="27">
        <f t="shared" si="44"/>
        <v>104.82180293501048</v>
      </c>
      <c r="J63" s="63">
        <f t="shared" si="2"/>
        <v>-3.9832285115304011E-2</v>
      </c>
      <c r="K63" s="28">
        <f t="shared" si="3"/>
        <v>-5974.8427672955977</v>
      </c>
      <c r="L63" s="8"/>
      <c r="W63" s="5">
        <f t="shared" si="0"/>
        <v>0</v>
      </c>
      <c r="X63" s="5">
        <f t="shared" si="1"/>
        <v>1</v>
      </c>
      <c r="Y63" s="5">
        <f t="shared" si="4"/>
        <v>0</v>
      </c>
    </row>
    <row r="64" spans="1:25" x14ac:dyDescent="0.3">
      <c r="A64" s="7"/>
      <c r="B64" s="23">
        <f t="shared" si="5"/>
        <v>59</v>
      </c>
      <c r="C64" s="24">
        <v>43432</v>
      </c>
      <c r="D64" s="43" t="s">
        <v>19</v>
      </c>
      <c r="E64" s="43" t="s">
        <v>673</v>
      </c>
      <c r="F64" s="43">
        <v>2938</v>
      </c>
      <c r="G64" s="26">
        <v>2970</v>
      </c>
      <c r="H64" s="25">
        <f t="shared" ref="H64" si="45">G64-F64</f>
        <v>32</v>
      </c>
      <c r="I64" s="27">
        <f t="shared" ref="I64" si="46">150000/F64</f>
        <v>51.05513955071477</v>
      </c>
      <c r="J64" s="63">
        <f t="shared" si="2"/>
        <v>1.0891763104152519E-2</v>
      </c>
      <c r="K64" s="28">
        <f t="shared" si="3"/>
        <v>1633.7644656228726</v>
      </c>
      <c r="L64" s="8"/>
      <c r="W64" s="5">
        <f t="shared" si="0"/>
        <v>1</v>
      </c>
      <c r="X64" s="5">
        <f t="shared" si="1"/>
        <v>0</v>
      </c>
      <c r="Y64" s="5">
        <f t="shared" si="4"/>
        <v>0</v>
      </c>
    </row>
    <row r="65" spans="1:25" x14ac:dyDescent="0.3">
      <c r="A65" s="7"/>
      <c r="B65" s="23">
        <f t="shared" si="5"/>
        <v>60</v>
      </c>
      <c r="C65" s="24">
        <v>43432</v>
      </c>
      <c r="D65" s="43" t="s">
        <v>19</v>
      </c>
      <c r="E65" s="43" t="s">
        <v>463</v>
      </c>
      <c r="F65" s="43">
        <v>796</v>
      </c>
      <c r="G65" s="26">
        <v>810</v>
      </c>
      <c r="H65" s="25">
        <f t="shared" ref="H65:H74" si="47">G65-F65</f>
        <v>14</v>
      </c>
      <c r="I65" s="27">
        <f t="shared" ref="I65:I74" si="48">150000/F65</f>
        <v>188.44221105527637</v>
      </c>
      <c r="J65" s="63">
        <f t="shared" si="2"/>
        <v>1.7587939698492372E-2</v>
      </c>
      <c r="K65" s="28">
        <f t="shared" si="3"/>
        <v>2638.1909547738692</v>
      </c>
      <c r="L65" s="8"/>
      <c r="W65" s="5">
        <f t="shared" si="0"/>
        <v>1</v>
      </c>
      <c r="X65" s="5">
        <f t="shared" si="1"/>
        <v>0</v>
      </c>
      <c r="Y65" s="5">
        <f t="shared" si="4"/>
        <v>0</v>
      </c>
    </row>
    <row r="66" spans="1:25" x14ac:dyDescent="0.3">
      <c r="A66" s="7"/>
      <c r="B66" s="23">
        <f t="shared" si="5"/>
        <v>61</v>
      </c>
      <c r="C66" s="24">
        <v>43432</v>
      </c>
      <c r="D66" s="43" t="s">
        <v>19</v>
      </c>
      <c r="E66" s="43" t="s">
        <v>603</v>
      </c>
      <c r="F66" s="43">
        <v>802</v>
      </c>
      <c r="G66" s="26">
        <v>824</v>
      </c>
      <c r="H66" s="25">
        <f t="shared" si="47"/>
        <v>22</v>
      </c>
      <c r="I66" s="27">
        <f t="shared" si="48"/>
        <v>187.03241895261846</v>
      </c>
      <c r="J66" s="63">
        <f t="shared" si="2"/>
        <v>2.7431421446383997E-2</v>
      </c>
      <c r="K66" s="28">
        <f t="shared" si="3"/>
        <v>4114.7132169576062</v>
      </c>
      <c r="L66" s="8"/>
      <c r="W66" s="5">
        <f t="shared" si="0"/>
        <v>1</v>
      </c>
      <c r="X66" s="5">
        <f t="shared" si="1"/>
        <v>0</v>
      </c>
      <c r="Y66" s="5">
        <f t="shared" si="4"/>
        <v>0</v>
      </c>
    </row>
    <row r="67" spans="1:25" x14ac:dyDescent="0.3">
      <c r="A67" s="7"/>
      <c r="B67" s="23">
        <f t="shared" si="5"/>
        <v>62</v>
      </c>
      <c r="C67" s="24">
        <v>43433</v>
      </c>
      <c r="D67" s="43" t="s">
        <v>19</v>
      </c>
      <c r="E67" s="43" t="s">
        <v>674</v>
      </c>
      <c r="F67" s="43">
        <v>84</v>
      </c>
      <c r="G67" s="26">
        <v>85.2</v>
      </c>
      <c r="H67" s="25">
        <f t="shared" si="47"/>
        <v>1.2000000000000028</v>
      </c>
      <c r="I67" s="27">
        <f t="shared" si="48"/>
        <v>1785.7142857142858</v>
      </c>
      <c r="J67" s="63">
        <f t="shared" si="2"/>
        <v>1.4285714285714235E-2</v>
      </c>
      <c r="K67" s="28">
        <f t="shared" si="3"/>
        <v>2142.8571428571481</v>
      </c>
      <c r="L67" s="8"/>
      <c r="W67" s="5">
        <f t="shared" si="0"/>
        <v>1</v>
      </c>
      <c r="X67" s="5">
        <f t="shared" si="1"/>
        <v>0</v>
      </c>
      <c r="Y67" s="5">
        <f t="shared" si="4"/>
        <v>0</v>
      </c>
    </row>
    <row r="68" spans="1:25" x14ac:dyDescent="0.3">
      <c r="A68" s="7"/>
      <c r="B68" s="23">
        <f t="shared" si="5"/>
        <v>63</v>
      </c>
      <c r="C68" s="24">
        <v>43433</v>
      </c>
      <c r="D68" s="43" t="s">
        <v>19</v>
      </c>
      <c r="E68" s="43" t="s">
        <v>532</v>
      </c>
      <c r="F68" s="43">
        <v>216</v>
      </c>
      <c r="G68" s="26">
        <v>218.25</v>
      </c>
      <c r="H68" s="25">
        <f t="shared" si="47"/>
        <v>2.25</v>
      </c>
      <c r="I68" s="27">
        <f t="shared" si="48"/>
        <v>694.44444444444446</v>
      </c>
      <c r="J68" s="63">
        <f t="shared" si="2"/>
        <v>1.0416666666666741E-2</v>
      </c>
      <c r="K68" s="28">
        <f t="shared" si="3"/>
        <v>1562.5</v>
      </c>
      <c r="L68" s="8"/>
      <c r="W68" s="5">
        <f t="shared" si="0"/>
        <v>1</v>
      </c>
      <c r="X68" s="5">
        <f t="shared" si="1"/>
        <v>0</v>
      </c>
      <c r="Y68" s="5">
        <f t="shared" si="4"/>
        <v>0</v>
      </c>
    </row>
    <row r="69" spans="1:25" x14ac:dyDescent="0.3">
      <c r="A69" s="7"/>
      <c r="B69" s="23">
        <f t="shared" si="5"/>
        <v>64</v>
      </c>
      <c r="C69" s="24">
        <v>43433</v>
      </c>
      <c r="D69" s="43" t="s">
        <v>19</v>
      </c>
      <c r="E69" s="43" t="s">
        <v>675</v>
      </c>
      <c r="F69" s="43">
        <v>155</v>
      </c>
      <c r="G69" s="26">
        <v>163</v>
      </c>
      <c r="H69" s="25">
        <f t="shared" si="47"/>
        <v>8</v>
      </c>
      <c r="I69" s="27">
        <f t="shared" si="48"/>
        <v>967.74193548387098</v>
      </c>
      <c r="J69" s="63">
        <f t="shared" si="2"/>
        <v>5.1612903225806361E-2</v>
      </c>
      <c r="K69" s="28">
        <f t="shared" si="3"/>
        <v>7741.9354838709678</v>
      </c>
      <c r="L69" s="8"/>
      <c r="W69" s="5">
        <f t="shared" si="0"/>
        <v>1</v>
      </c>
      <c r="X69" s="5">
        <f t="shared" si="1"/>
        <v>0</v>
      </c>
      <c r="Y69" s="5">
        <f t="shared" si="4"/>
        <v>0</v>
      </c>
    </row>
    <row r="70" spans="1:25" x14ac:dyDescent="0.3">
      <c r="A70" s="7"/>
      <c r="B70" s="23">
        <f t="shared" si="5"/>
        <v>65</v>
      </c>
      <c r="C70" s="24">
        <v>43433</v>
      </c>
      <c r="D70" s="43" t="s">
        <v>19</v>
      </c>
      <c r="E70" s="43" t="s">
        <v>676</v>
      </c>
      <c r="F70" s="43">
        <v>160</v>
      </c>
      <c r="G70" s="26">
        <v>182</v>
      </c>
      <c r="H70" s="25">
        <f t="shared" si="47"/>
        <v>22</v>
      </c>
      <c r="I70" s="27">
        <f t="shared" si="48"/>
        <v>937.5</v>
      </c>
      <c r="J70" s="63">
        <f t="shared" si="2"/>
        <v>0.13749999999999996</v>
      </c>
      <c r="K70" s="28">
        <f t="shared" si="3"/>
        <v>20625</v>
      </c>
      <c r="L70" s="8"/>
      <c r="N70" s="64"/>
      <c r="O70" s="5" t="s">
        <v>20</v>
      </c>
      <c r="W70" s="5">
        <f t="shared" ref="W70:W133" si="49">IF($K70&gt;0,1,0)</f>
        <v>1</v>
      </c>
      <c r="X70" s="5">
        <f t="shared" ref="X70:X133" si="50">IF($K70&lt;0,1,0)</f>
        <v>0</v>
      </c>
      <c r="Y70" s="5">
        <f t="shared" si="4"/>
        <v>0</v>
      </c>
    </row>
    <row r="71" spans="1:25" x14ac:dyDescent="0.3">
      <c r="A71" s="7"/>
      <c r="B71" s="23">
        <f t="shared" si="5"/>
        <v>66</v>
      </c>
      <c r="C71" s="24">
        <v>43433</v>
      </c>
      <c r="D71" s="43" t="s">
        <v>19</v>
      </c>
      <c r="E71" s="43" t="s">
        <v>677</v>
      </c>
      <c r="F71" s="43">
        <v>1090</v>
      </c>
      <c r="G71" s="26">
        <v>1110</v>
      </c>
      <c r="H71" s="25">
        <f t="shared" si="47"/>
        <v>20</v>
      </c>
      <c r="I71" s="27">
        <f t="shared" si="48"/>
        <v>137.61467889908258</v>
      </c>
      <c r="J71" s="63">
        <f t="shared" ref="J71:J104" si="51">(G71*1/F71)-100%</f>
        <v>1.8348623853210899E-2</v>
      </c>
      <c r="K71" s="28">
        <f t="shared" ref="K71:K104" si="52">H71*I71</f>
        <v>2752.2935779816517</v>
      </c>
      <c r="L71" s="8"/>
      <c r="N71" s="64"/>
      <c r="W71" s="5">
        <f t="shared" si="49"/>
        <v>1</v>
      </c>
      <c r="X71" s="5">
        <f t="shared" si="50"/>
        <v>0</v>
      </c>
      <c r="Y71" s="5">
        <f t="shared" si="4"/>
        <v>0</v>
      </c>
    </row>
    <row r="72" spans="1:25" x14ac:dyDescent="0.3">
      <c r="A72" s="7"/>
      <c r="B72" s="23">
        <f t="shared" ref="B72:B135" si="53">B71+1</f>
        <v>67</v>
      </c>
      <c r="C72" s="24">
        <v>43434</v>
      </c>
      <c r="D72" s="43" t="s">
        <v>19</v>
      </c>
      <c r="E72" s="43" t="s">
        <v>555</v>
      </c>
      <c r="F72" s="43">
        <v>351</v>
      </c>
      <c r="G72" s="26">
        <v>364</v>
      </c>
      <c r="H72" s="25">
        <f t="shared" si="47"/>
        <v>13</v>
      </c>
      <c r="I72" s="27">
        <f t="shared" si="48"/>
        <v>427.35042735042737</v>
      </c>
      <c r="J72" s="63">
        <f t="shared" si="51"/>
        <v>3.7037037037036979E-2</v>
      </c>
      <c r="K72" s="28">
        <f t="shared" si="52"/>
        <v>5555.5555555555557</v>
      </c>
      <c r="L72" s="8"/>
      <c r="N72" s="64"/>
      <c r="W72" s="5">
        <f t="shared" si="49"/>
        <v>1</v>
      </c>
      <c r="X72" s="5">
        <f t="shared" si="50"/>
        <v>0</v>
      </c>
      <c r="Y72" s="5">
        <f t="shared" si="4"/>
        <v>0</v>
      </c>
    </row>
    <row r="73" spans="1:25" x14ac:dyDescent="0.3">
      <c r="A73" s="7"/>
      <c r="B73" s="23">
        <f t="shared" si="53"/>
        <v>68</v>
      </c>
      <c r="C73" s="24">
        <v>43434</v>
      </c>
      <c r="D73" s="43" t="s">
        <v>19</v>
      </c>
      <c r="E73" s="43" t="s">
        <v>288</v>
      </c>
      <c r="F73" s="43">
        <v>698</v>
      </c>
      <c r="G73" s="26">
        <v>705</v>
      </c>
      <c r="H73" s="25">
        <f t="shared" si="47"/>
        <v>7</v>
      </c>
      <c r="I73" s="27">
        <f t="shared" si="48"/>
        <v>214.89971346704871</v>
      </c>
      <c r="J73" s="63">
        <f t="shared" si="51"/>
        <v>1.0028653295129031E-2</v>
      </c>
      <c r="K73" s="28">
        <f t="shared" si="52"/>
        <v>1504.297994269341</v>
      </c>
      <c r="L73" s="8"/>
      <c r="W73" s="5">
        <f t="shared" si="49"/>
        <v>1</v>
      </c>
      <c r="X73" s="5">
        <f t="shared" si="50"/>
        <v>0</v>
      </c>
      <c r="Y73" s="5">
        <f t="shared" si="4"/>
        <v>0</v>
      </c>
    </row>
    <row r="74" spans="1:25" x14ac:dyDescent="0.3">
      <c r="A74" s="7"/>
      <c r="B74" s="23">
        <f t="shared" si="53"/>
        <v>69</v>
      </c>
      <c r="C74" s="24">
        <v>43434</v>
      </c>
      <c r="D74" s="43" t="s">
        <v>19</v>
      </c>
      <c r="E74" s="43" t="s">
        <v>678</v>
      </c>
      <c r="F74" s="43">
        <v>1400</v>
      </c>
      <c r="G74" s="26">
        <v>1417</v>
      </c>
      <c r="H74" s="25">
        <f t="shared" si="47"/>
        <v>17</v>
      </c>
      <c r="I74" s="27">
        <f t="shared" si="48"/>
        <v>107.14285714285714</v>
      </c>
      <c r="J74" s="63">
        <f t="shared" si="51"/>
        <v>1.2142857142857233E-2</v>
      </c>
      <c r="K74" s="28">
        <f t="shared" si="52"/>
        <v>1821.4285714285713</v>
      </c>
      <c r="L74" s="8"/>
      <c r="W74" s="5">
        <f t="shared" si="49"/>
        <v>1</v>
      </c>
      <c r="X74" s="5">
        <f t="shared" si="50"/>
        <v>0</v>
      </c>
      <c r="Y74" s="5">
        <f t="shared" si="4"/>
        <v>0</v>
      </c>
    </row>
    <row r="75" spans="1:25" ht="15" thickBot="1" x14ac:dyDescent="0.35">
      <c r="A75" s="7"/>
      <c r="B75" s="23">
        <f t="shared" si="53"/>
        <v>70</v>
      </c>
      <c r="C75" s="24"/>
      <c r="D75" s="43"/>
      <c r="E75" s="43"/>
      <c r="F75" s="43"/>
      <c r="G75" s="26" t="s">
        <v>20</v>
      </c>
      <c r="H75" s="25"/>
      <c r="I75" s="27"/>
      <c r="J75" s="63" t="e">
        <f t="shared" si="51"/>
        <v>#VALUE!</v>
      </c>
      <c r="K75" s="28">
        <f t="shared" si="52"/>
        <v>0</v>
      </c>
      <c r="L75" s="8"/>
      <c r="W75" s="5">
        <f t="shared" si="49"/>
        <v>0</v>
      </c>
      <c r="X75" s="5">
        <f t="shared" si="50"/>
        <v>0</v>
      </c>
      <c r="Y75" s="5">
        <f t="shared" si="4"/>
        <v>0</v>
      </c>
    </row>
    <row r="76" spans="1:25" hidden="1" x14ac:dyDescent="0.3">
      <c r="A76" s="7"/>
      <c r="B76" s="23">
        <f t="shared" si="53"/>
        <v>71</v>
      </c>
      <c r="C76" s="24"/>
      <c r="D76" s="43"/>
      <c r="E76" s="43"/>
      <c r="F76" s="43"/>
      <c r="G76" s="26" t="s">
        <v>20</v>
      </c>
      <c r="H76" s="25"/>
      <c r="I76" s="27"/>
      <c r="J76" s="63" t="e">
        <f t="shared" si="51"/>
        <v>#VALUE!</v>
      </c>
      <c r="K76" s="28">
        <f t="shared" si="52"/>
        <v>0</v>
      </c>
      <c r="L76" s="8"/>
      <c r="W76" s="5">
        <f t="shared" si="49"/>
        <v>0</v>
      </c>
      <c r="X76" s="5">
        <f t="shared" si="50"/>
        <v>0</v>
      </c>
      <c r="Y76" s="5">
        <f t="shared" ref="Y76:Y139" si="54">IF($G76=0,1,0)</f>
        <v>0</v>
      </c>
    </row>
    <row r="77" spans="1:25" hidden="1" x14ac:dyDescent="0.3">
      <c r="A77" s="7"/>
      <c r="B77" s="23">
        <f t="shared" si="53"/>
        <v>72</v>
      </c>
      <c r="C77" s="24"/>
      <c r="D77" s="43"/>
      <c r="E77" s="43"/>
      <c r="F77" s="43"/>
      <c r="G77" s="26" t="s">
        <v>20</v>
      </c>
      <c r="H77" s="25"/>
      <c r="I77" s="27"/>
      <c r="J77" s="63" t="e">
        <f t="shared" si="51"/>
        <v>#VALUE!</v>
      </c>
      <c r="K77" s="28">
        <f t="shared" si="52"/>
        <v>0</v>
      </c>
      <c r="L77" s="8"/>
      <c r="W77" s="5">
        <f t="shared" si="49"/>
        <v>0</v>
      </c>
      <c r="X77" s="5">
        <f t="shared" si="50"/>
        <v>0</v>
      </c>
      <c r="Y77" s="5">
        <f t="shared" si="54"/>
        <v>0</v>
      </c>
    </row>
    <row r="78" spans="1:25" hidden="1" x14ac:dyDescent="0.3">
      <c r="A78" s="7"/>
      <c r="B78" s="23">
        <f t="shared" si="53"/>
        <v>73</v>
      </c>
      <c r="C78" s="24"/>
      <c r="D78" s="43"/>
      <c r="E78" s="43"/>
      <c r="F78" s="43"/>
      <c r="G78" s="26" t="s">
        <v>20</v>
      </c>
      <c r="H78" s="25"/>
      <c r="I78" s="27"/>
      <c r="J78" s="63" t="e">
        <f t="shared" si="51"/>
        <v>#VALUE!</v>
      </c>
      <c r="K78" s="28">
        <f t="shared" si="52"/>
        <v>0</v>
      </c>
      <c r="L78" s="8"/>
      <c r="W78" s="5">
        <f t="shared" si="49"/>
        <v>0</v>
      </c>
      <c r="X78" s="5">
        <f t="shared" si="50"/>
        <v>0</v>
      </c>
      <c r="Y78" s="5">
        <f t="shared" si="54"/>
        <v>0</v>
      </c>
    </row>
    <row r="79" spans="1:25" hidden="1" x14ac:dyDescent="0.3">
      <c r="A79" s="7"/>
      <c r="B79" s="23">
        <f t="shared" si="53"/>
        <v>74</v>
      </c>
      <c r="C79" s="24"/>
      <c r="D79" s="43"/>
      <c r="E79" s="43"/>
      <c r="F79" s="43"/>
      <c r="G79" s="26" t="s">
        <v>20</v>
      </c>
      <c r="H79" s="25"/>
      <c r="I79" s="27"/>
      <c r="J79" s="63" t="e">
        <f t="shared" si="51"/>
        <v>#VALUE!</v>
      </c>
      <c r="K79" s="28">
        <f t="shared" si="52"/>
        <v>0</v>
      </c>
      <c r="L79" s="8"/>
      <c r="W79" s="5">
        <f t="shared" si="49"/>
        <v>0</v>
      </c>
      <c r="X79" s="5">
        <f t="shared" si="50"/>
        <v>0</v>
      </c>
      <c r="Y79" s="5">
        <f t="shared" si="54"/>
        <v>0</v>
      </c>
    </row>
    <row r="80" spans="1:25" hidden="1" x14ac:dyDescent="0.3">
      <c r="A80" s="7"/>
      <c r="B80" s="23">
        <f t="shared" si="53"/>
        <v>75</v>
      </c>
      <c r="C80" s="24"/>
      <c r="D80" s="43"/>
      <c r="E80" s="43"/>
      <c r="F80" s="43"/>
      <c r="G80" s="26" t="s">
        <v>20</v>
      </c>
      <c r="H80" s="25"/>
      <c r="I80" s="27"/>
      <c r="J80" s="63" t="e">
        <f t="shared" si="51"/>
        <v>#VALUE!</v>
      </c>
      <c r="K80" s="28">
        <f t="shared" si="52"/>
        <v>0</v>
      </c>
      <c r="L80" s="8"/>
      <c r="W80" s="5">
        <f t="shared" si="49"/>
        <v>0</v>
      </c>
      <c r="X80" s="5">
        <f t="shared" si="50"/>
        <v>0</v>
      </c>
      <c r="Y80" s="5">
        <f t="shared" si="54"/>
        <v>0</v>
      </c>
    </row>
    <row r="81" spans="1:25" hidden="1" x14ac:dyDescent="0.3">
      <c r="A81" s="7"/>
      <c r="B81" s="23">
        <f t="shared" si="53"/>
        <v>76</v>
      </c>
      <c r="C81" s="24"/>
      <c r="D81" s="43"/>
      <c r="E81" s="43"/>
      <c r="F81" s="43"/>
      <c r="G81" s="26" t="s">
        <v>20</v>
      </c>
      <c r="H81" s="25"/>
      <c r="I81" s="27"/>
      <c r="J81" s="63" t="e">
        <f t="shared" si="51"/>
        <v>#VALUE!</v>
      </c>
      <c r="K81" s="28">
        <f t="shared" si="52"/>
        <v>0</v>
      </c>
      <c r="L81" s="8"/>
      <c r="W81" s="5">
        <f t="shared" si="49"/>
        <v>0</v>
      </c>
      <c r="X81" s="5">
        <f t="shared" si="50"/>
        <v>0</v>
      </c>
      <c r="Y81" s="5">
        <f t="shared" si="54"/>
        <v>0</v>
      </c>
    </row>
    <row r="82" spans="1:25" hidden="1" x14ac:dyDescent="0.3">
      <c r="A82" s="7"/>
      <c r="B82" s="23">
        <f t="shared" si="53"/>
        <v>77</v>
      </c>
      <c r="C82" s="24"/>
      <c r="D82" s="43"/>
      <c r="E82" s="43"/>
      <c r="F82" s="43"/>
      <c r="G82" s="26" t="s">
        <v>20</v>
      </c>
      <c r="H82" s="25"/>
      <c r="I82" s="27"/>
      <c r="J82" s="63" t="e">
        <f t="shared" si="51"/>
        <v>#VALUE!</v>
      </c>
      <c r="K82" s="28">
        <f t="shared" si="52"/>
        <v>0</v>
      </c>
      <c r="L82" s="8"/>
      <c r="N82" s="5" t="s">
        <v>20</v>
      </c>
      <c r="W82" s="5">
        <f t="shared" si="49"/>
        <v>0</v>
      </c>
      <c r="X82" s="5">
        <f t="shared" si="50"/>
        <v>0</v>
      </c>
      <c r="Y82" s="5">
        <f t="shared" si="54"/>
        <v>0</v>
      </c>
    </row>
    <row r="83" spans="1:25" hidden="1" x14ac:dyDescent="0.3">
      <c r="A83" s="7"/>
      <c r="B83" s="23">
        <f t="shared" si="53"/>
        <v>78</v>
      </c>
      <c r="C83" s="24"/>
      <c r="D83" s="43"/>
      <c r="E83" s="43"/>
      <c r="F83" s="43"/>
      <c r="G83" s="26" t="s">
        <v>20</v>
      </c>
      <c r="H83" s="25"/>
      <c r="I83" s="27"/>
      <c r="J83" s="63" t="e">
        <f t="shared" si="51"/>
        <v>#VALUE!</v>
      </c>
      <c r="K83" s="28">
        <f t="shared" si="52"/>
        <v>0</v>
      </c>
      <c r="L83" s="8"/>
      <c r="W83" s="5">
        <f t="shared" si="49"/>
        <v>0</v>
      </c>
      <c r="X83" s="5">
        <f t="shared" si="50"/>
        <v>0</v>
      </c>
      <c r="Y83" s="5">
        <f t="shared" si="54"/>
        <v>0</v>
      </c>
    </row>
    <row r="84" spans="1:25" hidden="1" x14ac:dyDescent="0.3">
      <c r="A84" s="7"/>
      <c r="B84" s="23">
        <f t="shared" si="53"/>
        <v>79</v>
      </c>
      <c r="C84" s="24"/>
      <c r="D84" s="43"/>
      <c r="E84" s="43"/>
      <c r="F84" s="43"/>
      <c r="G84" s="26" t="s">
        <v>20</v>
      </c>
      <c r="H84" s="25"/>
      <c r="I84" s="27"/>
      <c r="J84" s="63" t="e">
        <f t="shared" si="51"/>
        <v>#VALUE!</v>
      </c>
      <c r="K84" s="28">
        <f t="shared" si="52"/>
        <v>0</v>
      </c>
      <c r="L84" s="8"/>
      <c r="P84" s="5" t="s">
        <v>20</v>
      </c>
      <c r="W84" s="5">
        <f t="shared" si="49"/>
        <v>0</v>
      </c>
      <c r="X84" s="5">
        <f t="shared" si="50"/>
        <v>0</v>
      </c>
      <c r="Y84" s="5">
        <f t="shared" si="54"/>
        <v>0</v>
      </c>
    </row>
    <row r="85" spans="1:25" hidden="1" x14ac:dyDescent="0.3">
      <c r="A85" s="7"/>
      <c r="B85" s="23">
        <f>B84+1</f>
        <v>80</v>
      </c>
      <c r="C85" s="24"/>
      <c r="D85" s="43"/>
      <c r="E85" s="43"/>
      <c r="F85" s="43"/>
      <c r="G85" s="26" t="s">
        <v>20</v>
      </c>
      <c r="H85" s="25"/>
      <c r="I85" s="27"/>
      <c r="J85" s="63" t="e">
        <f t="shared" si="51"/>
        <v>#VALUE!</v>
      </c>
      <c r="K85" s="28">
        <f t="shared" si="52"/>
        <v>0</v>
      </c>
      <c r="L85" s="8"/>
      <c r="W85" s="5">
        <f t="shared" si="49"/>
        <v>0</v>
      </c>
      <c r="X85" s="5">
        <f t="shared" si="50"/>
        <v>0</v>
      </c>
      <c r="Y85" s="5">
        <f t="shared" si="54"/>
        <v>0</v>
      </c>
    </row>
    <row r="86" spans="1:25" hidden="1" x14ac:dyDescent="0.3">
      <c r="A86" s="7"/>
      <c r="B86" s="23">
        <f t="shared" si="53"/>
        <v>81</v>
      </c>
      <c r="C86" s="24"/>
      <c r="D86" s="43"/>
      <c r="E86" s="43"/>
      <c r="F86" s="43"/>
      <c r="G86" s="26" t="s">
        <v>20</v>
      </c>
      <c r="H86" s="25"/>
      <c r="I86" s="27"/>
      <c r="J86" s="63" t="e">
        <f t="shared" si="51"/>
        <v>#VALUE!</v>
      </c>
      <c r="K86" s="28">
        <f t="shared" si="52"/>
        <v>0</v>
      </c>
      <c r="L86" s="8"/>
      <c r="W86" s="5">
        <f t="shared" si="49"/>
        <v>0</v>
      </c>
      <c r="X86" s="5">
        <f t="shared" si="50"/>
        <v>0</v>
      </c>
      <c r="Y86" s="5">
        <f t="shared" si="54"/>
        <v>0</v>
      </c>
    </row>
    <row r="87" spans="1:25" hidden="1" x14ac:dyDescent="0.3">
      <c r="A87" s="7"/>
      <c r="B87" s="23">
        <f t="shared" si="53"/>
        <v>82</v>
      </c>
      <c r="C87" s="24"/>
      <c r="D87" s="43"/>
      <c r="E87" s="43"/>
      <c r="F87" s="43"/>
      <c r="G87" s="26" t="s">
        <v>20</v>
      </c>
      <c r="H87" s="25"/>
      <c r="I87" s="27"/>
      <c r="J87" s="63" t="e">
        <f t="shared" si="51"/>
        <v>#VALUE!</v>
      </c>
      <c r="K87" s="28">
        <f t="shared" si="52"/>
        <v>0</v>
      </c>
      <c r="L87" s="8"/>
      <c r="W87" s="5">
        <f t="shared" si="49"/>
        <v>0</v>
      </c>
      <c r="X87" s="5">
        <f t="shared" si="50"/>
        <v>0</v>
      </c>
      <c r="Y87" s="5">
        <f t="shared" si="54"/>
        <v>0</v>
      </c>
    </row>
    <row r="88" spans="1:25" hidden="1" x14ac:dyDescent="0.3">
      <c r="A88" s="7"/>
      <c r="B88" s="23">
        <f t="shared" si="53"/>
        <v>83</v>
      </c>
      <c r="C88" s="24"/>
      <c r="D88" s="43"/>
      <c r="E88" s="43"/>
      <c r="F88" s="43"/>
      <c r="G88" s="26" t="s">
        <v>20</v>
      </c>
      <c r="H88" s="25"/>
      <c r="I88" s="27"/>
      <c r="J88" s="63" t="e">
        <f t="shared" si="51"/>
        <v>#VALUE!</v>
      </c>
      <c r="K88" s="28">
        <f t="shared" si="52"/>
        <v>0</v>
      </c>
      <c r="L88" s="8"/>
      <c r="W88" s="5">
        <f t="shared" si="49"/>
        <v>0</v>
      </c>
      <c r="X88" s="5">
        <f t="shared" si="50"/>
        <v>0</v>
      </c>
      <c r="Y88" s="5">
        <f t="shared" si="54"/>
        <v>0</v>
      </c>
    </row>
    <row r="89" spans="1:25" hidden="1" x14ac:dyDescent="0.3">
      <c r="A89" s="7"/>
      <c r="B89" s="23">
        <f t="shared" si="53"/>
        <v>84</v>
      </c>
      <c r="C89" s="24"/>
      <c r="D89" s="43"/>
      <c r="E89" s="43"/>
      <c r="F89" s="43"/>
      <c r="G89" s="26" t="s">
        <v>20</v>
      </c>
      <c r="H89" s="25"/>
      <c r="I89" s="27"/>
      <c r="J89" s="63" t="e">
        <f t="shared" si="51"/>
        <v>#VALUE!</v>
      </c>
      <c r="K89" s="28">
        <f t="shared" si="52"/>
        <v>0</v>
      </c>
      <c r="L89" s="8"/>
      <c r="W89" s="5">
        <f t="shared" si="49"/>
        <v>0</v>
      </c>
      <c r="X89" s="5">
        <f t="shared" si="50"/>
        <v>0</v>
      </c>
      <c r="Y89" s="5">
        <f t="shared" si="54"/>
        <v>0</v>
      </c>
    </row>
    <row r="90" spans="1:25" hidden="1" x14ac:dyDescent="0.3">
      <c r="A90" s="7"/>
      <c r="B90" s="23">
        <f t="shared" si="53"/>
        <v>85</v>
      </c>
      <c r="C90" s="24"/>
      <c r="D90" s="43"/>
      <c r="E90" s="43"/>
      <c r="F90" s="43"/>
      <c r="G90" s="26" t="s">
        <v>20</v>
      </c>
      <c r="H90" s="25"/>
      <c r="I90" s="27"/>
      <c r="J90" s="63" t="e">
        <f t="shared" si="51"/>
        <v>#VALUE!</v>
      </c>
      <c r="K90" s="28">
        <f t="shared" si="52"/>
        <v>0</v>
      </c>
      <c r="L90" s="8"/>
      <c r="W90" s="5">
        <f t="shared" si="49"/>
        <v>0</v>
      </c>
      <c r="X90" s="5">
        <f t="shared" si="50"/>
        <v>0</v>
      </c>
      <c r="Y90" s="5">
        <f t="shared" si="54"/>
        <v>0</v>
      </c>
    </row>
    <row r="91" spans="1:25" hidden="1" x14ac:dyDescent="0.3">
      <c r="A91" s="7"/>
      <c r="B91" s="23">
        <f t="shared" si="53"/>
        <v>86</v>
      </c>
      <c r="C91" s="24"/>
      <c r="D91" s="43"/>
      <c r="E91" s="43"/>
      <c r="F91" s="43"/>
      <c r="G91" s="26" t="s">
        <v>20</v>
      </c>
      <c r="H91" s="25"/>
      <c r="I91" s="27"/>
      <c r="J91" s="63" t="e">
        <f t="shared" si="51"/>
        <v>#VALUE!</v>
      </c>
      <c r="K91" s="28">
        <f t="shared" si="52"/>
        <v>0</v>
      </c>
      <c r="L91" s="8"/>
      <c r="W91" s="5">
        <f t="shared" si="49"/>
        <v>0</v>
      </c>
      <c r="X91" s="5">
        <f t="shared" si="50"/>
        <v>0</v>
      </c>
      <c r="Y91" s="5">
        <f t="shared" si="54"/>
        <v>0</v>
      </c>
    </row>
    <row r="92" spans="1:25" hidden="1" x14ac:dyDescent="0.3">
      <c r="A92" s="7"/>
      <c r="B92" s="23">
        <f t="shared" si="53"/>
        <v>87</v>
      </c>
      <c r="C92" s="24"/>
      <c r="D92" s="43"/>
      <c r="E92" s="43"/>
      <c r="F92" s="43"/>
      <c r="G92" s="26" t="s">
        <v>20</v>
      </c>
      <c r="H92" s="25"/>
      <c r="I92" s="27"/>
      <c r="J92" s="63" t="e">
        <f t="shared" si="51"/>
        <v>#VALUE!</v>
      </c>
      <c r="K92" s="28">
        <f t="shared" si="52"/>
        <v>0</v>
      </c>
      <c r="L92" s="8"/>
      <c r="W92" s="5">
        <f t="shared" si="49"/>
        <v>0</v>
      </c>
      <c r="X92" s="5">
        <f t="shared" si="50"/>
        <v>0</v>
      </c>
      <c r="Y92" s="5">
        <f t="shared" si="54"/>
        <v>0</v>
      </c>
    </row>
    <row r="93" spans="1:25" hidden="1" x14ac:dyDescent="0.3">
      <c r="A93" s="7"/>
      <c r="B93" s="23">
        <f t="shared" si="53"/>
        <v>88</v>
      </c>
      <c r="C93" s="24"/>
      <c r="D93" s="43"/>
      <c r="E93" s="43"/>
      <c r="F93" s="43"/>
      <c r="G93" s="26" t="s">
        <v>20</v>
      </c>
      <c r="H93" s="25"/>
      <c r="I93" s="27"/>
      <c r="J93" s="63" t="e">
        <f t="shared" si="51"/>
        <v>#VALUE!</v>
      </c>
      <c r="K93" s="28">
        <f t="shared" si="52"/>
        <v>0</v>
      </c>
      <c r="L93" s="8"/>
      <c r="W93" s="5">
        <f t="shared" si="49"/>
        <v>0</v>
      </c>
      <c r="X93" s="5">
        <f t="shared" si="50"/>
        <v>0</v>
      </c>
      <c r="Y93" s="5">
        <f t="shared" si="54"/>
        <v>0</v>
      </c>
    </row>
    <row r="94" spans="1:25" hidden="1" x14ac:dyDescent="0.3">
      <c r="A94" s="7"/>
      <c r="B94" s="23">
        <f t="shared" si="53"/>
        <v>89</v>
      </c>
      <c r="C94" s="44"/>
      <c r="D94" s="43"/>
      <c r="E94" s="43"/>
      <c r="F94" s="43"/>
      <c r="G94" s="26" t="s">
        <v>20</v>
      </c>
      <c r="H94" s="25"/>
      <c r="I94" s="27"/>
      <c r="J94" s="63" t="e">
        <f t="shared" si="51"/>
        <v>#VALUE!</v>
      </c>
      <c r="K94" s="28">
        <f t="shared" si="52"/>
        <v>0</v>
      </c>
      <c r="L94" s="8"/>
      <c r="W94" s="5">
        <f t="shared" si="49"/>
        <v>0</v>
      </c>
      <c r="X94" s="5">
        <f t="shared" si="50"/>
        <v>0</v>
      </c>
      <c r="Y94" s="5">
        <f t="shared" si="54"/>
        <v>0</v>
      </c>
    </row>
    <row r="95" spans="1:25" hidden="1" x14ac:dyDescent="0.3">
      <c r="A95" s="7"/>
      <c r="B95" s="23">
        <f t="shared" si="53"/>
        <v>90</v>
      </c>
      <c r="C95" s="44"/>
      <c r="D95" s="43"/>
      <c r="E95" s="43"/>
      <c r="F95" s="43"/>
      <c r="G95" s="26" t="s">
        <v>20</v>
      </c>
      <c r="H95" s="25"/>
      <c r="I95" s="27"/>
      <c r="J95" s="63" t="e">
        <f t="shared" si="51"/>
        <v>#VALUE!</v>
      </c>
      <c r="K95" s="28">
        <f t="shared" si="52"/>
        <v>0</v>
      </c>
      <c r="L95" s="8"/>
      <c r="W95" s="5">
        <f t="shared" si="49"/>
        <v>0</v>
      </c>
      <c r="X95" s="5">
        <f t="shared" si="50"/>
        <v>0</v>
      </c>
      <c r="Y95" s="5">
        <f t="shared" si="54"/>
        <v>0</v>
      </c>
    </row>
    <row r="96" spans="1:25" hidden="1" x14ac:dyDescent="0.3">
      <c r="A96" s="7"/>
      <c r="B96" s="23">
        <f t="shared" si="53"/>
        <v>91</v>
      </c>
      <c r="C96" s="44"/>
      <c r="D96" s="43"/>
      <c r="E96" s="43"/>
      <c r="F96" s="43"/>
      <c r="G96" s="26" t="s">
        <v>20</v>
      </c>
      <c r="H96" s="25"/>
      <c r="I96" s="27"/>
      <c r="J96" s="63" t="e">
        <f t="shared" si="51"/>
        <v>#VALUE!</v>
      </c>
      <c r="K96" s="28">
        <f t="shared" si="52"/>
        <v>0</v>
      </c>
      <c r="L96" s="8"/>
      <c r="W96" s="5">
        <f t="shared" si="49"/>
        <v>0</v>
      </c>
      <c r="X96" s="5">
        <f t="shared" si="50"/>
        <v>0</v>
      </c>
      <c r="Y96" s="5">
        <f t="shared" si="54"/>
        <v>0</v>
      </c>
    </row>
    <row r="97" spans="1:25" hidden="1" x14ac:dyDescent="0.3">
      <c r="A97" s="7"/>
      <c r="B97" s="23">
        <f t="shared" si="53"/>
        <v>92</v>
      </c>
      <c r="C97" s="44"/>
      <c r="D97" s="43"/>
      <c r="E97" s="43"/>
      <c r="F97" s="43"/>
      <c r="G97" s="26" t="s">
        <v>20</v>
      </c>
      <c r="H97" s="25"/>
      <c r="I97" s="27"/>
      <c r="J97" s="63" t="e">
        <f t="shared" si="51"/>
        <v>#VALUE!</v>
      </c>
      <c r="K97" s="28">
        <f t="shared" si="52"/>
        <v>0</v>
      </c>
      <c r="L97" s="8"/>
      <c r="W97" s="5">
        <f t="shared" si="49"/>
        <v>0</v>
      </c>
      <c r="X97" s="5">
        <f t="shared" si="50"/>
        <v>0</v>
      </c>
      <c r="Y97" s="5">
        <f t="shared" si="54"/>
        <v>0</v>
      </c>
    </row>
    <row r="98" spans="1:25" hidden="1" x14ac:dyDescent="0.3">
      <c r="A98" s="7"/>
      <c r="B98" s="23">
        <f t="shared" si="53"/>
        <v>93</v>
      </c>
      <c r="C98" s="44"/>
      <c r="D98" s="43"/>
      <c r="E98" s="43"/>
      <c r="F98" s="43"/>
      <c r="G98" s="26" t="s">
        <v>20</v>
      </c>
      <c r="H98" s="25"/>
      <c r="I98" s="27"/>
      <c r="J98" s="63" t="e">
        <f t="shared" si="51"/>
        <v>#VALUE!</v>
      </c>
      <c r="K98" s="28">
        <f t="shared" si="52"/>
        <v>0</v>
      </c>
      <c r="L98" s="8"/>
      <c r="W98" s="5">
        <f t="shared" si="49"/>
        <v>0</v>
      </c>
      <c r="X98" s="5">
        <f t="shared" si="50"/>
        <v>0</v>
      </c>
      <c r="Y98" s="5">
        <f t="shared" si="54"/>
        <v>0</v>
      </c>
    </row>
    <row r="99" spans="1:25" hidden="1" x14ac:dyDescent="0.3">
      <c r="A99" s="7"/>
      <c r="B99" s="23">
        <f t="shared" si="53"/>
        <v>94</v>
      </c>
      <c r="C99" s="44"/>
      <c r="D99" s="43"/>
      <c r="E99" s="43"/>
      <c r="F99" s="43"/>
      <c r="G99" s="26" t="s">
        <v>20</v>
      </c>
      <c r="H99" s="25"/>
      <c r="I99" s="27"/>
      <c r="J99" s="63" t="e">
        <f t="shared" si="51"/>
        <v>#VALUE!</v>
      </c>
      <c r="K99" s="28">
        <f t="shared" si="52"/>
        <v>0</v>
      </c>
      <c r="L99" s="8"/>
      <c r="W99" s="5">
        <f t="shared" si="49"/>
        <v>0</v>
      </c>
      <c r="X99" s="5">
        <f t="shared" si="50"/>
        <v>0</v>
      </c>
      <c r="Y99" s="5">
        <f t="shared" si="54"/>
        <v>0</v>
      </c>
    </row>
    <row r="100" spans="1:25" hidden="1" x14ac:dyDescent="0.3">
      <c r="A100" s="7"/>
      <c r="B100" s="23">
        <f t="shared" si="53"/>
        <v>95</v>
      </c>
      <c r="C100" s="44"/>
      <c r="D100" s="43"/>
      <c r="E100" s="43"/>
      <c r="F100" s="43"/>
      <c r="G100" s="26" t="s">
        <v>20</v>
      </c>
      <c r="H100" s="25"/>
      <c r="I100" s="27"/>
      <c r="J100" s="63" t="e">
        <f t="shared" si="51"/>
        <v>#VALUE!</v>
      </c>
      <c r="K100" s="28">
        <f t="shared" si="52"/>
        <v>0</v>
      </c>
      <c r="L100" s="8"/>
      <c r="N100" s="5" t="s">
        <v>20</v>
      </c>
      <c r="W100" s="5">
        <f t="shared" si="49"/>
        <v>0</v>
      </c>
      <c r="X100" s="5">
        <f t="shared" si="50"/>
        <v>0</v>
      </c>
      <c r="Y100" s="5">
        <f t="shared" si="54"/>
        <v>0</v>
      </c>
    </row>
    <row r="101" spans="1:25" hidden="1" x14ac:dyDescent="0.3">
      <c r="A101" s="7"/>
      <c r="B101" s="23">
        <f t="shared" si="53"/>
        <v>96</v>
      </c>
      <c r="C101" s="44"/>
      <c r="D101" s="43"/>
      <c r="E101" s="43"/>
      <c r="F101" s="43"/>
      <c r="G101" s="26" t="s">
        <v>20</v>
      </c>
      <c r="H101" s="25"/>
      <c r="I101" s="27"/>
      <c r="J101" s="63" t="e">
        <f t="shared" si="51"/>
        <v>#VALUE!</v>
      </c>
      <c r="K101" s="28">
        <f t="shared" si="52"/>
        <v>0</v>
      </c>
      <c r="L101" s="8"/>
      <c r="O101" s="5" t="s">
        <v>20</v>
      </c>
      <c r="W101" s="5">
        <f t="shared" si="49"/>
        <v>0</v>
      </c>
      <c r="X101" s="5">
        <f t="shared" si="50"/>
        <v>0</v>
      </c>
      <c r="Y101" s="5">
        <f t="shared" si="54"/>
        <v>0</v>
      </c>
    </row>
    <row r="102" spans="1:25" hidden="1" x14ac:dyDescent="0.3">
      <c r="A102" s="7"/>
      <c r="B102" s="23">
        <f t="shared" si="53"/>
        <v>97</v>
      </c>
      <c r="C102" s="44"/>
      <c r="D102" s="43"/>
      <c r="E102" s="43"/>
      <c r="F102" s="43"/>
      <c r="G102" s="26" t="s">
        <v>20</v>
      </c>
      <c r="H102" s="25"/>
      <c r="I102" s="27"/>
      <c r="J102" s="63" t="e">
        <f t="shared" si="51"/>
        <v>#VALUE!</v>
      </c>
      <c r="K102" s="28">
        <f t="shared" si="52"/>
        <v>0</v>
      </c>
      <c r="L102" s="8"/>
      <c r="O102" s="5" t="s">
        <v>20</v>
      </c>
      <c r="W102" s="5">
        <f t="shared" si="49"/>
        <v>0</v>
      </c>
      <c r="X102" s="5">
        <f t="shared" si="50"/>
        <v>0</v>
      </c>
      <c r="Y102" s="5">
        <f t="shared" si="54"/>
        <v>0</v>
      </c>
    </row>
    <row r="103" spans="1:25" hidden="1" x14ac:dyDescent="0.3">
      <c r="A103" s="7"/>
      <c r="B103" s="23">
        <f t="shared" si="53"/>
        <v>98</v>
      </c>
      <c r="C103" s="44"/>
      <c r="D103" s="43"/>
      <c r="E103" s="43"/>
      <c r="F103" s="43"/>
      <c r="G103" s="26" t="s">
        <v>20</v>
      </c>
      <c r="H103" s="25"/>
      <c r="I103" s="27"/>
      <c r="J103" s="63" t="e">
        <f t="shared" si="51"/>
        <v>#VALUE!</v>
      </c>
      <c r="K103" s="28">
        <f t="shared" si="52"/>
        <v>0</v>
      </c>
      <c r="L103" s="8"/>
      <c r="W103" s="5">
        <f t="shared" si="49"/>
        <v>0</v>
      </c>
      <c r="X103" s="5">
        <f t="shared" si="50"/>
        <v>0</v>
      </c>
      <c r="Y103" s="5">
        <f t="shared" si="54"/>
        <v>0</v>
      </c>
    </row>
    <row r="104" spans="1:25" hidden="1" x14ac:dyDescent="0.3">
      <c r="A104" s="7"/>
      <c r="B104" s="23">
        <f t="shared" si="53"/>
        <v>99</v>
      </c>
      <c r="C104" s="44"/>
      <c r="D104" s="43"/>
      <c r="E104" s="43"/>
      <c r="F104" s="43"/>
      <c r="G104" s="26" t="s">
        <v>20</v>
      </c>
      <c r="H104" s="25"/>
      <c r="I104" s="27"/>
      <c r="J104" s="63" t="e">
        <f t="shared" si="51"/>
        <v>#VALUE!</v>
      </c>
      <c r="K104" s="28">
        <f t="shared" si="52"/>
        <v>0</v>
      </c>
      <c r="L104" s="8"/>
      <c r="W104" s="5">
        <f t="shared" si="49"/>
        <v>0</v>
      </c>
      <c r="X104" s="5">
        <f t="shared" si="50"/>
        <v>0</v>
      </c>
      <c r="Y104" s="5">
        <f t="shared" si="54"/>
        <v>0</v>
      </c>
    </row>
    <row r="105" spans="1:25" hidden="1" x14ac:dyDescent="0.3">
      <c r="A105" s="7"/>
      <c r="B105" s="26">
        <f t="shared" si="53"/>
        <v>100</v>
      </c>
      <c r="C105" s="44"/>
      <c r="D105" s="43"/>
      <c r="E105" s="43"/>
      <c r="F105" s="43"/>
      <c r="G105" s="26" t="s">
        <v>20</v>
      </c>
      <c r="H105" s="25"/>
      <c r="I105" s="27"/>
      <c r="J105" s="63" t="e">
        <f t="shared" ref="J105:J134" si="55">(G105*1/F105)-100%</f>
        <v>#VALUE!</v>
      </c>
      <c r="K105" s="25">
        <f t="shared" ref="K105:K134" si="56">H105*I105</f>
        <v>0</v>
      </c>
      <c r="L105" s="8"/>
      <c r="W105" s="5">
        <f t="shared" si="49"/>
        <v>0</v>
      </c>
      <c r="X105" s="5">
        <f t="shared" si="50"/>
        <v>0</v>
      </c>
      <c r="Y105" s="5">
        <f t="shared" si="54"/>
        <v>0</v>
      </c>
    </row>
    <row r="106" spans="1:25" hidden="1" x14ac:dyDescent="0.3">
      <c r="A106" s="7"/>
      <c r="B106" s="26">
        <f t="shared" si="53"/>
        <v>101</v>
      </c>
      <c r="C106" s="44"/>
      <c r="D106" s="43"/>
      <c r="E106" s="43"/>
      <c r="F106" s="43"/>
      <c r="G106" s="26" t="s">
        <v>20</v>
      </c>
      <c r="H106" s="25"/>
      <c r="I106" s="27"/>
      <c r="J106" s="63" t="e">
        <f t="shared" si="55"/>
        <v>#VALUE!</v>
      </c>
      <c r="K106" s="25">
        <f t="shared" si="56"/>
        <v>0</v>
      </c>
      <c r="L106" s="8"/>
      <c r="W106" s="5">
        <f t="shared" si="49"/>
        <v>0</v>
      </c>
      <c r="X106" s="5">
        <f t="shared" si="50"/>
        <v>0</v>
      </c>
      <c r="Y106" s="5">
        <f t="shared" si="54"/>
        <v>0</v>
      </c>
    </row>
    <row r="107" spans="1:25" hidden="1" x14ac:dyDescent="0.3">
      <c r="A107" s="7"/>
      <c r="B107" s="23">
        <f t="shared" si="53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55"/>
        <v>#VALUE!</v>
      </c>
      <c r="K107" s="25">
        <f t="shared" si="56"/>
        <v>0</v>
      </c>
      <c r="L107" s="8"/>
      <c r="W107" s="5">
        <f t="shared" si="49"/>
        <v>0</v>
      </c>
      <c r="X107" s="5">
        <f t="shared" si="50"/>
        <v>0</v>
      </c>
      <c r="Y107" s="5">
        <f t="shared" si="54"/>
        <v>0</v>
      </c>
    </row>
    <row r="108" spans="1:25" hidden="1" x14ac:dyDescent="0.3">
      <c r="A108" s="7"/>
      <c r="B108" s="23">
        <f t="shared" si="53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55"/>
        <v>#VALUE!</v>
      </c>
      <c r="K108" s="25">
        <f t="shared" si="56"/>
        <v>0</v>
      </c>
      <c r="L108" s="8"/>
      <c r="W108" s="5">
        <f t="shared" si="49"/>
        <v>0</v>
      </c>
      <c r="X108" s="5">
        <f t="shared" si="50"/>
        <v>0</v>
      </c>
      <c r="Y108" s="5">
        <f t="shared" si="54"/>
        <v>0</v>
      </c>
    </row>
    <row r="109" spans="1:25" hidden="1" x14ac:dyDescent="0.3">
      <c r="A109" s="7"/>
      <c r="B109" s="23">
        <f t="shared" si="53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55"/>
        <v>#VALUE!</v>
      </c>
      <c r="K109" s="25">
        <f t="shared" si="56"/>
        <v>0</v>
      </c>
      <c r="L109" s="8"/>
      <c r="W109" s="5">
        <f t="shared" si="49"/>
        <v>0</v>
      </c>
      <c r="X109" s="5">
        <f t="shared" si="50"/>
        <v>0</v>
      </c>
      <c r="Y109" s="5">
        <f t="shared" si="54"/>
        <v>0</v>
      </c>
    </row>
    <row r="110" spans="1:25" hidden="1" x14ac:dyDescent="0.3">
      <c r="A110" s="7"/>
      <c r="B110" s="23">
        <f t="shared" si="53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55"/>
        <v>#VALUE!</v>
      </c>
      <c r="K110" s="25">
        <f t="shared" si="56"/>
        <v>0</v>
      </c>
      <c r="L110" s="8"/>
      <c r="W110" s="5">
        <f t="shared" si="49"/>
        <v>0</v>
      </c>
      <c r="X110" s="5">
        <f t="shared" si="50"/>
        <v>0</v>
      </c>
      <c r="Y110" s="5">
        <f t="shared" si="54"/>
        <v>0</v>
      </c>
    </row>
    <row r="111" spans="1:25" hidden="1" x14ac:dyDescent="0.3">
      <c r="A111" s="7"/>
      <c r="B111" s="23">
        <f t="shared" si="53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55"/>
        <v>#VALUE!</v>
      </c>
      <c r="K111" s="25">
        <f t="shared" si="56"/>
        <v>0</v>
      </c>
      <c r="L111" s="8"/>
      <c r="W111" s="5">
        <f t="shared" si="49"/>
        <v>0</v>
      </c>
      <c r="X111" s="5">
        <f t="shared" si="50"/>
        <v>0</v>
      </c>
      <c r="Y111" s="5">
        <f t="shared" si="54"/>
        <v>0</v>
      </c>
    </row>
    <row r="112" spans="1:25" hidden="1" x14ac:dyDescent="0.3">
      <c r="A112" s="7"/>
      <c r="B112" s="23">
        <f t="shared" si="53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55"/>
        <v>#VALUE!</v>
      </c>
      <c r="K112" s="25">
        <f t="shared" si="56"/>
        <v>0</v>
      </c>
      <c r="L112" s="8"/>
      <c r="W112" s="5">
        <f t="shared" si="49"/>
        <v>0</v>
      </c>
      <c r="X112" s="5">
        <f t="shared" si="50"/>
        <v>0</v>
      </c>
      <c r="Y112" s="5">
        <f t="shared" si="54"/>
        <v>0</v>
      </c>
    </row>
    <row r="113" spans="1:25" hidden="1" x14ac:dyDescent="0.3">
      <c r="A113" s="7"/>
      <c r="B113" s="23">
        <f t="shared" si="53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55"/>
        <v>#VALUE!</v>
      </c>
      <c r="K113" s="25">
        <f t="shared" si="56"/>
        <v>0</v>
      </c>
      <c r="L113" s="8"/>
      <c r="W113" s="5">
        <f t="shared" si="49"/>
        <v>0</v>
      </c>
      <c r="X113" s="5">
        <f t="shared" si="50"/>
        <v>0</v>
      </c>
      <c r="Y113" s="5">
        <f t="shared" si="54"/>
        <v>0</v>
      </c>
    </row>
    <row r="114" spans="1:25" hidden="1" x14ac:dyDescent="0.3">
      <c r="A114" s="7"/>
      <c r="B114" s="23">
        <f t="shared" si="53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55"/>
        <v>#VALUE!</v>
      </c>
      <c r="K114" s="25">
        <f t="shared" si="56"/>
        <v>0</v>
      </c>
      <c r="L114" s="8"/>
      <c r="W114" s="5">
        <f t="shared" si="49"/>
        <v>0</v>
      </c>
      <c r="X114" s="5">
        <f t="shared" si="50"/>
        <v>0</v>
      </c>
      <c r="Y114" s="5">
        <f t="shared" si="54"/>
        <v>0</v>
      </c>
    </row>
    <row r="115" spans="1:25" hidden="1" x14ac:dyDescent="0.3">
      <c r="A115" s="7"/>
      <c r="B115" s="23">
        <f t="shared" si="53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55"/>
        <v>#VALUE!</v>
      </c>
      <c r="K115" s="25">
        <f t="shared" si="56"/>
        <v>0</v>
      </c>
      <c r="L115" s="8"/>
      <c r="W115" s="5">
        <f t="shared" si="49"/>
        <v>0</v>
      </c>
      <c r="X115" s="5">
        <f t="shared" si="50"/>
        <v>0</v>
      </c>
      <c r="Y115" s="5">
        <f t="shared" si="54"/>
        <v>0</v>
      </c>
    </row>
    <row r="116" spans="1:25" hidden="1" x14ac:dyDescent="0.3">
      <c r="A116" s="7"/>
      <c r="B116" s="23">
        <f t="shared" si="53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55"/>
        <v>#VALUE!</v>
      </c>
      <c r="K116" s="25">
        <f t="shared" si="56"/>
        <v>0</v>
      </c>
      <c r="L116" s="8"/>
      <c r="W116" s="5">
        <f t="shared" si="49"/>
        <v>0</v>
      </c>
      <c r="X116" s="5">
        <f t="shared" si="50"/>
        <v>0</v>
      </c>
      <c r="Y116" s="5">
        <f t="shared" si="54"/>
        <v>0</v>
      </c>
    </row>
    <row r="117" spans="1:25" hidden="1" x14ac:dyDescent="0.3">
      <c r="A117" s="7"/>
      <c r="B117" s="23">
        <f t="shared" si="53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55"/>
        <v>#VALUE!</v>
      </c>
      <c r="K117" s="25">
        <f t="shared" si="56"/>
        <v>0</v>
      </c>
      <c r="L117" s="8"/>
      <c r="W117" s="5">
        <f t="shared" si="49"/>
        <v>0</v>
      </c>
      <c r="X117" s="5">
        <f t="shared" si="50"/>
        <v>0</v>
      </c>
      <c r="Y117" s="5">
        <f t="shared" si="54"/>
        <v>0</v>
      </c>
    </row>
    <row r="118" spans="1:25" hidden="1" x14ac:dyDescent="0.3">
      <c r="A118" s="7"/>
      <c r="B118" s="23">
        <f t="shared" si="53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55"/>
        <v>#VALUE!</v>
      </c>
      <c r="K118" s="25">
        <f t="shared" si="56"/>
        <v>0</v>
      </c>
      <c r="L118" s="8"/>
      <c r="W118" s="5">
        <f t="shared" si="49"/>
        <v>0</v>
      </c>
      <c r="X118" s="5">
        <f t="shared" si="50"/>
        <v>0</v>
      </c>
      <c r="Y118" s="5">
        <f t="shared" si="54"/>
        <v>0</v>
      </c>
    </row>
    <row r="119" spans="1:25" hidden="1" x14ac:dyDescent="0.3">
      <c r="A119" s="7"/>
      <c r="B119" s="23">
        <f t="shared" si="53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55"/>
        <v>#VALUE!</v>
      </c>
      <c r="K119" s="25">
        <f t="shared" si="56"/>
        <v>0</v>
      </c>
      <c r="L119" s="8"/>
      <c r="W119" s="5">
        <f t="shared" si="49"/>
        <v>0</v>
      </c>
      <c r="X119" s="5">
        <f t="shared" si="50"/>
        <v>0</v>
      </c>
      <c r="Y119" s="5">
        <f t="shared" si="54"/>
        <v>0</v>
      </c>
    </row>
    <row r="120" spans="1:25" hidden="1" x14ac:dyDescent="0.3">
      <c r="A120" s="7"/>
      <c r="B120" s="23">
        <f t="shared" si="53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55"/>
        <v>#VALUE!</v>
      </c>
      <c r="K120" s="25">
        <f t="shared" si="56"/>
        <v>0</v>
      </c>
      <c r="L120" s="8"/>
      <c r="W120" s="5">
        <f t="shared" si="49"/>
        <v>0</v>
      </c>
      <c r="X120" s="5">
        <f t="shared" si="50"/>
        <v>0</v>
      </c>
      <c r="Y120" s="5">
        <f t="shared" si="54"/>
        <v>0</v>
      </c>
    </row>
    <row r="121" spans="1:25" hidden="1" x14ac:dyDescent="0.3">
      <c r="A121" s="7"/>
      <c r="B121" s="23">
        <f t="shared" si="53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55"/>
        <v>#VALUE!</v>
      </c>
      <c r="K121" s="25">
        <f t="shared" si="56"/>
        <v>0</v>
      </c>
      <c r="L121" s="8"/>
      <c r="W121" s="5">
        <f t="shared" si="49"/>
        <v>0</v>
      </c>
      <c r="X121" s="5">
        <f t="shared" si="50"/>
        <v>0</v>
      </c>
      <c r="Y121" s="5">
        <f t="shared" si="54"/>
        <v>0</v>
      </c>
    </row>
    <row r="122" spans="1:25" hidden="1" x14ac:dyDescent="0.3">
      <c r="A122" s="7"/>
      <c r="B122" s="23">
        <f t="shared" si="53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55"/>
        <v>#VALUE!</v>
      </c>
      <c r="K122" s="25">
        <f t="shared" si="56"/>
        <v>0</v>
      </c>
      <c r="L122" s="8"/>
      <c r="W122" s="5">
        <f t="shared" si="49"/>
        <v>0</v>
      </c>
      <c r="X122" s="5">
        <f t="shared" si="50"/>
        <v>0</v>
      </c>
      <c r="Y122" s="5">
        <f t="shared" si="54"/>
        <v>0</v>
      </c>
    </row>
    <row r="123" spans="1:25" hidden="1" x14ac:dyDescent="0.3">
      <c r="A123" s="7"/>
      <c r="B123" s="23">
        <f t="shared" si="53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55"/>
        <v>#VALUE!</v>
      </c>
      <c r="K123" s="25">
        <f t="shared" si="56"/>
        <v>0</v>
      </c>
      <c r="L123" s="8"/>
      <c r="W123" s="5">
        <f t="shared" si="49"/>
        <v>0</v>
      </c>
      <c r="X123" s="5">
        <f t="shared" si="50"/>
        <v>0</v>
      </c>
      <c r="Y123" s="5">
        <f t="shared" si="54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55"/>
        <v>#VALUE!</v>
      </c>
      <c r="K124" s="25">
        <f t="shared" si="56"/>
        <v>0</v>
      </c>
      <c r="L124" s="8"/>
      <c r="W124" s="5">
        <f t="shared" si="49"/>
        <v>0</v>
      </c>
      <c r="X124" s="5">
        <f t="shared" si="50"/>
        <v>0</v>
      </c>
      <c r="Y124" s="5">
        <f t="shared" si="54"/>
        <v>0</v>
      </c>
    </row>
    <row r="125" spans="1:25" hidden="1" x14ac:dyDescent="0.3">
      <c r="A125" s="7"/>
      <c r="B125" s="23">
        <f t="shared" si="53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55"/>
        <v>#VALUE!</v>
      </c>
      <c r="K125" s="25">
        <f t="shared" si="56"/>
        <v>0</v>
      </c>
      <c r="L125" s="8"/>
      <c r="W125" s="5">
        <f t="shared" si="49"/>
        <v>0</v>
      </c>
      <c r="X125" s="5">
        <f t="shared" si="50"/>
        <v>0</v>
      </c>
      <c r="Y125" s="5">
        <f t="shared" si="54"/>
        <v>0</v>
      </c>
    </row>
    <row r="126" spans="1:25" hidden="1" x14ac:dyDescent="0.3">
      <c r="A126" s="7"/>
      <c r="B126" s="23">
        <f t="shared" si="53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55"/>
        <v>#VALUE!</v>
      </c>
      <c r="K126" s="25">
        <f t="shared" si="56"/>
        <v>0</v>
      </c>
      <c r="L126" s="8"/>
      <c r="W126" s="5">
        <f t="shared" si="49"/>
        <v>0</v>
      </c>
      <c r="X126" s="5">
        <f t="shared" si="50"/>
        <v>0</v>
      </c>
      <c r="Y126" s="5">
        <f t="shared" si="54"/>
        <v>0</v>
      </c>
    </row>
    <row r="127" spans="1:25" hidden="1" x14ac:dyDescent="0.3">
      <c r="A127" s="7"/>
      <c r="B127" s="23">
        <f t="shared" si="53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55"/>
        <v>#VALUE!</v>
      </c>
      <c r="K127" s="25">
        <f t="shared" si="56"/>
        <v>0</v>
      </c>
      <c r="L127" s="8"/>
      <c r="W127" s="5">
        <f t="shared" si="49"/>
        <v>0</v>
      </c>
      <c r="X127" s="5">
        <f t="shared" si="50"/>
        <v>0</v>
      </c>
      <c r="Y127" s="5">
        <f t="shared" si="54"/>
        <v>0</v>
      </c>
    </row>
    <row r="128" spans="1:25" hidden="1" x14ac:dyDescent="0.3">
      <c r="A128" s="7"/>
      <c r="B128" s="23">
        <f t="shared" si="53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55"/>
        <v>#VALUE!</v>
      </c>
      <c r="K128" s="25">
        <f t="shared" si="56"/>
        <v>0</v>
      </c>
      <c r="L128" s="8"/>
      <c r="W128" s="5">
        <f t="shared" si="49"/>
        <v>0</v>
      </c>
      <c r="X128" s="5">
        <f t="shared" si="50"/>
        <v>0</v>
      </c>
      <c r="Y128" s="5">
        <f t="shared" si="54"/>
        <v>0</v>
      </c>
    </row>
    <row r="129" spans="1:25" hidden="1" x14ac:dyDescent="0.3">
      <c r="A129" s="7"/>
      <c r="B129" s="23">
        <f t="shared" si="53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55"/>
        <v>#VALUE!</v>
      </c>
      <c r="K129" s="25">
        <f t="shared" si="56"/>
        <v>0</v>
      </c>
      <c r="L129" s="8"/>
      <c r="W129" s="5">
        <f t="shared" si="49"/>
        <v>0</v>
      </c>
      <c r="X129" s="5">
        <f t="shared" si="50"/>
        <v>0</v>
      </c>
      <c r="Y129" s="5">
        <f t="shared" si="54"/>
        <v>0</v>
      </c>
    </row>
    <row r="130" spans="1:25" hidden="1" x14ac:dyDescent="0.3">
      <c r="A130" s="7"/>
      <c r="B130" s="23">
        <f t="shared" si="53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55"/>
        <v>#VALUE!</v>
      </c>
      <c r="K130" s="25">
        <f t="shared" si="56"/>
        <v>0</v>
      </c>
      <c r="L130" s="8"/>
      <c r="W130" s="5">
        <f t="shared" si="49"/>
        <v>0</v>
      </c>
      <c r="X130" s="5">
        <f t="shared" si="50"/>
        <v>0</v>
      </c>
      <c r="Y130" s="5">
        <f t="shared" si="54"/>
        <v>0</v>
      </c>
    </row>
    <row r="131" spans="1:25" hidden="1" x14ac:dyDescent="0.3">
      <c r="A131" s="7"/>
      <c r="B131" s="23">
        <f t="shared" si="53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55"/>
        <v>#VALUE!</v>
      </c>
      <c r="K131" s="25">
        <f t="shared" si="56"/>
        <v>0</v>
      </c>
      <c r="L131" s="8"/>
      <c r="W131" s="5">
        <f t="shared" si="49"/>
        <v>0</v>
      </c>
      <c r="X131" s="5">
        <f t="shared" si="50"/>
        <v>0</v>
      </c>
      <c r="Y131" s="5">
        <f t="shared" si="54"/>
        <v>0</v>
      </c>
    </row>
    <row r="132" spans="1:25" hidden="1" x14ac:dyDescent="0.3">
      <c r="A132" s="7"/>
      <c r="B132" s="23">
        <f t="shared" si="53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55"/>
        <v>#VALUE!</v>
      </c>
      <c r="K132" s="25">
        <f t="shared" si="56"/>
        <v>0</v>
      </c>
      <c r="L132" s="8"/>
      <c r="W132" s="5">
        <f t="shared" si="49"/>
        <v>0</v>
      </c>
      <c r="X132" s="5">
        <f t="shared" si="50"/>
        <v>0</v>
      </c>
      <c r="Y132" s="5">
        <f t="shared" si="54"/>
        <v>0</v>
      </c>
    </row>
    <row r="133" spans="1:25" hidden="1" x14ac:dyDescent="0.3">
      <c r="A133" s="7"/>
      <c r="B133" s="23">
        <f t="shared" si="53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55"/>
        <v>#VALUE!</v>
      </c>
      <c r="K133" s="25">
        <f t="shared" si="56"/>
        <v>0</v>
      </c>
      <c r="L133" s="8"/>
      <c r="W133" s="5">
        <f t="shared" si="49"/>
        <v>0</v>
      </c>
      <c r="X133" s="5">
        <f t="shared" si="50"/>
        <v>0</v>
      </c>
      <c r="Y133" s="5">
        <f t="shared" si="54"/>
        <v>0</v>
      </c>
    </row>
    <row r="134" spans="1:25" hidden="1" x14ac:dyDescent="0.3">
      <c r="A134" s="7"/>
      <c r="B134" s="23">
        <f t="shared" si="53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55"/>
        <v>#VALUE!</v>
      </c>
      <c r="K134" s="25">
        <f t="shared" si="56"/>
        <v>0</v>
      </c>
      <c r="L134" s="8"/>
      <c r="W134" s="5">
        <f t="shared" ref="W134:W192" si="57">IF($K134&gt;0,1,0)</f>
        <v>0</v>
      </c>
      <c r="X134" s="5">
        <f t="shared" ref="X134:X192" si="58">IF($K134&lt;0,1,0)</f>
        <v>0</v>
      </c>
      <c r="Y134" s="5">
        <f t="shared" si="54"/>
        <v>0</v>
      </c>
    </row>
    <row r="135" spans="1:25" hidden="1" x14ac:dyDescent="0.3">
      <c r="A135" s="7"/>
      <c r="B135" s="23">
        <f t="shared" si="53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ref="J135:J192" si="59">(G135*1/F135)-100%</f>
        <v>#VALUE!</v>
      </c>
      <c r="K135" s="25">
        <f t="shared" ref="K135:K192" si="60">H135*I135</f>
        <v>0</v>
      </c>
      <c r="L135" s="8"/>
      <c r="W135" s="5">
        <f t="shared" si="57"/>
        <v>0</v>
      </c>
      <c r="X135" s="5">
        <f t="shared" si="58"/>
        <v>0</v>
      </c>
      <c r="Y135" s="5">
        <f t="shared" si="54"/>
        <v>0</v>
      </c>
    </row>
    <row r="136" spans="1:25" hidden="1" x14ac:dyDescent="0.3">
      <c r="A136" s="7"/>
      <c r="B136" s="23">
        <f t="shared" ref="B136:B192" si="61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si="59"/>
        <v>#VALUE!</v>
      </c>
      <c r="K136" s="25">
        <f t="shared" si="60"/>
        <v>0</v>
      </c>
      <c r="L136" s="8"/>
      <c r="W136" s="5">
        <f t="shared" si="57"/>
        <v>0</v>
      </c>
      <c r="X136" s="5">
        <f t="shared" si="58"/>
        <v>0</v>
      </c>
      <c r="Y136" s="5">
        <f t="shared" si="54"/>
        <v>0</v>
      </c>
    </row>
    <row r="137" spans="1:25" hidden="1" x14ac:dyDescent="0.3">
      <c r="A137" s="7"/>
      <c r="B137" s="23">
        <f t="shared" si="61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59"/>
        <v>#VALUE!</v>
      </c>
      <c r="K137" s="25">
        <f t="shared" si="60"/>
        <v>0</v>
      </c>
      <c r="L137" s="8"/>
      <c r="W137" s="5">
        <f t="shared" si="57"/>
        <v>0</v>
      </c>
      <c r="X137" s="5">
        <f t="shared" si="58"/>
        <v>0</v>
      </c>
      <c r="Y137" s="5">
        <f t="shared" si="54"/>
        <v>0</v>
      </c>
    </row>
    <row r="138" spans="1:25" hidden="1" x14ac:dyDescent="0.3">
      <c r="A138" s="7"/>
      <c r="B138" s="23">
        <f t="shared" si="61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59"/>
        <v>#VALUE!</v>
      </c>
      <c r="K138" s="25">
        <f t="shared" si="60"/>
        <v>0</v>
      </c>
      <c r="L138" s="8"/>
      <c r="W138" s="5">
        <f t="shared" si="57"/>
        <v>0</v>
      </c>
      <c r="X138" s="5">
        <f t="shared" si="58"/>
        <v>0</v>
      </c>
      <c r="Y138" s="5">
        <f t="shared" si="54"/>
        <v>0</v>
      </c>
    </row>
    <row r="139" spans="1:25" hidden="1" x14ac:dyDescent="0.3">
      <c r="A139" s="7"/>
      <c r="B139" s="23">
        <f t="shared" si="61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59"/>
        <v>#VALUE!</v>
      </c>
      <c r="K139" s="25">
        <f t="shared" si="60"/>
        <v>0</v>
      </c>
      <c r="L139" s="8"/>
      <c r="W139" s="5">
        <f t="shared" si="57"/>
        <v>0</v>
      </c>
      <c r="X139" s="5">
        <f t="shared" si="58"/>
        <v>0</v>
      </c>
      <c r="Y139" s="5">
        <f t="shared" si="54"/>
        <v>0</v>
      </c>
    </row>
    <row r="140" spans="1:25" hidden="1" x14ac:dyDescent="0.3">
      <c r="A140" s="7"/>
      <c r="B140" s="23">
        <f t="shared" si="61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59"/>
        <v>#VALUE!</v>
      </c>
      <c r="K140" s="25">
        <f t="shared" si="60"/>
        <v>0</v>
      </c>
      <c r="L140" s="8"/>
      <c r="W140" s="5">
        <f t="shared" si="57"/>
        <v>0</v>
      </c>
      <c r="X140" s="5">
        <f t="shared" si="58"/>
        <v>0</v>
      </c>
      <c r="Y140" s="5">
        <f t="shared" ref="Y140:Y192" si="62">IF($G140=0,1,0)</f>
        <v>0</v>
      </c>
    </row>
    <row r="141" spans="1:25" hidden="1" x14ac:dyDescent="0.3">
      <c r="A141" s="7"/>
      <c r="B141" s="23">
        <f t="shared" si="61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59"/>
        <v>#VALUE!</v>
      </c>
      <c r="K141" s="25">
        <f t="shared" si="60"/>
        <v>0</v>
      </c>
      <c r="L141" s="8"/>
      <c r="W141" s="5">
        <f t="shared" si="57"/>
        <v>0</v>
      </c>
      <c r="X141" s="5">
        <f t="shared" si="58"/>
        <v>0</v>
      </c>
      <c r="Y141" s="5">
        <f t="shared" si="62"/>
        <v>0</v>
      </c>
    </row>
    <row r="142" spans="1:25" hidden="1" x14ac:dyDescent="0.3">
      <c r="A142" s="7"/>
      <c r="B142" s="23">
        <f t="shared" si="61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59"/>
        <v>#VALUE!</v>
      </c>
      <c r="K142" s="25">
        <f t="shared" si="60"/>
        <v>0</v>
      </c>
      <c r="L142" s="8"/>
      <c r="W142" s="5">
        <f t="shared" si="57"/>
        <v>0</v>
      </c>
      <c r="X142" s="5">
        <f t="shared" si="58"/>
        <v>0</v>
      </c>
      <c r="Y142" s="5">
        <f t="shared" si="62"/>
        <v>0</v>
      </c>
    </row>
    <row r="143" spans="1:25" hidden="1" x14ac:dyDescent="0.3">
      <c r="A143" s="7"/>
      <c r="B143" s="23">
        <f t="shared" si="61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59"/>
        <v>#VALUE!</v>
      </c>
      <c r="K143" s="25">
        <f t="shared" si="60"/>
        <v>0</v>
      </c>
      <c r="L143" s="8"/>
      <c r="W143" s="5">
        <f t="shared" si="57"/>
        <v>0</v>
      </c>
      <c r="X143" s="5">
        <f t="shared" si="58"/>
        <v>0</v>
      </c>
      <c r="Y143" s="5">
        <f t="shared" si="62"/>
        <v>0</v>
      </c>
    </row>
    <row r="144" spans="1:25" hidden="1" x14ac:dyDescent="0.3">
      <c r="A144" s="7"/>
      <c r="B144" s="23">
        <f t="shared" si="61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59"/>
        <v>#VALUE!</v>
      </c>
      <c r="K144" s="25">
        <f t="shared" si="60"/>
        <v>0</v>
      </c>
      <c r="L144" s="8"/>
      <c r="W144" s="5">
        <f t="shared" si="57"/>
        <v>0</v>
      </c>
      <c r="X144" s="5">
        <f t="shared" si="58"/>
        <v>0</v>
      </c>
      <c r="Y144" s="5">
        <f t="shared" si="62"/>
        <v>0</v>
      </c>
    </row>
    <row r="145" spans="1:25" hidden="1" x14ac:dyDescent="0.3">
      <c r="A145" s="7"/>
      <c r="B145" s="23">
        <f t="shared" si="61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59"/>
        <v>#VALUE!</v>
      </c>
      <c r="K145" s="25">
        <f t="shared" si="60"/>
        <v>0</v>
      </c>
      <c r="L145" s="8"/>
      <c r="W145" s="5">
        <f t="shared" si="57"/>
        <v>0</v>
      </c>
      <c r="X145" s="5">
        <f t="shared" si="58"/>
        <v>0</v>
      </c>
      <c r="Y145" s="5">
        <f t="shared" si="62"/>
        <v>0</v>
      </c>
    </row>
    <row r="146" spans="1:25" hidden="1" x14ac:dyDescent="0.3">
      <c r="A146" s="7"/>
      <c r="B146" s="23">
        <f t="shared" si="61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59"/>
        <v>#VALUE!</v>
      </c>
      <c r="K146" s="25">
        <f t="shared" si="60"/>
        <v>0</v>
      </c>
      <c r="L146" s="8"/>
      <c r="W146" s="5">
        <f t="shared" si="57"/>
        <v>0</v>
      </c>
      <c r="X146" s="5">
        <f t="shared" si="58"/>
        <v>0</v>
      </c>
      <c r="Y146" s="5">
        <f t="shared" si="62"/>
        <v>0</v>
      </c>
    </row>
    <row r="147" spans="1:25" hidden="1" x14ac:dyDescent="0.3">
      <c r="A147" s="7"/>
      <c r="B147" s="23">
        <f t="shared" si="61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59"/>
        <v>#VALUE!</v>
      </c>
      <c r="K147" s="25">
        <f t="shared" si="60"/>
        <v>0</v>
      </c>
      <c r="L147" s="8"/>
      <c r="W147" s="5">
        <f t="shared" si="57"/>
        <v>0</v>
      </c>
      <c r="X147" s="5">
        <f t="shared" si="58"/>
        <v>0</v>
      </c>
      <c r="Y147" s="5">
        <f t="shared" si="62"/>
        <v>0</v>
      </c>
    </row>
    <row r="148" spans="1:25" hidden="1" x14ac:dyDescent="0.3">
      <c r="A148" s="7"/>
      <c r="B148" s="23">
        <f t="shared" si="61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59"/>
        <v>#VALUE!</v>
      </c>
      <c r="K148" s="25">
        <f t="shared" si="60"/>
        <v>0</v>
      </c>
      <c r="L148" s="8"/>
      <c r="W148" s="5">
        <f t="shared" si="57"/>
        <v>0</v>
      </c>
      <c r="X148" s="5">
        <f t="shared" si="58"/>
        <v>0</v>
      </c>
      <c r="Y148" s="5">
        <f t="shared" si="62"/>
        <v>0</v>
      </c>
    </row>
    <row r="149" spans="1:25" hidden="1" x14ac:dyDescent="0.3">
      <c r="A149" s="7"/>
      <c r="B149" s="23">
        <f t="shared" si="61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59"/>
        <v>#VALUE!</v>
      </c>
      <c r="K149" s="25">
        <f t="shared" si="60"/>
        <v>0</v>
      </c>
      <c r="L149" s="8"/>
      <c r="W149" s="5">
        <f t="shared" si="57"/>
        <v>0</v>
      </c>
      <c r="X149" s="5">
        <f t="shared" si="58"/>
        <v>0</v>
      </c>
      <c r="Y149" s="5">
        <f t="shared" si="62"/>
        <v>0</v>
      </c>
    </row>
    <row r="150" spans="1:25" hidden="1" x14ac:dyDescent="0.3">
      <c r="A150" s="7"/>
      <c r="B150" s="23">
        <f t="shared" si="61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59"/>
        <v>#VALUE!</v>
      </c>
      <c r="K150" s="25">
        <f t="shared" si="60"/>
        <v>0</v>
      </c>
      <c r="L150" s="8"/>
      <c r="W150" s="5">
        <f t="shared" si="57"/>
        <v>0</v>
      </c>
      <c r="X150" s="5">
        <f t="shared" si="58"/>
        <v>0</v>
      </c>
      <c r="Y150" s="5">
        <f t="shared" si="62"/>
        <v>0</v>
      </c>
    </row>
    <row r="151" spans="1:25" hidden="1" x14ac:dyDescent="0.3">
      <c r="A151" s="7"/>
      <c r="B151" s="23">
        <f t="shared" si="61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59"/>
        <v>#VALUE!</v>
      </c>
      <c r="K151" s="25">
        <f t="shared" si="60"/>
        <v>0</v>
      </c>
      <c r="L151" s="8"/>
      <c r="W151" s="5">
        <f t="shared" si="57"/>
        <v>0</v>
      </c>
      <c r="X151" s="5">
        <f t="shared" si="58"/>
        <v>0</v>
      </c>
      <c r="Y151" s="5">
        <f t="shared" si="62"/>
        <v>0</v>
      </c>
    </row>
    <row r="152" spans="1:25" hidden="1" x14ac:dyDescent="0.3">
      <c r="A152" s="7"/>
      <c r="B152" s="23">
        <f t="shared" si="61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59"/>
        <v>#VALUE!</v>
      </c>
      <c r="K152" s="25">
        <f t="shared" si="60"/>
        <v>0</v>
      </c>
      <c r="L152" s="8"/>
      <c r="W152" s="5">
        <f t="shared" si="57"/>
        <v>0</v>
      </c>
      <c r="X152" s="5">
        <f t="shared" si="58"/>
        <v>0</v>
      </c>
      <c r="Y152" s="5">
        <f t="shared" si="62"/>
        <v>0</v>
      </c>
    </row>
    <row r="153" spans="1:25" hidden="1" x14ac:dyDescent="0.3">
      <c r="A153" s="7"/>
      <c r="B153" s="23">
        <f t="shared" si="61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59"/>
        <v>#VALUE!</v>
      </c>
      <c r="K153" s="25">
        <f t="shared" si="60"/>
        <v>0</v>
      </c>
      <c r="L153" s="8"/>
      <c r="W153" s="5">
        <f t="shared" si="57"/>
        <v>0</v>
      </c>
      <c r="X153" s="5">
        <f t="shared" si="58"/>
        <v>0</v>
      </c>
      <c r="Y153" s="5">
        <f t="shared" si="62"/>
        <v>0</v>
      </c>
    </row>
    <row r="154" spans="1:25" hidden="1" x14ac:dyDescent="0.3">
      <c r="A154" s="7"/>
      <c r="B154" s="23">
        <f t="shared" si="61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59"/>
        <v>#VALUE!</v>
      </c>
      <c r="K154" s="25">
        <f t="shared" si="60"/>
        <v>0</v>
      </c>
      <c r="L154" s="8"/>
      <c r="W154" s="5">
        <f t="shared" si="57"/>
        <v>0</v>
      </c>
      <c r="X154" s="5">
        <f t="shared" si="58"/>
        <v>0</v>
      </c>
      <c r="Y154" s="5">
        <f t="shared" si="62"/>
        <v>0</v>
      </c>
    </row>
    <row r="155" spans="1:25" hidden="1" x14ac:dyDescent="0.3">
      <c r="A155" s="7"/>
      <c r="B155" s="23">
        <f t="shared" si="61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59"/>
        <v>#VALUE!</v>
      </c>
      <c r="K155" s="25">
        <f t="shared" si="60"/>
        <v>0</v>
      </c>
      <c r="L155" s="8"/>
      <c r="W155" s="5">
        <f t="shared" si="57"/>
        <v>0</v>
      </c>
      <c r="X155" s="5">
        <f t="shared" si="58"/>
        <v>0</v>
      </c>
      <c r="Y155" s="5">
        <f t="shared" si="62"/>
        <v>0</v>
      </c>
    </row>
    <row r="156" spans="1:25" hidden="1" x14ac:dyDescent="0.3">
      <c r="A156" s="7"/>
      <c r="B156" s="23">
        <f t="shared" si="61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59"/>
        <v>#VALUE!</v>
      </c>
      <c r="K156" s="25">
        <f t="shared" si="60"/>
        <v>0</v>
      </c>
      <c r="L156" s="8"/>
      <c r="W156" s="5">
        <f t="shared" si="57"/>
        <v>0</v>
      </c>
      <c r="X156" s="5">
        <f t="shared" si="58"/>
        <v>0</v>
      </c>
      <c r="Y156" s="5">
        <f t="shared" si="62"/>
        <v>0</v>
      </c>
    </row>
    <row r="157" spans="1:25" hidden="1" x14ac:dyDescent="0.3">
      <c r="A157" s="7"/>
      <c r="B157" s="23">
        <f t="shared" si="61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59"/>
        <v>#VALUE!</v>
      </c>
      <c r="K157" s="25">
        <f t="shared" si="60"/>
        <v>0</v>
      </c>
      <c r="L157" s="8"/>
      <c r="W157" s="5">
        <f t="shared" si="57"/>
        <v>0</v>
      </c>
      <c r="X157" s="5">
        <f t="shared" si="58"/>
        <v>0</v>
      </c>
      <c r="Y157" s="5">
        <f t="shared" si="62"/>
        <v>0</v>
      </c>
    </row>
    <row r="158" spans="1:25" hidden="1" x14ac:dyDescent="0.3">
      <c r="A158" s="7"/>
      <c r="B158" s="23">
        <f t="shared" si="61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59"/>
        <v>#VALUE!</v>
      </c>
      <c r="K158" s="25">
        <f t="shared" si="60"/>
        <v>0</v>
      </c>
      <c r="L158" s="8"/>
      <c r="W158" s="5">
        <f t="shared" si="57"/>
        <v>0</v>
      </c>
      <c r="X158" s="5">
        <f t="shared" si="58"/>
        <v>0</v>
      </c>
      <c r="Y158" s="5">
        <f t="shared" si="62"/>
        <v>0</v>
      </c>
    </row>
    <row r="159" spans="1:25" hidden="1" x14ac:dyDescent="0.3">
      <c r="A159" s="7"/>
      <c r="B159" s="23">
        <f t="shared" si="61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59"/>
        <v>#VALUE!</v>
      </c>
      <c r="K159" s="25">
        <f t="shared" si="60"/>
        <v>0</v>
      </c>
      <c r="L159" s="8"/>
      <c r="W159" s="5">
        <f t="shared" si="57"/>
        <v>0</v>
      </c>
      <c r="X159" s="5">
        <f t="shared" si="58"/>
        <v>0</v>
      </c>
      <c r="Y159" s="5">
        <f t="shared" si="62"/>
        <v>0</v>
      </c>
    </row>
    <row r="160" spans="1:25" hidden="1" x14ac:dyDescent="0.3">
      <c r="A160" s="7"/>
      <c r="B160" s="23">
        <f t="shared" si="61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59"/>
        <v>#VALUE!</v>
      </c>
      <c r="K160" s="25">
        <f t="shared" si="60"/>
        <v>0</v>
      </c>
      <c r="L160" s="8"/>
      <c r="W160" s="5">
        <f t="shared" si="57"/>
        <v>0</v>
      </c>
      <c r="X160" s="5">
        <f t="shared" si="58"/>
        <v>0</v>
      </c>
      <c r="Y160" s="5">
        <f t="shared" si="62"/>
        <v>0</v>
      </c>
    </row>
    <row r="161" spans="1:25" hidden="1" x14ac:dyDescent="0.3">
      <c r="A161" s="7"/>
      <c r="B161" s="23">
        <f t="shared" si="61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59"/>
        <v>#VALUE!</v>
      </c>
      <c r="K161" s="25">
        <f t="shared" si="60"/>
        <v>0</v>
      </c>
      <c r="L161" s="8"/>
      <c r="W161" s="5">
        <f t="shared" si="57"/>
        <v>0</v>
      </c>
      <c r="X161" s="5">
        <f t="shared" si="58"/>
        <v>0</v>
      </c>
      <c r="Y161" s="5">
        <f t="shared" si="62"/>
        <v>0</v>
      </c>
    </row>
    <row r="162" spans="1:25" hidden="1" x14ac:dyDescent="0.3">
      <c r="A162" s="7"/>
      <c r="B162" s="23">
        <f t="shared" si="61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59"/>
        <v>#VALUE!</v>
      </c>
      <c r="K162" s="25">
        <f t="shared" si="60"/>
        <v>0</v>
      </c>
      <c r="L162" s="8"/>
      <c r="W162" s="5">
        <f t="shared" si="57"/>
        <v>0</v>
      </c>
      <c r="X162" s="5">
        <f t="shared" si="58"/>
        <v>0</v>
      </c>
      <c r="Y162" s="5">
        <f t="shared" si="62"/>
        <v>0</v>
      </c>
    </row>
    <row r="163" spans="1:25" hidden="1" x14ac:dyDescent="0.3">
      <c r="A163" s="7"/>
      <c r="B163" s="23">
        <f t="shared" si="61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59"/>
        <v>#VALUE!</v>
      </c>
      <c r="K163" s="25">
        <f t="shared" si="60"/>
        <v>0</v>
      </c>
      <c r="L163" s="8"/>
      <c r="W163" s="5">
        <f t="shared" si="57"/>
        <v>0</v>
      </c>
      <c r="X163" s="5">
        <f t="shared" si="58"/>
        <v>0</v>
      </c>
      <c r="Y163" s="5">
        <f t="shared" si="62"/>
        <v>0</v>
      </c>
    </row>
    <row r="164" spans="1:25" hidden="1" x14ac:dyDescent="0.3">
      <c r="A164" s="7"/>
      <c r="B164" s="23">
        <f t="shared" si="61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59"/>
        <v>#VALUE!</v>
      </c>
      <c r="K164" s="25">
        <f t="shared" si="60"/>
        <v>0</v>
      </c>
      <c r="L164" s="8"/>
      <c r="W164" s="5">
        <f t="shared" si="57"/>
        <v>0</v>
      </c>
      <c r="X164" s="5">
        <f t="shared" si="58"/>
        <v>0</v>
      </c>
      <c r="Y164" s="5">
        <f t="shared" si="62"/>
        <v>0</v>
      </c>
    </row>
    <row r="165" spans="1:25" hidden="1" x14ac:dyDescent="0.3">
      <c r="A165" s="7"/>
      <c r="B165" s="23">
        <f t="shared" si="61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59"/>
        <v>#VALUE!</v>
      </c>
      <c r="K165" s="25">
        <f t="shared" si="60"/>
        <v>0</v>
      </c>
      <c r="L165" s="8"/>
      <c r="W165" s="5">
        <f t="shared" si="57"/>
        <v>0</v>
      </c>
      <c r="X165" s="5">
        <f t="shared" si="58"/>
        <v>0</v>
      </c>
      <c r="Y165" s="5">
        <f t="shared" si="62"/>
        <v>0</v>
      </c>
    </row>
    <row r="166" spans="1:25" hidden="1" x14ac:dyDescent="0.3">
      <c r="A166" s="7"/>
      <c r="B166" s="23">
        <f t="shared" si="61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59"/>
        <v>#VALUE!</v>
      </c>
      <c r="K166" s="25">
        <f t="shared" si="60"/>
        <v>0</v>
      </c>
      <c r="L166" s="8"/>
      <c r="W166" s="5">
        <f t="shared" si="57"/>
        <v>0</v>
      </c>
      <c r="X166" s="5">
        <f t="shared" si="58"/>
        <v>0</v>
      </c>
      <c r="Y166" s="5">
        <f t="shared" si="62"/>
        <v>0</v>
      </c>
    </row>
    <row r="167" spans="1:25" hidden="1" x14ac:dyDescent="0.3">
      <c r="A167" s="7"/>
      <c r="B167" s="23">
        <f t="shared" si="61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59"/>
        <v>#VALUE!</v>
      </c>
      <c r="K167" s="25">
        <f t="shared" si="60"/>
        <v>0</v>
      </c>
      <c r="L167" s="8"/>
      <c r="W167" s="5">
        <f t="shared" si="57"/>
        <v>0</v>
      </c>
      <c r="X167" s="5">
        <f t="shared" si="58"/>
        <v>0</v>
      </c>
      <c r="Y167" s="5">
        <f t="shared" si="62"/>
        <v>0</v>
      </c>
    </row>
    <row r="168" spans="1:25" hidden="1" x14ac:dyDescent="0.3">
      <c r="A168" s="7"/>
      <c r="B168" s="23">
        <f t="shared" si="61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59"/>
        <v>#VALUE!</v>
      </c>
      <c r="K168" s="25">
        <f t="shared" si="60"/>
        <v>0</v>
      </c>
      <c r="L168" s="8"/>
      <c r="W168" s="5">
        <f t="shared" si="57"/>
        <v>0</v>
      </c>
      <c r="X168" s="5">
        <f t="shared" si="58"/>
        <v>0</v>
      </c>
      <c r="Y168" s="5">
        <f t="shared" si="62"/>
        <v>0</v>
      </c>
    </row>
    <row r="169" spans="1:25" hidden="1" x14ac:dyDescent="0.3">
      <c r="A169" s="7"/>
      <c r="B169" s="23">
        <f t="shared" si="61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59"/>
        <v>#VALUE!</v>
      </c>
      <c r="K169" s="25">
        <f t="shared" si="60"/>
        <v>0</v>
      </c>
      <c r="L169" s="8"/>
      <c r="W169" s="5">
        <f t="shared" si="57"/>
        <v>0</v>
      </c>
      <c r="X169" s="5">
        <f t="shared" si="58"/>
        <v>0</v>
      </c>
      <c r="Y169" s="5">
        <f t="shared" si="62"/>
        <v>0</v>
      </c>
    </row>
    <row r="170" spans="1:25" hidden="1" x14ac:dyDescent="0.3">
      <c r="A170" s="7"/>
      <c r="B170" s="23">
        <f t="shared" si="61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59"/>
        <v>#VALUE!</v>
      </c>
      <c r="K170" s="25">
        <f t="shared" si="60"/>
        <v>0</v>
      </c>
      <c r="L170" s="8"/>
      <c r="W170" s="5">
        <f t="shared" si="57"/>
        <v>0</v>
      </c>
      <c r="X170" s="5">
        <f t="shared" si="58"/>
        <v>0</v>
      </c>
      <c r="Y170" s="5">
        <f t="shared" si="62"/>
        <v>0</v>
      </c>
    </row>
    <row r="171" spans="1:25" hidden="1" x14ac:dyDescent="0.3">
      <c r="A171" s="7"/>
      <c r="B171" s="23">
        <f t="shared" si="61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59"/>
        <v>#VALUE!</v>
      </c>
      <c r="K171" s="25">
        <f t="shared" si="60"/>
        <v>0</v>
      </c>
      <c r="L171" s="8"/>
      <c r="W171" s="5">
        <f t="shared" si="57"/>
        <v>0</v>
      </c>
      <c r="X171" s="5">
        <f t="shared" si="58"/>
        <v>0</v>
      </c>
      <c r="Y171" s="5">
        <f t="shared" si="62"/>
        <v>0</v>
      </c>
    </row>
    <row r="172" spans="1:25" hidden="1" x14ac:dyDescent="0.3">
      <c r="A172" s="7"/>
      <c r="B172" s="23">
        <f t="shared" si="61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59"/>
        <v>#VALUE!</v>
      </c>
      <c r="K172" s="25">
        <f t="shared" si="60"/>
        <v>0</v>
      </c>
      <c r="L172" s="8"/>
      <c r="W172" s="5">
        <f t="shared" si="57"/>
        <v>0</v>
      </c>
      <c r="X172" s="5">
        <f t="shared" si="58"/>
        <v>0</v>
      </c>
      <c r="Y172" s="5">
        <f t="shared" si="62"/>
        <v>0</v>
      </c>
    </row>
    <row r="173" spans="1:25" hidden="1" x14ac:dyDescent="0.3">
      <c r="A173" s="7"/>
      <c r="B173" s="23">
        <f t="shared" si="61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59"/>
        <v>#VALUE!</v>
      </c>
      <c r="K173" s="25">
        <f t="shared" si="60"/>
        <v>0</v>
      </c>
      <c r="L173" s="8"/>
      <c r="W173" s="5">
        <f t="shared" si="57"/>
        <v>0</v>
      </c>
      <c r="X173" s="5">
        <f t="shared" si="58"/>
        <v>0</v>
      </c>
      <c r="Y173" s="5">
        <f t="shared" si="62"/>
        <v>0</v>
      </c>
    </row>
    <row r="174" spans="1:25" hidden="1" x14ac:dyDescent="0.3">
      <c r="A174" s="7"/>
      <c r="B174" s="23">
        <f t="shared" si="61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59"/>
        <v>#VALUE!</v>
      </c>
      <c r="K174" s="25">
        <f t="shared" si="60"/>
        <v>0</v>
      </c>
      <c r="L174" s="8"/>
      <c r="W174" s="5">
        <f t="shared" si="57"/>
        <v>0</v>
      </c>
      <c r="X174" s="5">
        <f t="shared" si="58"/>
        <v>0</v>
      </c>
      <c r="Y174" s="5">
        <f t="shared" si="62"/>
        <v>0</v>
      </c>
    </row>
    <row r="175" spans="1:25" hidden="1" x14ac:dyDescent="0.3">
      <c r="A175" s="7"/>
      <c r="B175" s="23">
        <f t="shared" si="61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59"/>
        <v>#VALUE!</v>
      </c>
      <c r="K175" s="25">
        <f t="shared" si="60"/>
        <v>0</v>
      </c>
      <c r="L175" s="8"/>
      <c r="W175" s="5">
        <f t="shared" si="57"/>
        <v>0</v>
      </c>
      <c r="X175" s="5">
        <f t="shared" si="58"/>
        <v>0</v>
      </c>
      <c r="Y175" s="5">
        <f t="shared" si="62"/>
        <v>0</v>
      </c>
    </row>
    <row r="176" spans="1:25" hidden="1" x14ac:dyDescent="0.3">
      <c r="A176" s="7"/>
      <c r="B176" s="23">
        <f t="shared" si="61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59"/>
        <v>#VALUE!</v>
      </c>
      <c r="K176" s="25">
        <f t="shared" si="60"/>
        <v>0</v>
      </c>
      <c r="L176" s="8"/>
      <c r="W176" s="5">
        <f t="shared" si="57"/>
        <v>0</v>
      </c>
      <c r="X176" s="5">
        <f t="shared" si="58"/>
        <v>0</v>
      </c>
      <c r="Y176" s="5">
        <f t="shared" si="62"/>
        <v>0</v>
      </c>
    </row>
    <row r="177" spans="1:25" hidden="1" x14ac:dyDescent="0.3">
      <c r="A177" s="7"/>
      <c r="B177" s="23">
        <f t="shared" si="61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59"/>
        <v>#VALUE!</v>
      </c>
      <c r="K177" s="25">
        <f t="shared" si="60"/>
        <v>0</v>
      </c>
      <c r="L177" s="8"/>
      <c r="W177" s="5">
        <f t="shared" si="57"/>
        <v>0</v>
      </c>
      <c r="X177" s="5">
        <f t="shared" si="58"/>
        <v>0</v>
      </c>
      <c r="Y177" s="5">
        <f t="shared" si="62"/>
        <v>0</v>
      </c>
    </row>
    <row r="178" spans="1:25" hidden="1" x14ac:dyDescent="0.3">
      <c r="A178" s="7"/>
      <c r="B178" s="23">
        <f t="shared" si="61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59"/>
        <v>#VALUE!</v>
      </c>
      <c r="K178" s="25">
        <f t="shared" si="60"/>
        <v>0</v>
      </c>
      <c r="L178" s="8"/>
      <c r="W178" s="5">
        <f t="shared" si="57"/>
        <v>0</v>
      </c>
      <c r="X178" s="5">
        <f t="shared" si="58"/>
        <v>0</v>
      </c>
      <c r="Y178" s="5">
        <f t="shared" si="62"/>
        <v>0</v>
      </c>
    </row>
    <row r="179" spans="1:25" hidden="1" x14ac:dyDescent="0.3">
      <c r="A179" s="7"/>
      <c r="B179" s="23">
        <f t="shared" si="61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59"/>
        <v>#VALUE!</v>
      </c>
      <c r="K179" s="25">
        <f t="shared" si="60"/>
        <v>0</v>
      </c>
      <c r="L179" s="8"/>
      <c r="W179" s="5">
        <f t="shared" si="57"/>
        <v>0</v>
      </c>
      <c r="X179" s="5">
        <f t="shared" si="58"/>
        <v>0</v>
      </c>
      <c r="Y179" s="5">
        <f t="shared" si="62"/>
        <v>0</v>
      </c>
    </row>
    <row r="180" spans="1:25" hidden="1" x14ac:dyDescent="0.3">
      <c r="A180" s="7"/>
      <c r="B180" s="23">
        <f t="shared" si="61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59"/>
        <v>#VALUE!</v>
      </c>
      <c r="K180" s="25">
        <f t="shared" si="60"/>
        <v>0</v>
      </c>
      <c r="L180" s="8"/>
      <c r="W180" s="5">
        <f t="shared" si="57"/>
        <v>0</v>
      </c>
      <c r="X180" s="5">
        <f t="shared" si="58"/>
        <v>0</v>
      </c>
      <c r="Y180" s="5">
        <f t="shared" si="62"/>
        <v>0</v>
      </c>
    </row>
    <row r="181" spans="1:25" hidden="1" x14ac:dyDescent="0.3">
      <c r="A181" s="7"/>
      <c r="B181" s="23">
        <f t="shared" si="61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59"/>
        <v>#VALUE!</v>
      </c>
      <c r="K181" s="25">
        <f t="shared" si="60"/>
        <v>0</v>
      </c>
      <c r="L181" s="8"/>
      <c r="W181" s="5">
        <f t="shared" si="57"/>
        <v>0</v>
      </c>
      <c r="X181" s="5">
        <f t="shared" si="58"/>
        <v>0</v>
      </c>
      <c r="Y181" s="5">
        <f t="shared" si="62"/>
        <v>0</v>
      </c>
    </row>
    <row r="182" spans="1:25" hidden="1" x14ac:dyDescent="0.3">
      <c r="A182" s="7"/>
      <c r="B182" s="23">
        <f t="shared" si="61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59"/>
        <v>#VALUE!</v>
      </c>
      <c r="K182" s="25">
        <f t="shared" si="60"/>
        <v>0</v>
      </c>
      <c r="L182" s="8"/>
      <c r="W182" s="5">
        <f t="shared" si="57"/>
        <v>0</v>
      </c>
      <c r="X182" s="5">
        <f t="shared" si="58"/>
        <v>0</v>
      </c>
      <c r="Y182" s="5">
        <f t="shared" si="62"/>
        <v>0</v>
      </c>
    </row>
    <row r="183" spans="1:25" hidden="1" x14ac:dyDescent="0.3">
      <c r="A183" s="7"/>
      <c r="B183" s="23">
        <f t="shared" si="61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59"/>
        <v>#VALUE!</v>
      </c>
      <c r="K183" s="25">
        <f t="shared" si="60"/>
        <v>0</v>
      </c>
      <c r="L183" s="8"/>
      <c r="W183" s="5">
        <f t="shared" si="57"/>
        <v>0</v>
      </c>
      <c r="X183" s="5">
        <f t="shared" si="58"/>
        <v>0</v>
      </c>
      <c r="Y183" s="5">
        <f t="shared" si="62"/>
        <v>0</v>
      </c>
    </row>
    <row r="184" spans="1:25" hidden="1" x14ac:dyDescent="0.3">
      <c r="A184" s="7"/>
      <c r="B184" s="23">
        <f t="shared" si="61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59"/>
        <v>#VALUE!</v>
      </c>
      <c r="K184" s="25">
        <f t="shared" si="60"/>
        <v>0</v>
      </c>
      <c r="L184" s="8"/>
      <c r="W184" s="5">
        <f t="shared" si="57"/>
        <v>0</v>
      </c>
      <c r="X184" s="5">
        <f t="shared" si="58"/>
        <v>0</v>
      </c>
      <c r="Y184" s="5">
        <f t="shared" si="62"/>
        <v>0</v>
      </c>
    </row>
    <row r="185" spans="1:25" hidden="1" x14ac:dyDescent="0.3">
      <c r="A185" s="7"/>
      <c r="B185" s="23">
        <f t="shared" si="61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59"/>
        <v>#VALUE!</v>
      </c>
      <c r="K185" s="25">
        <f t="shared" si="60"/>
        <v>0</v>
      </c>
      <c r="L185" s="8"/>
      <c r="W185" s="5">
        <f t="shared" si="57"/>
        <v>0</v>
      </c>
      <c r="X185" s="5">
        <f t="shared" si="58"/>
        <v>0</v>
      </c>
      <c r="Y185" s="5">
        <f t="shared" si="62"/>
        <v>0</v>
      </c>
    </row>
    <row r="186" spans="1:25" hidden="1" x14ac:dyDescent="0.3">
      <c r="A186" s="7"/>
      <c r="B186" s="23">
        <f t="shared" si="61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59"/>
        <v>#VALUE!</v>
      </c>
      <c r="K186" s="25">
        <f t="shared" si="60"/>
        <v>0</v>
      </c>
      <c r="L186" s="8"/>
      <c r="W186" s="5">
        <f t="shared" si="57"/>
        <v>0</v>
      </c>
      <c r="X186" s="5">
        <f t="shared" si="58"/>
        <v>0</v>
      </c>
      <c r="Y186" s="5">
        <f t="shared" si="62"/>
        <v>0</v>
      </c>
    </row>
    <row r="187" spans="1:25" hidden="1" x14ac:dyDescent="0.3">
      <c r="A187" s="7"/>
      <c r="B187" s="23">
        <f t="shared" si="61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59"/>
        <v>#VALUE!</v>
      </c>
      <c r="K187" s="25">
        <f t="shared" si="60"/>
        <v>0</v>
      </c>
      <c r="L187" s="8"/>
      <c r="W187" s="5">
        <f t="shared" si="57"/>
        <v>0</v>
      </c>
      <c r="X187" s="5">
        <f t="shared" si="58"/>
        <v>0</v>
      </c>
      <c r="Y187" s="5">
        <f t="shared" si="62"/>
        <v>0</v>
      </c>
    </row>
    <row r="188" spans="1:25" hidden="1" x14ac:dyDescent="0.3">
      <c r="A188" s="7"/>
      <c r="B188" s="23">
        <f t="shared" si="61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59"/>
        <v>#VALUE!</v>
      </c>
      <c r="K188" s="25">
        <f t="shared" si="60"/>
        <v>0</v>
      </c>
      <c r="L188" s="8"/>
      <c r="W188" s="5">
        <f t="shared" si="57"/>
        <v>0</v>
      </c>
      <c r="X188" s="5">
        <f t="shared" si="58"/>
        <v>0</v>
      </c>
      <c r="Y188" s="5">
        <f t="shared" si="62"/>
        <v>0</v>
      </c>
    </row>
    <row r="189" spans="1:25" hidden="1" x14ac:dyDescent="0.3">
      <c r="A189" s="7"/>
      <c r="B189" s="23">
        <f t="shared" si="61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59"/>
        <v>#VALUE!</v>
      </c>
      <c r="K189" s="25">
        <f t="shared" si="60"/>
        <v>0</v>
      </c>
      <c r="L189" s="8"/>
      <c r="W189" s="5">
        <f t="shared" si="57"/>
        <v>0</v>
      </c>
      <c r="X189" s="5">
        <f t="shared" si="58"/>
        <v>0</v>
      </c>
      <c r="Y189" s="5">
        <f t="shared" si="62"/>
        <v>0</v>
      </c>
    </row>
    <row r="190" spans="1:25" hidden="1" x14ac:dyDescent="0.3">
      <c r="A190" s="7"/>
      <c r="B190" s="23">
        <f t="shared" si="61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59"/>
        <v>#VALUE!</v>
      </c>
      <c r="K190" s="25">
        <f t="shared" si="60"/>
        <v>0</v>
      </c>
      <c r="L190" s="8"/>
      <c r="W190" s="5">
        <f t="shared" si="57"/>
        <v>0</v>
      </c>
      <c r="X190" s="5">
        <f t="shared" si="58"/>
        <v>0</v>
      </c>
      <c r="Y190" s="5">
        <f t="shared" si="62"/>
        <v>0</v>
      </c>
    </row>
    <row r="191" spans="1:25" hidden="1" x14ac:dyDescent="0.3">
      <c r="A191" s="7"/>
      <c r="B191" s="23">
        <f t="shared" si="61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59"/>
        <v>#VALUE!</v>
      </c>
      <c r="K191" s="25">
        <f t="shared" si="60"/>
        <v>0</v>
      </c>
      <c r="L191" s="8"/>
      <c r="W191" s="5">
        <f t="shared" si="57"/>
        <v>0</v>
      </c>
      <c r="X191" s="5">
        <f t="shared" si="58"/>
        <v>0</v>
      </c>
      <c r="Y191" s="5">
        <f t="shared" si="62"/>
        <v>0</v>
      </c>
    </row>
    <row r="192" spans="1:25" ht="15" hidden="1" thickBot="1" x14ac:dyDescent="0.35">
      <c r="A192" s="7"/>
      <c r="B192" s="23">
        <f t="shared" si="61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59"/>
        <v>#VALUE!</v>
      </c>
      <c r="K192" s="25">
        <f t="shared" si="60"/>
        <v>0</v>
      </c>
      <c r="L192" s="8"/>
      <c r="W192" s="5">
        <f t="shared" si="57"/>
        <v>0</v>
      </c>
      <c r="X192" s="5">
        <f t="shared" si="58"/>
        <v>0</v>
      </c>
      <c r="Y192" s="5">
        <f t="shared" si="62"/>
        <v>0</v>
      </c>
    </row>
    <row r="193" spans="1:25" ht="24" thickBot="1" x14ac:dyDescent="0.5">
      <c r="A193" s="7"/>
      <c r="B193" s="141" t="s">
        <v>22</v>
      </c>
      <c r="C193" s="146"/>
      <c r="D193" s="146"/>
      <c r="E193" s="146"/>
      <c r="F193" s="146"/>
      <c r="G193" s="146"/>
      <c r="H193" s="146"/>
      <c r="I193" s="147"/>
      <c r="J193" s="49" t="s">
        <v>23</v>
      </c>
      <c r="K193" s="50">
        <f>SUM(K6:K192)</f>
        <v>232827.5641798591</v>
      </c>
      <c r="L193" s="8"/>
      <c r="W193" s="5">
        <f>SUM(W6:W192)</f>
        <v>62</v>
      </c>
      <c r="X193" s="5">
        <f>SUM(X6:X192)</f>
        <v>7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B2:K2"/>
    <mergeCell ref="B3:K3"/>
    <mergeCell ref="B4:K4"/>
    <mergeCell ref="N9:N10"/>
    <mergeCell ref="O9:O10"/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92">
    <cfRule type="containsBlanks" dxfId="64" priority="1">
      <formula>LEN(TRIM(G6))=0</formula>
    </cfRule>
  </conditionalFormatting>
  <hyperlinks>
    <hyperlink ref="B193" r:id="rId1" xr:uid="{00000000-0004-0000-0700-000000000000}"/>
    <hyperlink ref="N1" location="'MASTER '!A1" display="Back" xr:uid="{00000000-0004-0000-0700-000001000000}"/>
    <hyperlink ref="N11:N12" location="'APRIL-2018'!A1" display="CASH" xr:uid="{00000000-0004-0000-0700-000002000000}"/>
  </hyperlink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194"/>
  <sheetViews>
    <sheetView workbookViewId="0"/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2.44140625" style="16" customWidth="1"/>
    <col min="6" max="7" width="12.109375" style="16" customWidth="1"/>
    <col min="8" max="8" width="14.33203125" style="41" customWidth="1"/>
    <col min="9" max="9" width="14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8" t="s">
        <v>2</v>
      </c>
      <c r="C2" s="129"/>
      <c r="D2" s="129"/>
      <c r="E2" s="129"/>
      <c r="F2" s="129"/>
      <c r="G2" s="129"/>
      <c r="H2" s="129"/>
      <c r="I2" s="129"/>
      <c r="J2" s="129"/>
      <c r="K2" s="130"/>
      <c r="L2" s="8"/>
    </row>
    <row r="3" spans="1:25" ht="16.2" thickBot="1" x14ac:dyDescent="0.35">
      <c r="A3" s="7"/>
      <c r="B3" s="133" t="s">
        <v>679</v>
      </c>
      <c r="C3" s="134"/>
      <c r="D3" s="134"/>
      <c r="E3" s="134"/>
      <c r="F3" s="134"/>
      <c r="G3" s="134"/>
      <c r="H3" s="134"/>
      <c r="I3" s="134"/>
      <c r="J3" s="134"/>
      <c r="K3" s="135"/>
      <c r="L3" s="8"/>
    </row>
    <row r="4" spans="1:25" ht="16.2" thickBot="1" x14ac:dyDescent="0.35">
      <c r="A4" s="7"/>
      <c r="B4" s="136" t="s">
        <v>9</v>
      </c>
      <c r="C4" s="137"/>
      <c r="D4" s="137"/>
      <c r="E4" s="137"/>
      <c r="F4" s="137"/>
      <c r="G4" s="137"/>
      <c r="H4" s="137"/>
      <c r="I4" s="137"/>
      <c r="J4" s="137"/>
      <c r="K4" s="138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43437</v>
      </c>
      <c r="D6" s="19" t="s">
        <v>19</v>
      </c>
      <c r="E6" s="19" t="s">
        <v>680</v>
      </c>
      <c r="F6" s="21">
        <v>56</v>
      </c>
      <c r="G6" s="26">
        <v>57</v>
      </c>
      <c r="H6" s="25">
        <f t="shared" ref="H6" si="0">G6-F6</f>
        <v>1</v>
      </c>
      <c r="I6" s="27">
        <f>150000/F6</f>
        <v>2678.5714285714284</v>
      </c>
      <c r="J6" s="74">
        <f>(G6*1/F6)-100%</f>
        <v>1.7857142857142794E-2</v>
      </c>
      <c r="K6" s="22">
        <f>H6*I6</f>
        <v>2678.5714285714284</v>
      </c>
      <c r="L6" s="8"/>
      <c r="W6" s="5">
        <f t="shared" ref="W6:W69" si="1">IF($K6&gt;0,1,0)</f>
        <v>1</v>
      </c>
      <c r="X6" s="5">
        <f t="shared" ref="X6:X69" si="2">IF($K6&lt;0,1,0)</f>
        <v>0</v>
      </c>
      <c r="Y6" s="5">
        <f>IF($G6=0,1,0)</f>
        <v>0</v>
      </c>
    </row>
    <row r="7" spans="1:25" x14ac:dyDescent="0.3">
      <c r="A7" s="7"/>
      <c r="B7" s="23">
        <f>B6+1</f>
        <v>2</v>
      </c>
      <c r="C7" s="24">
        <v>43437</v>
      </c>
      <c r="D7" s="25" t="s">
        <v>19</v>
      </c>
      <c r="E7" s="25" t="s">
        <v>681</v>
      </c>
      <c r="F7" s="26">
        <v>473</v>
      </c>
      <c r="G7" s="26">
        <v>478.9</v>
      </c>
      <c r="H7" s="25">
        <f t="shared" ref="H7" si="3">G7-F7</f>
        <v>5.8999999999999773</v>
      </c>
      <c r="I7" s="27">
        <f>150000/F7</f>
        <v>317.12473572938688</v>
      </c>
      <c r="J7" s="63">
        <f t="shared" ref="J7:J70" si="4">(G7*1/F7)-100%</f>
        <v>1.2473572938689115E-2</v>
      </c>
      <c r="K7" s="28">
        <f t="shared" ref="K7:K70" si="5">H7*I7</f>
        <v>1871.0359408033753</v>
      </c>
      <c r="L7" s="8"/>
      <c r="W7" s="5">
        <f t="shared" si="1"/>
        <v>1</v>
      </c>
      <c r="X7" s="5">
        <f t="shared" si="2"/>
        <v>0</v>
      </c>
      <c r="Y7" s="5">
        <f t="shared" ref="Y7:Y75" si="6">IF($G7=0,1,0)</f>
        <v>0</v>
      </c>
    </row>
    <row r="8" spans="1:25" ht="15" thickBot="1" x14ac:dyDescent="0.35">
      <c r="A8" s="7"/>
      <c r="B8" s="23">
        <f t="shared" ref="B8:B71" si="7">B7+1</f>
        <v>3</v>
      </c>
      <c r="C8" s="24">
        <v>43437</v>
      </c>
      <c r="D8" s="25" t="s">
        <v>19</v>
      </c>
      <c r="E8" s="25" t="s">
        <v>379</v>
      </c>
      <c r="F8" s="26">
        <v>689</v>
      </c>
      <c r="G8" s="26">
        <v>702</v>
      </c>
      <c r="H8" s="25">
        <f t="shared" ref="H8:H10" si="8">G8-F8</f>
        <v>13</v>
      </c>
      <c r="I8" s="27">
        <f t="shared" ref="I8:I10" si="9">150000/F8</f>
        <v>217.70682148040638</v>
      </c>
      <c r="J8" s="63">
        <f t="shared" si="4"/>
        <v>1.8867924528301883E-2</v>
      </c>
      <c r="K8" s="28">
        <f t="shared" si="5"/>
        <v>2830.1886792452829</v>
      </c>
      <c r="L8" s="8"/>
      <c r="W8" s="5">
        <f t="shared" si="1"/>
        <v>1</v>
      </c>
      <c r="X8" s="5">
        <f t="shared" si="2"/>
        <v>0</v>
      </c>
      <c r="Y8" s="5">
        <f t="shared" si="6"/>
        <v>0</v>
      </c>
    </row>
    <row r="9" spans="1:25" x14ac:dyDescent="0.3">
      <c r="A9" s="7"/>
      <c r="B9" s="23">
        <f t="shared" si="7"/>
        <v>4</v>
      </c>
      <c r="C9" s="24">
        <v>43437</v>
      </c>
      <c r="D9" s="25" t="s">
        <v>19</v>
      </c>
      <c r="E9" s="25" t="s">
        <v>656</v>
      </c>
      <c r="F9" s="26">
        <v>1474</v>
      </c>
      <c r="G9" s="26">
        <v>1493</v>
      </c>
      <c r="H9" s="25">
        <f t="shared" si="8"/>
        <v>19</v>
      </c>
      <c r="I9" s="27">
        <f t="shared" si="9"/>
        <v>101.76390773405699</v>
      </c>
      <c r="J9" s="63">
        <f t="shared" si="4"/>
        <v>1.2890094979647326E-2</v>
      </c>
      <c r="K9" s="28">
        <f t="shared" si="5"/>
        <v>1933.5142469470827</v>
      </c>
      <c r="L9" s="8"/>
      <c r="N9" s="131" t="s">
        <v>3</v>
      </c>
      <c r="O9" s="95" t="s">
        <v>4</v>
      </c>
      <c r="P9" s="95" t="s">
        <v>5</v>
      </c>
      <c r="Q9" s="95" t="s">
        <v>6</v>
      </c>
      <c r="R9" s="95" t="s">
        <v>156</v>
      </c>
      <c r="S9" s="118" t="s">
        <v>7</v>
      </c>
      <c r="W9" s="5">
        <f t="shared" si="1"/>
        <v>1</v>
      </c>
      <c r="X9" s="5">
        <f t="shared" si="2"/>
        <v>0</v>
      </c>
      <c r="Y9" s="5">
        <f t="shared" si="6"/>
        <v>0</v>
      </c>
    </row>
    <row r="10" spans="1:25" ht="15" thickBot="1" x14ac:dyDescent="0.35">
      <c r="A10" s="7"/>
      <c r="B10" s="23">
        <f t="shared" si="7"/>
        <v>5</v>
      </c>
      <c r="C10" s="24">
        <v>43437</v>
      </c>
      <c r="D10" s="25" t="s">
        <v>19</v>
      </c>
      <c r="E10" s="25" t="s">
        <v>682</v>
      </c>
      <c r="F10" s="26">
        <v>1575</v>
      </c>
      <c r="G10" s="26">
        <v>1800</v>
      </c>
      <c r="H10" s="25">
        <f t="shared" si="8"/>
        <v>225</v>
      </c>
      <c r="I10" s="27">
        <f t="shared" si="9"/>
        <v>95.238095238095241</v>
      </c>
      <c r="J10" s="63">
        <f t="shared" si="4"/>
        <v>0.14285714285714279</v>
      </c>
      <c r="K10" s="28">
        <f t="shared" si="5"/>
        <v>21428.571428571428</v>
      </c>
      <c r="L10" s="8"/>
      <c r="N10" s="132"/>
      <c r="O10" s="96"/>
      <c r="P10" s="96"/>
      <c r="Q10" s="96"/>
      <c r="R10" s="96"/>
      <c r="S10" s="119"/>
      <c r="W10" s="5">
        <f t="shared" si="1"/>
        <v>1</v>
      </c>
      <c r="X10" s="5">
        <f t="shared" si="2"/>
        <v>0</v>
      </c>
      <c r="Y10" s="5">
        <f>IF($G10=0,1,0)</f>
        <v>0</v>
      </c>
    </row>
    <row r="11" spans="1:25" x14ac:dyDescent="0.3">
      <c r="A11" s="7"/>
      <c r="B11" s="23">
        <f t="shared" si="7"/>
        <v>6</v>
      </c>
      <c r="C11" s="24">
        <v>43438</v>
      </c>
      <c r="D11" s="25" t="s">
        <v>19</v>
      </c>
      <c r="E11" s="25" t="s">
        <v>193</v>
      </c>
      <c r="F11" s="26">
        <v>821</v>
      </c>
      <c r="G11" s="26"/>
      <c r="H11" s="25"/>
      <c r="I11" s="27"/>
      <c r="J11" s="63">
        <f t="shared" si="4"/>
        <v>-1</v>
      </c>
      <c r="K11" s="28">
        <f t="shared" si="5"/>
        <v>0</v>
      </c>
      <c r="L11" s="8"/>
      <c r="N11" s="144" t="s">
        <v>10</v>
      </c>
      <c r="O11" s="122">
        <f>COUNT(C6:C192)</f>
        <v>90</v>
      </c>
      <c r="P11" s="124">
        <f>W193</f>
        <v>81</v>
      </c>
      <c r="Q11" s="124">
        <f>X193</f>
        <v>4</v>
      </c>
      <c r="R11" s="126">
        <f>Y193</f>
        <v>5</v>
      </c>
      <c r="S11" s="139">
        <f>P11/(O11-R11)</f>
        <v>0.95294117647058818</v>
      </c>
      <c r="W11" s="5">
        <f t="shared" si="1"/>
        <v>0</v>
      </c>
      <c r="X11" s="5">
        <f t="shared" si="2"/>
        <v>0</v>
      </c>
      <c r="Y11" s="5">
        <f>IF($G11=0,1,0)</f>
        <v>1</v>
      </c>
    </row>
    <row r="12" spans="1:25" ht="15" thickBot="1" x14ac:dyDescent="0.35">
      <c r="A12" s="7"/>
      <c r="B12" s="23">
        <f t="shared" si="7"/>
        <v>7</v>
      </c>
      <c r="C12" s="24">
        <v>43438</v>
      </c>
      <c r="D12" s="25" t="s">
        <v>19</v>
      </c>
      <c r="E12" s="25" t="s">
        <v>329</v>
      </c>
      <c r="F12" s="26">
        <v>745</v>
      </c>
      <c r="G12" s="26">
        <v>756</v>
      </c>
      <c r="H12" s="25">
        <f t="shared" ref="H12" si="10">G12-F12</f>
        <v>11</v>
      </c>
      <c r="I12" s="27">
        <f t="shared" ref="I12" si="11">150000/F12</f>
        <v>201.34228187919464</v>
      </c>
      <c r="J12" s="63">
        <f t="shared" si="4"/>
        <v>1.4765100671140896E-2</v>
      </c>
      <c r="K12" s="28">
        <f t="shared" si="5"/>
        <v>2214.7651006711412</v>
      </c>
      <c r="L12" s="8"/>
      <c r="N12" s="145"/>
      <c r="O12" s="123"/>
      <c r="P12" s="125"/>
      <c r="Q12" s="125"/>
      <c r="R12" s="127"/>
      <c r="S12" s="140"/>
      <c r="W12" s="5">
        <f t="shared" si="1"/>
        <v>1</v>
      </c>
      <c r="X12" s="5">
        <f t="shared" si="2"/>
        <v>0</v>
      </c>
      <c r="Y12" s="5">
        <f t="shared" si="6"/>
        <v>0</v>
      </c>
    </row>
    <row r="13" spans="1:25" x14ac:dyDescent="0.3">
      <c r="A13" s="7"/>
      <c r="B13" s="23">
        <f t="shared" si="7"/>
        <v>8</v>
      </c>
      <c r="C13" s="24">
        <v>43438</v>
      </c>
      <c r="D13" s="25" t="s">
        <v>19</v>
      </c>
      <c r="E13" s="25" t="s">
        <v>683</v>
      </c>
      <c r="F13" s="26">
        <v>2670</v>
      </c>
      <c r="G13" s="26">
        <v>2742</v>
      </c>
      <c r="H13" s="25">
        <f t="shared" ref="H13:H14" si="12">G13-F13</f>
        <v>72</v>
      </c>
      <c r="I13" s="27">
        <f t="shared" ref="I13:I14" si="13">150000/F13</f>
        <v>56.179775280898873</v>
      </c>
      <c r="J13" s="63">
        <f t="shared" si="4"/>
        <v>2.6966292134831482E-2</v>
      </c>
      <c r="K13" s="28">
        <f t="shared" si="5"/>
        <v>4044.9438202247188</v>
      </c>
      <c r="L13" s="8"/>
      <c r="M13" s="29"/>
      <c r="N13" s="97" t="s">
        <v>21</v>
      </c>
      <c r="O13" s="98"/>
      <c r="P13" s="99"/>
      <c r="Q13" s="106">
        <f>S11</f>
        <v>0.95294117647058818</v>
      </c>
      <c r="R13" s="107"/>
      <c r="S13" s="108"/>
      <c r="W13" s="5">
        <f t="shared" si="1"/>
        <v>1</v>
      </c>
      <c r="X13" s="5">
        <f t="shared" si="2"/>
        <v>0</v>
      </c>
      <c r="Y13" s="5">
        <f>IF($G13=0,1,0)</f>
        <v>0</v>
      </c>
    </row>
    <row r="14" spans="1:25" x14ac:dyDescent="0.3">
      <c r="A14" s="7"/>
      <c r="B14" s="23">
        <f t="shared" si="7"/>
        <v>9</v>
      </c>
      <c r="C14" s="24">
        <v>43438</v>
      </c>
      <c r="D14" s="25" t="s">
        <v>19</v>
      </c>
      <c r="E14" s="25" t="s">
        <v>192</v>
      </c>
      <c r="F14" s="26">
        <v>188.7</v>
      </c>
      <c r="G14" s="26">
        <v>185</v>
      </c>
      <c r="H14" s="25">
        <f t="shared" si="12"/>
        <v>-3.6999999999999886</v>
      </c>
      <c r="I14" s="27">
        <f t="shared" si="13"/>
        <v>794.91255961844206</v>
      </c>
      <c r="J14" s="63">
        <f t="shared" si="4"/>
        <v>-1.9607843137254832E-2</v>
      </c>
      <c r="K14" s="28">
        <f t="shared" si="5"/>
        <v>-2941.1764705882265</v>
      </c>
      <c r="L14" s="8"/>
      <c r="N14" s="100"/>
      <c r="O14" s="101"/>
      <c r="P14" s="102"/>
      <c r="Q14" s="109"/>
      <c r="R14" s="110"/>
      <c r="S14" s="111"/>
      <c r="W14" s="5">
        <f t="shared" si="1"/>
        <v>0</v>
      </c>
      <c r="X14" s="5">
        <f t="shared" si="2"/>
        <v>1</v>
      </c>
      <c r="Y14" s="5">
        <f t="shared" si="6"/>
        <v>0</v>
      </c>
    </row>
    <row r="15" spans="1:25" ht="15" thickBot="1" x14ac:dyDescent="0.35">
      <c r="A15" s="7"/>
      <c r="B15" s="23">
        <f t="shared" si="7"/>
        <v>10</v>
      </c>
      <c r="C15" s="24">
        <v>43438</v>
      </c>
      <c r="D15" s="25" t="s">
        <v>19</v>
      </c>
      <c r="E15" s="25" t="s">
        <v>684</v>
      </c>
      <c r="F15" s="26">
        <v>213</v>
      </c>
      <c r="G15" s="26">
        <v>216.5</v>
      </c>
      <c r="H15" s="25">
        <f t="shared" ref="H15" si="14">G15-F15</f>
        <v>3.5</v>
      </c>
      <c r="I15" s="27">
        <f t="shared" ref="I15" si="15">150000/F15</f>
        <v>704.22535211267609</v>
      </c>
      <c r="J15" s="63">
        <f t="shared" si="4"/>
        <v>1.6431924882629012E-2</v>
      </c>
      <c r="K15" s="28">
        <f t="shared" si="5"/>
        <v>2464.7887323943664</v>
      </c>
      <c r="L15" s="8"/>
      <c r="N15" s="103"/>
      <c r="O15" s="104"/>
      <c r="P15" s="105"/>
      <c r="Q15" s="112"/>
      <c r="R15" s="113"/>
      <c r="S15" s="114"/>
      <c r="W15" s="5">
        <f t="shared" si="1"/>
        <v>1</v>
      </c>
      <c r="X15" s="5">
        <f t="shared" si="2"/>
        <v>0</v>
      </c>
      <c r="Y15" s="5">
        <f t="shared" si="6"/>
        <v>0</v>
      </c>
    </row>
    <row r="16" spans="1:25" x14ac:dyDescent="0.3">
      <c r="A16" s="7"/>
      <c r="B16" s="23">
        <f t="shared" si="7"/>
        <v>11</v>
      </c>
      <c r="C16" s="24">
        <v>43439</v>
      </c>
      <c r="D16" s="25" t="s">
        <v>19</v>
      </c>
      <c r="E16" s="25" t="s">
        <v>685</v>
      </c>
      <c r="F16" s="26">
        <v>578</v>
      </c>
      <c r="G16" s="26">
        <v>603</v>
      </c>
      <c r="H16" s="25">
        <f t="shared" ref="H16" si="16">G16-F16</f>
        <v>25</v>
      </c>
      <c r="I16" s="27">
        <f t="shared" ref="I16" si="17">150000/F16</f>
        <v>259.51557093425606</v>
      </c>
      <c r="J16" s="63">
        <f t="shared" si="4"/>
        <v>4.325259515570945E-2</v>
      </c>
      <c r="K16" s="28">
        <f t="shared" si="5"/>
        <v>6487.8892733564016</v>
      </c>
      <c r="L16" s="8"/>
      <c r="W16" s="5">
        <f t="shared" si="1"/>
        <v>1</v>
      </c>
      <c r="X16" s="5">
        <f t="shared" si="2"/>
        <v>0</v>
      </c>
      <c r="Y16" s="5">
        <f t="shared" si="6"/>
        <v>0</v>
      </c>
    </row>
    <row r="17" spans="1:25" x14ac:dyDescent="0.3">
      <c r="A17" s="7"/>
      <c r="B17" s="23">
        <f t="shared" si="7"/>
        <v>12</v>
      </c>
      <c r="C17" s="62">
        <v>43439</v>
      </c>
      <c r="D17" s="25" t="s">
        <v>19</v>
      </c>
      <c r="E17" s="25" t="s">
        <v>686</v>
      </c>
      <c r="F17" s="26">
        <v>160</v>
      </c>
      <c r="G17" s="26"/>
      <c r="H17" s="25"/>
      <c r="I17" s="27"/>
      <c r="J17" s="63">
        <f t="shared" si="4"/>
        <v>-1</v>
      </c>
      <c r="K17" s="28">
        <f t="shared" si="5"/>
        <v>0</v>
      </c>
      <c r="L17" s="8"/>
      <c r="W17" s="5">
        <f t="shared" si="1"/>
        <v>0</v>
      </c>
      <c r="X17" s="5">
        <f t="shared" si="2"/>
        <v>0</v>
      </c>
      <c r="Y17" s="5">
        <f t="shared" si="6"/>
        <v>1</v>
      </c>
    </row>
    <row r="18" spans="1:25" x14ac:dyDescent="0.3">
      <c r="A18" s="7"/>
      <c r="B18" s="23">
        <f t="shared" si="7"/>
        <v>13</v>
      </c>
      <c r="C18" s="62">
        <v>43440</v>
      </c>
      <c r="D18" s="25" t="s">
        <v>19</v>
      </c>
      <c r="E18" s="25" t="s">
        <v>656</v>
      </c>
      <c r="F18" s="26">
        <v>1490</v>
      </c>
      <c r="G18" s="26">
        <v>1507</v>
      </c>
      <c r="H18" s="25">
        <f t="shared" ref="H18" si="18">G18-F18</f>
        <v>17</v>
      </c>
      <c r="I18" s="27">
        <f t="shared" ref="I18" si="19">150000/F18</f>
        <v>100.67114093959732</v>
      </c>
      <c r="J18" s="63">
        <f t="shared" si="4"/>
        <v>1.1409395973154268E-2</v>
      </c>
      <c r="K18" s="28">
        <f t="shared" si="5"/>
        <v>1711.4093959731545</v>
      </c>
      <c r="L18" s="8"/>
      <c r="W18" s="5">
        <f t="shared" si="1"/>
        <v>1</v>
      </c>
      <c r="X18" s="5">
        <f t="shared" si="2"/>
        <v>0</v>
      </c>
      <c r="Y18" s="5">
        <f t="shared" si="6"/>
        <v>0</v>
      </c>
    </row>
    <row r="19" spans="1:25" x14ac:dyDescent="0.3">
      <c r="A19" s="7"/>
      <c r="B19" s="23">
        <f t="shared" si="7"/>
        <v>14</v>
      </c>
      <c r="C19" s="62">
        <v>43440</v>
      </c>
      <c r="D19" s="25" t="s">
        <v>19</v>
      </c>
      <c r="E19" s="25" t="s">
        <v>687</v>
      </c>
      <c r="F19" s="26">
        <v>88</v>
      </c>
      <c r="G19" s="26">
        <v>92</v>
      </c>
      <c r="H19" s="25">
        <f t="shared" ref="H19:H25" si="20">G19-F19</f>
        <v>4</v>
      </c>
      <c r="I19" s="27">
        <f t="shared" ref="I19:I25" si="21">150000/F19</f>
        <v>1704.5454545454545</v>
      </c>
      <c r="J19" s="63">
        <f t="shared" si="4"/>
        <v>4.5454545454545414E-2</v>
      </c>
      <c r="K19" s="28">
        <f t="shared" si="5"/>
        <v>6818.181818181818</v>
      </c>
      <c r="L19" s="8"/>
      <c r="O19" s="5" t="s">
        <v>20</v>
      </c>
      <c r="W19" s="5">
        <f t="shared" si="1"/>
        <v>1</v>
      </c>
      <c r="X19" s="5">
        <f t="shared" si="2"/>
        <v>0</v>
      </c>
      <c r="Y19" s="5">
        <f t="shared" si="6"/>
        <v>0</v>
      </c>
    </row>
    <row r="20" spans="1:25" x14ac:dyDescent="0.3">
      <c r="A20" s="7"/>
      <c r="B20" s="23">
        <f t="shared" si="7"/>
        <v>15</v>
      </c>
      <c r="C20" s="62">
        <v>43440</v>
      </c>
      <c r="D20" s="25" t="s">
        <v>19</v>
      </c>
      <c r="E20" s="25" t="s">
        <v>688</v>
      </c>
      <c r="F20" s="26">
        <v>208</v>
      </c>
      <c r="G20" s="26">
        <v>210</v>
      </c>
      <c r="H20" s="25">
        <f t="shared" si="20"/>
        <v>2</v>
      </c>
      <c r="I20" s="27">
        <f t="shared" si="21"/>
        <v>721.15384615384619</v>
      </c>
      <c r="J20" s="63">
        <f t="shared" si="4"/>
        <v>9.6153846153845812E-3</v>
      </c>
      <c r="K20" s="28">
        <f t="shared" si="5"/>
        <v>1442.3076923076924</v>
      </c>
      <c r="L20" s="8"/>
      <c r="W20" s="5">
        <f t="shared" si="1"/>
        <v>1</v>
      </c>
      <c r="X20" s="5">
        <f t="shared" si="2"/>
        <v>0</v>
      </c>
      <c r="Y20" s="5">
        <f t="shared" si="6"/>
        <v>0</v>
      </c>
    </row>
    <row r="21" spans="1:25" x14ac:dyDescent="0.3">
      <c r="A21" s="7"/>
      <c r="B21" s="23">
        <f t="shared" si="7"/>
        <v>16</v>
      </c>
      <c r="C21" s="62">
        <v>43440</v>
      </c>
      <c r="D21" s="25" t="s">
        <v>19</v>
      </c>
      <c r="E21" s="25" t="s">
        <v>689</v>
      </c>
      <c r="F21" s="26">
        <v>27.7</v>
      </c>
      <c r="G21" s="26">
        <v>28.9</v>
      </c>
      <c r="H21" s="25">
        <f t="shared" si="20"/>
        <v>1.1999999999999993</v>
      </c>
      <c r="I21" s="27">
        <f t="shared" si="21"/>
        <v>5415.1624548736463</v>
      </c>
      <c r="J21" s="63">
        <f t="shared" si="4"/>
        <v>4.3321299638989119E-2</v>
      </c>
      <c r="K21" s="28">
        <f t="shared" si="5"/>
        <v>6498.1949458483714</v>
      </c>
      <c r="L21" s="8"/>
      <c r="W21" s="5">
        <f t="shared" si="1"/>
        <v>1</v>
      </c>
      <c r="X21" s="5">
        <f t="shared" si="2"/>
        <v>0</v>
      </c>
      <c r="Y21" s="5">
        <f t="shared" si="6"/>
        <v>0</v>
      </c>
    </row>
    <row r="22" spans="1:25" x14ac:dyDescent="0.3">
      <c r="A22" s="7"/>
      <c r="B22" s="23">
        <f t="shared" si="7"/>
        <v>17</v>
      </c>
      <c r="C22" s="62">
        <v>43440</v>
      </c>
      <c r="D22" s="25" t="s">
        <v>19</v>
      </c>
      <c r="E22" s="25" t="s">
        <v>692</v>
      </c>
      <c r="F22" s="26">
        <v>858</v>
      </c>
      <c r="G22" s="26">
        <v>900</v>
      </c>
      <c r="H22" s="25">
        <f t="shared" si="20"/>
        <v>42</v>
      </c>
      <c r="I22" s="27">
        <f t="shared" si="21"/>
        <v>174.82517482517483</v>
      </c>
      <c r="J22" s="63">
        <f t="shared" si="4"/>
        <v>4.8951048951048959E-2</v>
      </c>
      <c r="K22" s="28">
        <f t="shared" si="5"/>
        <v>7342.6573426573432</v>
      </c>
      <c r="L22" s="8"/>
      <c r="W22" s="5">
        <f t="shared" si="1"/>
        <v>1</v>
      </c>
      <c r="X22" s="5">
        <f t="shared" si="2"/>
        <v>0</v>
      </c>
      <c r="Y22" s="5">
        <f t="shared" si="6"/>
        <v>0</v>
      </c>
    </row>
    <row r="23" spans="1:25" x14ac:dyDescent="0.3">
      <c r="A23" s="7"/>
      <c r="B23" s="23">
        <f t="shared" si="7"/>
        <v>18</v>
      </c>
      <c r="C23" s="62">
        <v>43440</v>
      </c>
      <c r="D23" s="25" t="s">
        <v>19</v>
      </c>
      <c r="E23" s="25" t="s">
        <v>690</v>
      </c>
      <c r="F23" s="26">
        <v>1486</v>
      </c>
      <c r="G23" s="26">
        <v>1529</v>
      </c>
      <c r="H23" s="25">
        <f t="shared" si="20"/>
        <v>43</v>
      </c>
      <c r="I23" s="27">
        <f t="shared" si="21"/>
        <v>100.9421265141319</v>
      </c>
      <c r="J23" s="63">
        <f t="shared" si="4"/>
        <v>2.8936742934051241E-2</v>
      </c>
      <c r="K23" s="28">
        <f t="shared" si="5"/>
        <v>4340.5114401076717</v>
      </c>
      <c r="L23" s="8"/>
      <c r="W23" s="5">
        <f t="shared" si="1"/>
        <v>1</v>
      </c>
      <c r="X23" s="5">
        <f t="shared" si="2"/>
        <v>0</v>
      </c>
      <c r="Y23" s="5">
        <f t="shared" si="6"/>
        <v>0</v>
      </c>
    </row>
    <row r="24" spans="1:25" x14ac:dyDescent="0.3">
      <c r="A24" s="7"/>
      <c r="B24" s="23">
        <f t="shared" si="7"/>
        <v>19</v>
      </c>
      <c r="C24" s="24">
        <v>43440</v>
      </c>
      <c r="D24" s="25" t="s">
        <v>19</v>
      </c>
      <c r="E24" s="25" t="s">
        <v>691</v>
      </c>
      <c r="F24" s="26">
        <v>3917</v>
      </c>
      <c r="G24" s="26">
        <v>4045</v>
      </c>
      <c r="H24" s="25">
        <f t="shared" si="20"/>
        <v>128</v>
      </c>
      <c r="I24" s="27">
        <f t="shared" si="21"/>
        <v>38.294613224406433</v>
      </c>
      <c r="J24" s="63">
        <f t="shared" si="4"/>
        <v>3.2678069951493471E-2</v>
      </c>
      <c r="K24" s="28">
        <f t="shared" si="5"/>
        <v>4901.7104927240234</v>
      </c>
      <c r="L24" s="8"/>
      <c r="W24" s="5">
        <f t="shared" si="1"/>
        <v>1</v>
      </c>
      <c r="X24" s="5">
        <f t="shared" si="2"/>
        <v>0</v>
      </c>
      <c r="Y24" s="5">
        <f t="shared" si="6"/>
        <v>0</v>
      </c>
    </row>
    <row r="25" spans="1:25" x14ac:dyDescent="0.3">
      <c r="A25" s="7"/>
      <c r="B25" s="23">
        <f t="shared" si="7"/>
        <v>20</v>
      </c>
      <c r="C25" s="24">
        <v>43440</v>
      </c>
      <c r="D25" s="25" t="s">
        <v>19</v>
      </c>
      <c r="E25" s="25" t="s">
        <v>693</v>
      </c>
      <c r="F25" s="26">
        <v>650</v>
      </c>
      <c r="G25" s="26">
        <v>645</v>
      </c>
      <c r="H25" s="25">
        <f t="shared" si="20"/>
        <v>-5</v>
      </c>
      <c r="I25" s="27">
        <f t="shared" si="21"/>
        <v>230.76923076923077</v>
      </c>
      <c r="J25" s="63">
        <f t="shared" si="4"/>
        <v>-7.692307692307665E-3</v>
      </c>
      <c r="K25" s="28">
        <f t="shared" si="5"/>
        <v>-1153.8461538461538</v>
      </c>
      <c r="L25" s="8"/>
      <c r="W25" s="5">
        <f t="shared" si="1"/>
        <v>0</v>
      </c>
      <c r="X25" s="5">
        <f t="shared" si="2"/>
        <v>1</v>
      </c>
      <c r="Y25" s="5">
        <f t="shared" si="6"/>
        <v>0</v>
      </c>
    </row>
    <row r="26" spans="1:25" x14ac:dyDescent="0.3">
      <c r="A26" s="7"/>
      <c r="B26" s="23">
        <f t="shared" si="7"/>
        <v>21</v>
      </c>
      <c r="C26" s="24">
        <v>43441</v>
      </c>
      <c r="D26" s="25" t="s">
        <v>19</v>
      </c>
      <c r="E26" s="25" t="s">
        <v>348</v>
      </c>
      <c r="F26" s="26">
        <v>1219</v>
      </c>
      <c r="G26" s="26">
        <v>1235</v>
      </c>
      <c r="H26" s="25">
        <f t="shared" ref="H26:H31" si="22">G26-F26</f>
        <v>16</v>
      </c>
      <c r="I26" s="27">
        <f t="shared" ref="I26:I28" si="23">150000/F26</f>
        <v>123.05168170631666</v>
      </c>
      <c r="J26" s="63">
        <f t="shared" si="4"/>
        <v>1.3125512715340459E-2</v>
      </c>
      <c r="K26" s="28">
        <f t="shared" si="5"/>
        <v>1968.8269073010665</v>
      </c>
      <c r="L26" s="8"/>
      <c r="W26" s="5">
        <f t="shared" si="1"/>
        <v>1</v>
      </c>
      <c r="X26" s="5">
        <f t="shared" si="2"/>
        <v>0</v>
      </c>
      <c r="Y26" s="5">
        <f t="shared" si="6"/>
        <v>0</v>
      </c>
    </row>
    <row r="27" spans="1:25" x14ac:dyDescent="0.3">
      <c r="A27" s="7"/>
      <c r="B27" s="23">
        <f t="shared" si="7"/>
        <v>22</v>
      </c>
      <c r="C27" s="24">
        <v>43441</v>
      </c>
      <c r="D27" s="25" t="s">
        <v>19</v>
      </c>
      <c r="E27" s="25" t="s">
        <v>694</v>
      </c>
      <c r="F27" s="26">
        <v>318</v>
      </c>
      <c r="G27" s="26">
        <v>325</v>
      </c>
      <c r="H27" s="25">
        <f t="shared" si="22"/>
        <v>7</v>
      </c>
      <c r="I27" s="27">
        <f t="shared" si="23"/>
        <v>471.69811320754718</v>
      </c>
      <c r="J27" s="63">
        <f t="shared" si="4"/>
        <v>2.2012578616352307E-2</v>
      </c>
      <c r="K27" s="28">
        <f t="shared" si="5"/>
        <v>3301.8867924528304</v>
      </c>
      <c r="L27" s="8"/>
      <c r="W27" s="5">
        <f t="shared" si="1"/>
        <v>1</v>
      </c>
      <c r="X27" s="5">
        <f t="shared" si="2"/>
        <v>0</v>
      </c>
      <c r="Y27" s="5">
        <f t="shared" si="6"/>
        <v>0</v>
      </c>
    </row>
    <row r="28" spans="1:25" ht="15" customHeight="1" x14ac:dyDescent="0.3">
      <c r="A28" s="7"/>
      <c r="B28" s="23">
        <f t="shared" si="7"/>
        <v>23</v>
      </c>
      <c r="C28" s="24">
        <v>43441</v>
      </c>
      <c r="D28" s="25" t="s">
        <v>19</v>
      </c>
      <c r="E28" s="25" t="s">
        <v>695</v>
      </c>
      <c r="F28" s="26">
        <v>673</v>
      </c>
      <c r="G28" s="26">
        <v>700</v>
      </c>
      <c r="H28" s="25">
        <f t="shared" si="22"/>
        <v>27</v>
      </c>
      <c r="I28" s="27">
        <f t="shared" si="23"/>
        <v>222.88261515601783</v>
      </c>
      <c r="J28" s="63">
        <f t="shared" si="4"/>
        <v>4.0118870728083289E-2</v>
      </c>
      <c r="K28" s="28">
        <f t="shared" si="5"/>
        <v>6017.8306092124812</v>
      </c>
      <c r="L28" s="8"/>
      <c r="W28" s="5">
        <f t="shared" si="1"/>
        <v>1</v>
      </c>
      <c r="X28" s="5">
        <f t="shared" si="2"/>
        <v>0</v>
      </c>
      <c r="Y28" s="5">
        <f t="shared" si="6"/>
        <v>0</v>
      </c>
    </row>
    <row r="29" spans="1:25" ht="15" customHeight="1" x14ac:dyDescent="0.3">
      <c r="A29" s="7"/>
      <c r="B29" s="23">
        <f t="shared" si="7"/>
        <v>24</v>
      </c>
      <c r="C29" s="24">
        <v>43441</v>
      </c>
      <c r="D29" s="25" t="s">
        <v>19</v>
      </c>
      <c r="E29" s="25" t="s">
        <v>518</v>
      </c>
      <c r="F29" s="26">
        <v>79</v>
      </c>
      <c r="G29" s="26">
        <v>81.400000000000006</v>
      </c>
      <c r="H29" s="25">
        <f t="shared" si="22"/>
        <v>2.4000000000000057</v>
      </c>
      <c r="I29" s="27">
        <f t="shared" ref="I29:I31" si="24">150000/F29</f>
        <v>1898.7341772151899</v>
      </c>
      <c r="J29" s="63">
        <f t="shared" si="4"/>
        <v>3.03797468354432E-2</v>
      </c>
      <c r="K29" s="28">
        <f t="shared" si="5"/>
        <v>4556.9620253164667</v>
      </c>
      <c r="L29" s="8"/>
      <c r="W29" s="5">
        <f t="shared" si="1"/>
        <v>1</v>
      </c>
      <c r="X29" s="5">
        <f t="shared" si="2"/>
        <v>0</v>
      </c>
      <c r="Y29" s="5">
        <f t="shared" si="6"/>
        <v>0</v>
      </c>
    </row>
    <row r="30" spans="1:25" ht="15" customHeight="1" x14ac:dyDescent="0.3">
      <c r="A30" s="7"/>
      <c r="B30" s="23">
        <f t="shared" si="7"/>
        <v>25</v>
      </c>
      <c r="C30" s="24">
        <v>43441</v>
      </c>
      <c r="D30" s="25" t="s">
        <v>19</v>
      </c>
      <c r="E30" s="25" t="s">
        <v>666</v>
      </c>
      <c r="F30" s="26">
        <v>275</v>
      </c>
      <c r="G30" s="26">
        <v>285</v>
      </c>
      <c r="H30" s="25">
        <f t="shared" si="22"/>
        <v>10</v>
      </c>
      <c r="I30" s="27">
        <f t="shared" si="24"/>
        <v>545.4545454545455</v>
      </c>
      <c r="J30" s="63">
        <f t="shared" si="4"/>
        <v>3.6363636363636376E-2</v>
      </c>
      <c r="K30" s="28">
        <f t="shared" si="5"/>
        <v>5454.545454545455</v>
      </c>
      <c r="L30" s="8"/>
      <c r="W30" s="5">
        <f t="shared" si="1"/>
        <v>1</v>
      </c>
      <c r="X30" s="5">
        <f t="shared" si="2"/>
        <v>0</v>
      </c>
      <c r="Y30" s="5">
        <f t="shared" si="6"/>
        <v>0</v>
      </c>
    </row>
    <row r="31" spans="1:25" ht="15" customHeight="1" x14ac:dyDescent="0.3">
      <c r="A31" s="7"/>
      <c r="B31" s="23">
        <f t="shared" si="7"/>
        <v>26</v>
      </c>
      <c r="C31" s="24">
        <v>43441</v>
      </c>
      <c r="D31" s="25" t="s">
        <v>19</v>
      </c>
      <c r="E31" s="25" t="s">
        <v>696</v>
      </c>
      <c r="F31" s="26">
        <v>420</v>
      </c>
      <c r="G31" s="26">
        <v>430</v>
      </c>
      <c r="H31" s="25">
        <f t="shared" si="22"/>
        <v>10</v>
      </c>
      <c r="I31" s="27">
        <f t="shared" si="24"/>
        <v>357.14285714285717</v>
      </c>
      <c r="J31" s="63">
        <f t="shared" si="4"/>
        <v>2.3809523809523725E-2</v>
      </c>
      <c r="K31" s="28">
        <f t="shared" si="5"/>
        <v>3571.4285714285716</v>
      </c>
      <c r="L31" s="8"/>
      <c r="W31" s="5">
        <f t="shared" si="1"/>
        <v>1</v>
      </c>
      <c r="X31" s="5">
        <f t="shared" si="2"/>
        <v>0</v>
      </c>
      <c r="Y31" s="5">
        <f t="shared" si="6"/>
        <v>0</v>
      </c>
    </row>
    <row r="32" spans="1:25" ht="15.75" customHeight="1" x14ac:dyDescent="0.3">
      <c r="A32" s="7"/>
      <c r="B32" s="23">
        <f t="shared" si="7"/>
        <v>27</v>
      </c>
      <c r="C32" s="24">
        <v>43441</v>
      </c>
      <c r="D32" s="25" t="s">
        <v>19</v>
      </c>
      <c r="E32" s="25" t="s">
        <v>697</v>
      </c>
      <c r="F32" s="26">
        <v>97</v>
      </c>
      <c r="G32" s="26">
        <v>100</v>
      </c>
      <c r="H32" s="25">
        <f t="shared" ref="H32" si="25">G32-F32</f>
        <v>3</v>
      </c>
      <c r="I32" s="27">
        <f t="shared" ref="I32" si="26">150000/F32</f>
        <v>1546.3917525773195</v>
      </c>
      <c r="J32" s="63">
        <f t="shared" si="4"/>
        <v>3.0927835051546282E-2</v>
      </c>
      <c r="K32" s="28">
        <f t="shared" si="5"/>
        <v>4639.1752577319585</v>
      </c>
      <c r="L32" s="8"/>
      <c r="O32" s="5" t="s">
        <v>20</v>
      </c>
      <c r="W32" s="5">
        <f t="shared" si="1"/>
        <v>1</v>
      </c>
      <c r="X32" s="5">
        <f t="shared" si="2"/>
        <v>0</v>
      </c>
      <c r="Y32" s="5">
        <f t="shared" si="6"/>
        <v>0</v>
      </c>
    </row>
    <row r="33" spans="1:25" x14ac:dyDescent="0.3">
      <c r="A33" s="7"/>
      <c r="B33" s="23">
        <f t="shared" si="7"/>
        <v>28</v>
      </c>
      <c r="C33" s="24">
        <v>43444</v>
      </c>
      <c r="D33" s="43" t="s">
        <v>19</v>
      </c>
      <c r="E33" s="43" t="s">
        <v>650</v>
      </c>
      <c r="F33" s="43">
        <v>1686</v>
      </c>
      <c r="G33" s="26">
        <v>1712</v>
      </c>
      <c r="H33" s="25">
        <f t="shared" ref="H33:H43" si="27">G33-F33</f>
        <v>26</v>
      </c>
      <c r="I33" s="27">
        <f t="shared" ref="I33:I43" si="28">150000/F33</f>
        <v>88.967971530249116</v>
      </c>
      <c r="J33" s="63">
        <f t="shared" si="4"/>
        <v>1.542111506524324E-2</v>
      </c>
      <c r="K33" s="28">
        <f t="shared" si="5"/>
        <v>2313.1672597864772</v>
      </c>
      <c r="L33" s="8"/>
      <c r="W33" s="5">
        <f t="shared" si="1"/>
        <v>1</v>
      </c>
      <c r="X33" s="5">
        <f t="shared" si="2"/>
        <v>0</v>
      </c>
      <c r="Y33" s="5">
        <f t="shared" si="6"/>
        <v>0</v>
      </c>
    </row>
    <row r="34" spans="1:25" x14ac:dyDescent="0.3">
      <c r="A34" s="7"/>
      <c r="B34" s="23">
        <f t="shared" si="7"/>
        <v>29</v>
      </c>
      <c r="C34" s="24">
        <v>43444</v>
      </c>
      <c r="D34" s="43" t="s">
        <v>19</v>
      </c>
      <c r="E34" s="43" t="s">
        <v>698</v>
      </c>
      <c r="F34" s="43">
        <v>168</v>
      </c>
      <c r="G34" s="26">
        <v>171.2</v>
      </c>
      <c r="H34" s="25">
        <f t="shared" si="27"/>
        <v>3.1999999999999886</v>
      </c>
      <c r="I34" s="27">
        <f t="shared" si="28"/>
        <v>892.85714285714289</v>
      </c>
      <c r="J34" s="63">
        <f t="shared" si="4"/>
        <v>1.904761904761898E-2</v>
      </c>
      <c r="K34" s="28">
        <f t="shared" si="5"/>
        <v>2857.1428571428469</v>
      </c>
      <c r="L34" s="8"/>
      <c r="W34" s="5">
        <f t="shared" si="1"/>
        <v>1</v>
      </c>
      <c r="X34" s="5">
        <f t="shared" si="2"/>
        <v>0</v>
      </c>
      <c r="Y34" s="5">
        <f t="shared" si="6"/>
        <v>0</v>
      </c>
    </row>
    <row r="35" spans="1:25" x14ac:dyDescent="0.3">
      <c r="A35" s="7"/>
      <c r="B35" s="23">
        <f t="shared" si="7"/>
        <v>30</v>
      </c>
      <c r="C35" s="24">
        <v>43444</v>
      </c>
      <c r="D35" s="25" t="s">
        <v>19</v>
      </c>
      <c r="E35" s="25" t="s">
        <v>699</v>
      </c>
      <c r="F35" s="26">
        <v>207</v>
      </c>
      <c r="G35" s="26">
        <v>209</v>
      </c>
      <c r="H35" s="25">
        <f t="shared" si="27"/>
        <v>2</v>
      </c>
      <c r="I35" s="27">
        <f t="shared" si="28"/>
        <v>724.63768115942025</v>
      </c>
      <c r="J35" s="63">
        <f t="shared" si="4"/>
        <v>9.6618357487923134E-3</v>
      </c>
      <c r="K35" s="28">
        <f t="shared" si="5"/>
        <v>1449.2753623188405</v>
      </c>
      <c r="L35" s="8"/>
      <c r="O35" s="5" t="s">
        <v>20</v>
      </c>
      <c r="W35" s="5">
        <f t="shared" si="1"/>
        <v>1</v>
      </c>
      <c r="X35" s="5">
        <f t="shared" si="2"/>
        <v>0</v>
      </c>
      <c r="Y35" s="5">
        <f t="shared" si="6"/>
        <v>0</v>
      </c>
    </row>
    <row r="36" spans="1:25" x14ac:dyDescent="0.3">
      <c r="A36" s="7"/>
      <c r="B36" s="23">
        <f t="shared" si="7"/>
        <v>31</v>
      </c>
      <c r="C36" s="24">
        <v>43444</v>
      </c>
      <c r="D36" s="25" t="s">
        <v>19</v>
      </c>
      <c r="E36" s="25" t="s">
        <v>700</v>
      </c>
      <c r="F36" s="26">
        <v>3115</v>
      </c>
      <c r="G36" s="26">
        <v>3200</v>
      </c>
      <c r="H36" s="25">
        <f t="shared" si="27"/>
        <v>85</v>
      </c>
      <c r="I36" s="27">
        <f t="shared" si="28"/>
        <v>48.154093097913325</v>
      </c>
      <c r="J36" s="63">
        <f t="shared" si="4"/>
        <v>2.7287319422150791E-2</v>
      </c>
      <c r="K36" s="28">
        <f t="shared" si="5"/>
        <v>4093.0979133226328</v>
      </c>
      <c r="L36" s="8"/>
      <c r="W36" s="5">
        <f t="shared" si="1"/>
        <v>1</v>
      </c>
      <c r="X36" s="5">
        <f t="shared" si="2"/>
        <v>0</v>
      </c>
      <c r="Y36" s="5">
        <f t="shared" si="6"/>
        <v>0</v>
      </c>
    </row>
    <row r="37" spans="1:25" x14ac:dyDescent="0.3">
      <c r="A37" s="7"/>
      <c r="B37" s="23">
        <f t="shared" si="7"/>
        <v>32</v>
      </c>
      <c r="C37" s="24">
        <v>43445</v>
      </c>
      <c r="D37" s="25" t="s">
        <v>19</v>
      </c>
      <c r="E37" s="25" t="s">
        <v>418</v>
      </c>
      <c r="F37" s="26">
        <v>1285</v>
      </c>
      <c r="G37" s="26">
        <v>1300</v>
      </c>
      <c r="H37" s="25">
        <f t="shared" si="27"/>
        <v>15</v>
      </c>
      <c r="I37" s="27">
        <f t="shared" si="28"/>
        <v>116.73151750972762</v>
      </c>
      <c r="J37" s="63">
        <f t="shared" si="4"/>
        <v>1.1673151750972721E-2</v>
      </c>
      <c r="K37" s="28">
        <f t="shared" si="5"/>
        <v>1750.9727626459144</v>
      </c>
      <c r="L37" s="8"/>
      <c r="W37" s="5">
        <f t="shared" si="1"/>
        <v>1</v>
      </c>
      <c r="X37" s="5">
        <f t="shared" si="2"/>
        <v>0</v>
      </c>
      <c r="Y37" s="5">
        <f t="shared" si="6"/>
        <v>0</v>
      </c>
    </row>
    <row r="38" spans="1:25" x14ac:dyDescent="0.3">
      <c r="A38" s="7"/>
      <c r="B38" s="23">
        <f t="shared" si="7"/>
        <v>33</v>
      </c>
      <c r="C38" s="24">
        <v>43445</v>
      </c>
      <c r="D38" s="45" t="s">
        <v>19</v>
      </c>
      <c r="E38" s="45" t="s">
        <v>645</v>
      </c>
      <c r="F38" s="46">
        <v>152</v>
      </c>
      <c r="G38" s="26">
        <v>155.5</v>
      </c>
      <c r="H38" s="25">
        <f t="shared" si="27"/>
        <v>3.5</v>
      </c>
      <c r="I38" s="27">
        <f t="shared" si="28"/>
        <v>986.84210526315792</v>
      </c>
      <c r="J38" s="63">
        <f t="shared" si="4"/>
        <v>2.3026315789473673E-2</v>
      </c>
      <c r="K38" s="28">
        <f t="shared" si="5"/>
        <v>3453.9473684210525</v>
      </c>
      <c r="L38" s="8"/>
      <c r="W38" s="5">
        <f t="shared" si="1"/>
        <v>1</v>
      </c>
      <c r="X38" s="5">
        <f t="shared" si="2"/>
        <v>0</v>
      </c>
      <c r="Y38" s="5">
        <f t="shared" si="6"/>
        <v>0</v>
      </c>
    </row>
    <row r="39" spans="1:25" x14ac:dyDescent="0.3">
      <c r="A39" s="7"/>
      <c r="B39" s="23">
        <f t="shared" si="7"/>
        <v>34</v>
      </c>
      <c r="C39" s="24">
        <v>43445</v>
      </c>
      <c r="D39" s="43" t="s">
        <v>19</v>
      </c>
      <c r="E39" s="43" t="s">
        <v>532</v>
      </c>
      <c r="F39" s="43">
        <v>196</v>
      </c>
      <c r="G39" s="26">
        <v>205.5</v>
      </c>
      <c r="H39" s="25">
        <f t="shared" si="27"/>
        <v>9.5</v>
      </c>
      <c r="I39" s="27">
        <f t="shared" si="28"/>
        <v>765.30612244897964</v>
      </c>
      <c r="J39" s="63">
        <f t="shared" si="4"/>
        <v>4.8469387755102122E-2</v>
      </c>
      <c r="K39" s="28">
        <f t="shared" si="5"/>
        <v>7270.4081632653069</v>
      </c>
      <c r="L39" s="8"/>
      <c r="W39" s="5">
        <f t="shared" si="1"/>
        <v>1</v>
      </c>
      <c r="X39" s="5">
        <f t="shared" si="2"/>
        <v>0</v>
      </c>
      <c r="Y39" s="5">
        <f t="shared" si="6"/>
        <v>0</v>
      </c>
    </row>
    <row r="40" spans="1:25" ht="15.6" x14ac:dyDescent="0.3">
      <c r="A40" s="7"/>
      <c r="B40" s="23">
        <f t="shared" si="7"/>
        <v>35</v>
      </c>
      <c r="C40" s="24">
        <v>43445</v>
      </c>
      <c r="D40" s="43" t="s">
        <v>19</v>
      </c>
      <c r="E40" s="61" t="s">
        <v>701</v>
      </c>
      <c r="F40" s="43">
        <v>85</v>
      </c>
      <c r="G40" s="26">
        <v>86</v>
      </c>
      <c r="H40" s="25">
        <f t="shared" si="27"/>
        <v>1</v>
      </c>
      <c r="I40" s="27">
        <f t="shared" si="28"/>
        <v>1764.7058823529412</v>
      </c>
      <c r="J40" s="63">
        <f t="shared" si="4"/>
        <v>1.1764705882352899E-2</v>
      </c>
      <c r="K40" s="28">
        <f t="shared" si="5"/>
        <v>1764.7058823529412</v>
      </c>
      <c r="L40" s="8"/>
      <c r="O40" s="5" t="s">
        <v>20</v>
      </c>
      <c r="W40" s="5">
        <f t="shared" si="1"/>
        <v>1</v>
      </c>
      <c r="X40" s="5">
        <f t="shared" si="2"/>
        <v>0</v>
      </c>
      <c r="Y40" s="5">
        <f t="shared" si="6"/>
        <v>0</v>
      </c>
    </row>
    <row r="41" spans="1:25" x14ac:dyDescent="0.3">
      <c r="A41" s="7"/>
      <c r="B41" s="23">
        <f t="shared" si="7"/>
        <v>36</v>
      </c>
      <c r="C41" s="42">
        <v>43445</v>
      </c>
      <c r="D41" s="43" t="s">
        <v>19</v>
      </c>
      <c r="E41" s="43" t="s">
        <v>236</v>
      </c>
      <c r="F41" s="43">
        <v>136</v>
      </c>
      <c r="G41" s="26">
        <v>141</v>
      </c>
      <c r="H41" s="25">
        <f t="shared" si="27"/>
        <v>5</v>
      </c>
      <c r="I41" s="27">
        <f t="shared" si="28"/>
        <v>1102.9411764705883</v>
      </c>
      <c r="J41" s="63">
        <f t="shared" si="4"/>
        <v>3.6764705882353033E-2</v>
      </c>
      <c r="K41" s="28">
        <f t="shared" si="5"/>
        <v>5514.7058823529414</v>
      </c>
      <c r="L41" s="8"/>
      <c r="W41" s="5">
        <f t="shared" si="1"/>
        <v>1</v>
      </c>
      <c r="X41" s="5">
        <f t="shared" si="2"/>
        <v>0</v>
      </c>
      <c r="Y41" s="5">
        <f t="shared" si="6"/>
        <v>0</v>
      </c>
    </row>
    <row r="42" spans="1:25" x14ac:dyDescent="0.3">
      <c r="A42" s="7"/>
      <c r="B42" s="23">
        <f t="shared" si="7"/>
        <v>37</v>
      </c>
      <c r="C42" s="42">
        <v>43446</v>
      </c>
      <c r="D42" s="43" t="s">
        <v>19</v>
      </c>
      <c r="E42" s="43" t="s">
        <v>200</v>
      </c>
      <c r="F42" s="43">
        <v>84.4</v>
      </c>
      <c r="G42" s="26">
        <v>86.4</v>
      </c>
      <c r="H42" s="25">
        <f t="shared" si="27"/>
        <v>2</v>
      </c>
      <c r="I42" s="27">
        <f t="shared" si="28"/>
        <v>1777.251184834123</v>
      </c>
      <c r="J42" s="63">
        <f t="shared" si="4"/>
        <v>2.3696682464454888E-2</v>
      </c>
      <c r="K42" s="28">
        <f t="shared" si="5"/>
        <v>3554.502369668246</v>
      </c>
      <c r="L42" s="8"/>
      <c r="P42" s="25"/>
      <c r="W42" s="5">
        <f t="shared" si="1"/>
        <v>1</v>
      </c>
      <c r="X42" s="5">
        <f t="shared" si="2"/>
        <v>0</v>
      </c>
      <c r="Y42" s="5">
        <f t="shared" si="6"/>
        <v>0</v>
      </c>
    </row>
    <row r="43" spans="1:25" x14ac:dyDescent="0.3">
      <c r="A43" s="7"/>
      <c r="B43" s="23">
        <f t="shared" si="7"/>
        <v>38</v>
      </c>
      <c r="C43" s="44">
        <v>43446</v>
      </c>
      <c r="D43" s="45" t="s">
        <v>19</v>
      </c>
      <c r="E43" s="45" t="s">
        <v>702</v>
      </c>
      <c r="F43" s="46">
        <v>804</v>
      </c>
      <c r="G43" s="26">
        <v>840</v>
      </c>
      <c r="H43" s="25">
        <f t="shared" si="27"/>
        <v>36</v>
      </c>
      <c r="I43" s="27">
        <f t="shared" si="28"/>
        <v>186.56716417910448</v>
      </c>
      <c r="J43" s="63">
        <f t="shared" si="4"/>
        <v>4.4776119402984982E-2</v>
      </c>
      <c r="K43" s="28">
        <f t="shared" si="5"/>
        <v>6716.4179104477616</v>
      </c>
      <c r="L43" s="8"/>
      <c r="N43" s="5" t="s">
        <v>20</v>
      </c>
      <c r="W43" s="5">
        <f t="shared" si="1"/>
        <v>1</v>
      </c>
      <c r="X43" s="5">
        <f t="shared" si="2"/>
        <v>0</v>
      </c>
      <c r="Y43" s="5">
        <f t="shared" si="6"/>
        <v>0</v>
      </c>
    </row>
    <row r="44" spans="1:25" x14ac:dyDescent="0.3">
      <c r="A44" s="7"/>
      <c r="B44" s="23">
        <f t="shared" si="7"/>
        <v>39</v>
      </c>
      <c r="C44" s="44">
        <v>43446</v>
      </c>
      <c r="D44" s="45" t="s">
        <v>19</v>
      </c>
      <c r="E44" s="45" t="s">
        <v>703</v>
      </c>
      <c r="F44" s="46">
        <v>1098</v>
      </c>
      <c r="G44" s="26">
        <v>1130</v>
      </c>
      <c r="H44" s="25">
        <f t="shared" ref="H44:H71" si="29">G44-F44</f>
        <v>32</v>
      </c>
      <c r="I44" s="27">
        <f t="shared" ref="I44:I95" si="30">150000/F44</f>
        <v>136.61202185792351</v>
      </c>
      <c r="J44" s="63">
        <f t="shared" si="4"/>
        <v>2.9143897996356971E-2</v>
      </c>
      <c r="K44" s="28">
        <f t="shared" si="5"/>
        <v>4371.5846994535523</v>
      </c>
      <c r="L44" s="8"/>
      <c r="W44" s="5">
        <f t="shared" si="1"/>
        <v>1</v>
      </c>
      <c r="X44" s="5">
        <f t="shared" si="2"/>
        <v>0</v>
      </c>
      <c r="Y44" s="5">
        <f t="shared" si="6"/>
        <v>0</v>
      </c>
    </row>
    <row r="45" spans="1:25" x14ac:dyDescent="0.3">
      <c r="A45" s="7"/>
      <c r="B45" s="23">
        <f t="shared" si="7"/>
        <v>40</v>
      </c>
      <c r="C45" s="44">
        <v>43446</v>
      </c>
      <c r="D45" s="25" t="s">
        <v>19</v>
      </c>
      <c r="E45" s="25" t="s">
        <v>704</v>
      </c>
      <c r="F45" s="26">
        <v>804</v>
      </c>
      <c r="G45" s="26">
        <v>829</v>
      </c>
      <c r="H45" s="25">
        <f t="shared" si="29"/>
        <v>25</v>
      </c>
      <c r="I45" s="27">
        <f t="shared" si="30"/>
        <v>186.56716417910448</v>
      </c>
      <c r="J45" s="63">
        <f t="shared" si="4"/>
        <v>3.1094527363184188E-2</v>
      </c>
      <c r="K45" s="28">
        <f t="shared" si="5"/>
        <v>4664.1791044776119</v>
      </c>
      <c r="L45" s="8"/>
      <c r="W45" s="5">
        <f t="shared" si="1"/>
        <v>1</v>
      </c>
      <c r="X45" s="5">
        <f t="shared" si="2"/>
        <v>0</v>
      </c>
      <c r="Y45" s="5">
        <f t="shared" si="6"/>
        <v>0</v>
      </c>
    </row>
    <row r="46" spans="1:25" x14ac:dyDescent="0.3">
      <c r="A46" s="7"/>
      <c r="B46" s="23">
        <f t="shared" si="7"/>
        <v>41</v>
      </c>
      <c r="C46" s="44">
        <v>43447</v>
      </c>
      <c r="D46" s="25" t="s">
        <v>19</v>
      </c>
      <c r="E46" s="25" t="s">
        <v>393</v>
      </c>
      <c r="F46" s="26">
        <v>64.7</v>
      </c>
      <c r="G46" s="26">
        <v>66.5</v>
      </c>
      <c r="H46" s="25">
        <f t="shared" si="29"/>
        <v>1.7999999999999972</v>
      </c>
      <c r="I46" s="27">
        <f t="shared" si="30"/>
        <v>2318.3925811437402</v>
      </c>
      <c r="J46" s="63">
        <f t="shared" si="4"/>
        <v>2.7820710973724738E-2</v>
      </c>
      <c r="K46" s="28">
        <f t="shared" si="5"/>
        <v>4173.1066460587263</v>
      </c>
      <c r="L46" s="8"/>
      <c r="W46" s="5">
        <f t="shared" si="1"/>
        <v>1</v>
      </c>
      <c r="X46" s="5">
        <f t="shared" si="2"/>
        <v>0</v>
      </c>
      <c r="Y46" s="5">
        <f t="shared" si="6"/>
        <v>0</v>
      </c>
    </row>
    <row r="47" spans="1:25" x14ac:dyDescent="0.3">
      <c r="A47" s="7"/>
      <c r="B47" s="23">
        <f>B46+1</f>
        <v>42</v>
      </c>
      <c r="C47" s="24">
        <v>43447</v>
      </c>
      <c r="D47" s="25" t="s">
        <v>19</v>
      </c>
      <c r="E47" s="25" t="s">
        <v>579</v>
      </c>
      <c r="F47" s="26">
        <v>1265</v>
      </c>
      <c r="G47" s="26">
        <v>1280.5</v>
      </c>
      <c r="H47" s="25">
        <f t="shared" si="29"/>
        <v>15.5</v>
      </c>
      <c r="I47" s="27">
        <f t="shared" si="30"/>
        <v>118.57707509881423</v>
      </c>
      <c r="J47" s="63">
        <f t="shared" si="4"/>
        <v>1.22529644268774E-2</v>
      </c>
      <c r="K47" s="28">
        <f t="shared" si="5"/>
        <v>1837.9446640316207</v>
      </c>
      <c r="L47" s="8"/>
      <c r="W47" s="5">
        <f t="shared" si="1"/>
        <v>1</v>
      </c>
      <c r="X47" s="5">
        <f t="shared" si="2"/>
        <v>0</v>
      </c>
      <c r="Y47" s="5">
        <f t="shared" si="6"/>
        <v>0</v>
      </c>
    </row>
    <row r="48" spans="1:25" x14ac:dyDescent="0.3">
      <c r="A48" s="7"/>
      <c r="B48" s="23">
        <f t="shared" si="7"/>
        <v>43</v>
      </c>
      <c r="C48" s="24">
        <v>43447</v>
      </c>
      <c r="D48" s="25" t="s">
        <v>19</v>
      </c>
      <c r="E48" s="25" t="s">
        <v>705</v>
      </c>
      <c r="F48" s="26">
        <v>827</v>
      </c>
      <c r="G48" s="26">
        <v>845</v>
      </c>
      <c r="H48" s="25">
        <f t="shared" si="29"/>
        <v>18</v>
      </c>
      <c r="I48" s="27">
        <f t="shared" si="30"/>
        <v>181.37847642079805</v>
      </c>
      <c r="J48" s="63">
        <f t="shared" si="4"/>
        <v>2.1765417170495738E-2</v>
      </c>
      <c r="K48" s="28">
        <f t="shared" si="5"/>
        <v>3264.8125755743649</v>
      </c>
      <c r="L48" s="8"/>
      <c r="W48" s="5">
        <f t="shared" si="1"/>
        <v>1</v>
      </c>
      <c r="X48" s="5">
        <f t="shared" si="2"/>
        <v>0</v>
      </c>
      <c r="Y48" s="5">
        <f t="shared" si="6"/>
        <v>0</v>
      </c>
    </row>
    <row r="49" spans="1:25" x14ac:dyDescent="0.3">
      <c r="A49" s="7"/>
      <c r="B49" s="23">
        <f t="shared" si="7"/>
        <v>44</v>
      </c>
      <c r="C49" s="24">
        <v>43447</v>
      </c>
      <c r="D49" s="25" t="s">
        <v>19</v>
      </c>
      <c r="E49" s="25" t="s">
        <v>706</v>
      </c>
      <c r="F49" s="26">
        <v>76</v>
      </c>
      <c r="G49" s="26">
        <v>76.7</v>
      </c>
      <c r="H49" s="25">
        <f t="shared" si="29"/>
        <v>0.70000000000000284</v>
      </c>
      <c r="I49" s="27">
        <f t="shared" si="30"/>
        <v>1973.6842105263158</v>
      </c>
      <c r="J49" s="63">
        <f t="shared" si="4"/>
        <v>9.2105263157895578E-3</v>
      </c>
      <c r="K49" s="28">
        <f t="shared" si="5"/>
        <v>1381.5789473684267</v>
      </c>
      <c r="L49" s="8"/>
      <c r="W49" s="5">
        <f t="shared" si="1"/>
        <v>1</v>
      </c>
      <c r="X49" s="5">
        <f t="shared" si="2"/>
        <v>0</v>
      </c>
      <c r="Y49" s="5">
        <f t="shared" si="6"/>
        <v>0</v>
      </c>
    </row>
    <row r="50" spans="1:25" x14ac:dyDescent="0.3">
      <c r="A50" s="7"/>
      <c r="B50" s="23">
        <f t="shared" si="7"/>
        <v>45</v>
      </c>
      <c r="C50" s="24">
        <v>43448</v>
      </c>
      <c r="D50" s="25" t="s">
        <v>19</v>
      </c>
      <c r="E50" s="25" t="s">
        <v>575</v>
      </c>
      <c r="F50" s="26">
        <v>186</v>
      </c>
      <c r="G50" s="26">
        <v>188</v>
      </c>
      <c r="H50" s="25">
        <f t="shared" si="29"/>
        <v>2</v>
      </c>
      <c r="I50" s="27">
        <f t="shared" si="30"/>
        <v>806.45161290322585</v>
      </c>
      <c r="J50" s="63">
        <f t="shared" si="4"/>
        <v>1.0752688172043001E-2</v>
      </c>
      <c r="K50" s="28">
        <f t="shared" si="5"/>
        <v>1612.9032258064517</v>
      </c>
      <c r="L50" s="8"/>
      <c r="W50" s="5">
        <f t="shared" si="1"/>
        <v>1</v>
      </c>
      <c r="X50" s="5">
        <f t="shared" si="2"/>
        <v>0</v>
      </c>
      <c r="Y50" s="5">
        <f t="shared" si="6"/>
        <v>0</v>
      </c>
    </row>
    <row r="51" spans="1:25" x14ac:dyDescent="0.3">
      <c r="A51" s="7"/>
      <c r="B51" s="23">
        <f t="shared" si="7"/>
        <v>46</v>
      </c>
      <c r="C51" s="24">
        <v>43448</v>
      </c>
      <c r="D51" s="25" t="s">
        <v>19</v>
      </c>
      <c r="E51" s="25" t="s">
        <v>676</v>
      </c>
      <c r="F51" s="26">
        <v>176</v>
      </c>
      <c r="G51" s="26">
        <v>184</v>
      </c>
      <c r="H51" s="25">
        <f t="shared" si="29"/>
        <v>8</v>
      </c>
      <c r="I51" s="27">
        <f t="shared" si="30"/>
        <v>852.27272727272725</v>
      </c>
      <c r="J51" s="63">
        <f t="shared" si="4"/>
        <v>4.5454545454545414E-2</v>
      </c>
      <c r="K51" s="28">
        <f t="shared" si="5"/>
        <v>6818.181818181818</v>
      </c>
      <c r="L51" s="8"/>
      <c r="W51" s="5">
        <f t="shared" si="1"/>
        <v>1</v>
      </c>
      <c r="X51" s="5">
        <f t="shared" si="2"/>
        <v>0</v>
      </c>
      <c r="Y51" s="5">
        <f t="shared" si="6"/>
        <v>0</v>
      </c>
    </row>
    <row r="52" spans="1:25" x14ac:dyDescent="0.3">
      <c r="A52" s="7"/>
      <c r="B52" s="23">
        <f t="shared" si="7"/>
        <v>47</v>
      </c>
      <c r="C52" s="24">
        <v>43448</v>
      </c>
      <c r="D52" s="25" t="s">
        <v>19</v>
      </c>
      <c r="E52" s="25" t="s">
        <v>707</v>
      </c>
      <c r="F52" s="26">
        <v>68.7</v>
      </c>
      <c r="G52" s="26">
        <v>71.3</v>
      </c>
      <c r="H52" s="25">
        <f t="shared" si="29"/>
        <v>2.5999999999999943</v>
      </c>
      <c r="I52" s="27">
        <f t="shared" si="30"/>
        <v>2183.406113537118</v>
      </c>
      <c r="J52" s="63">
        <f t="shared" si="4"/>
        <v>3.7845705967976651E-2</v>
      </c>
      <c r="K52" s="28">
        <f t="shared" si="5"/>
        <v>5676.8558951964942</v>
      </c>
      <c r="L52" s="8"/>
      <c r="W52" s="5">
        <f t="shared" si="1"/>
        <v>1</v>
      </c>
      <c r="X52" s="5">
        <f t="shared" si="2"/>
        <v>0</v>
      </c>
      <c r="Y52" s="5">
        <f t="shared" si="6"/>
        <v>0</v>
      </c>
    </row>
    <row r="53" spans="1:25" x14ac:dyDescent="0.3">
      <c r="A53" s="7"/>
      <c r="B53" s="23">
        <f t="shared" si="7"/>
        <v>48</v>
      </c>
      <c r="C53" s="24">
        <v>43448</v>
      </c>
      <c r="D53" s="25" t="s">
        <v>19</v>
      </c>
      <c r="E53" s="25" t="s">
        <v>340</v>
      </c>
      <c r="F53" s="26">
        <v>1094</v>
      </c>
      <c r="G53" s="26">
        <v>1116</v>
      </c>
      <c r="H53" s="25">
        <f t="shared" si="29"/>
        <v>22</v>
      </c>
      <c r="I53" s="27">
        <f t="shared" si="30"/>
        <v>137.11151736745887</v>
      </c>
      <c r="J53" s="63">
        <f t="shared" si="4"/>
        <v>2.0109689213893889E-2</v>
      </c>
      <c r="K53" s="28">
        <f t="shared" si="5"/>
        <v>3016.4533820840952</v>
      </c>
      <c r="L53" s="8"/>
      <c r="W53" s="5">
        <f t="shared" si="1"/>
        <v>1</v>
      </c>
      <c r="X53" s="5">
        <f t="shared" si="2"/>
        <v>0</v>
      </c>
      <c r="Y53" s="5">
        <f t="shared" si="6"/>
        <v>0</v>
      </c>
    </row>
    <row r="54" spans="1:25" x14ac:dyDescent="0.3">
      <c r="A54" s="7"/>
      <c r="B54" s="23">
        <f t="shared" si="7"/>
        <v>49</v>
      </c>
      <c r="C54" s="24">
        <v>43448</v>
      </c>
      <c r="D54" s="25" t="s">
        <v>19</v>
      </c>
      <c r="E54" s="25" t="s">
        <v>708</v>
      </c>
      <c r="F54" s="26">
        <v>1101</v>
      </c>
      <c r="G54" s="26">
        <v>1118</v>
      </c>
      <c r="H54" s="25">
        <f t="shared" si="29"/>
        <v>17</v>
      </c>
      <c r="I54" s="27">
        <f t="shared" si="30"/>
        <v>136.23978201634878</v>
      </c>
      <c r="J54" s="63">
        <f t="shared" si="4"/>
        <v>1.5440508628519423E-2</v>
      </c>
      <c r="K54" s="28">
        <f t="shared" si="5"/>
        <v>2316.0762942779293</v>
      </c>
      <c r="L54" s="8"/>
      <c r="W54" s="5">
        <f t="shared" si="1"/>
        <v>1</v>
      </c>
      <c r="X54" s="5">
        <f t="shared" si="2"/>
        <v>0</v>
      </c>
      <c r="Y54" s="5">
        <f t="shared" si="6"/>
        <v>0</v>
      </c>
    </row>
    <row r="55" spans="1:25" x14ac:dyDescent="0.3">
      <c r="A55" s="7"/>
      <c r="B55" s="23">
        <f t="shared" si="7"/>
        <v>50</v>
      </c>
      <c r="C55" s="24">
        <v>43451</v>
      </c>
      <c r="D55" s="25" t="s">
        <v>19</v>
      </c>
      <c r="E55" s="25" t="s">
        <v>500</v>
      </c>
      <c r="F55" s="26">
        <v>2109</v>
      </c>
      <c r="G55" s="26">
        <v>2124.4499999999998</v>
      </c>
      <c r="H55" s="25">
        <f t="shared" si="29"/>
        <v>15.449999999999818</v>
      </c>
      <c r="I55" s="27">
        <f t="shared" si="30"/>
        <v>71.123755334281654</v>
      </c>
      <c r="J55" s="63">
        <f t="shared" si="4"/>
        <v>7.3257467994309877E-3</v>
      </c>
      <c r="K55" s="28">
        <f t="shared" si="5"/>
        <v>1098.8620199146387</v>
      </c>
      <c r="L55" s="8"/>
      <c r="W55" s="5">
        <f t="shared" si="1"/>
        <v>1</v>
      </c>
      <c r="X55" s="5">
        <f t="shared" si="2"/>
        <v>0</v>
      </c>
      <c r="Y55" s="5">
        <f t="shared" si="6"/>
        <v>0</v>
      </c>
    </row>
    <row r="56" spans="1:25" x14ac:dyDescent="0.3">
      <c r="A56" s="7"/>
      <c r="B56" s="23">
        <f t="shared" si="7"/>
        <v>51</v>
      </c>
      <c r="C56" s="44">
        <v>43451</v>
      </c>
      <c r="D56" s="43" t="s">
        <v>19</v>
      </c>
      <c r="E56" s="43" t="s">
        <v>106</v>
      </c>
      <c r="F56" s="43">
        <v>292</v>
      </c>
      <c r="G56" s="26">
        <v>302</v>
      </c>
      <c r="H56" s="25">
        <f t="shared" si="29"/>
        <v>10</v>
      </c>
      <c r="I56" s="27">
        <f t="shared" si="30"/>
        <v>513.69863013698625</v>
      </c>
      <c r="J56" s="63">
        <f t="shared" si="4"/>
        <v>3.4246575342465668E-2</v>
      </c>
      <c r="K56" s="28">
        <f t="shared" si="5"/>
        <v>5136.9863013698623</v>
      </c>
      <c r="L56" s="8"/>
      <c r="W56" s="5">
        <f t="shared" si="1"/>
        <v>1</v>
      </c>
      <c r="X56" s="5">
        <f t="shared" si="2"/>
        <v>0</v>
      </c>
      <c r="Y56" s="5">
        <f t="shared" si="6"/>
        <v>0</v>
      </c>
    </row>
    <row r="57" spans="1:25" x14ac:dyDescent="0.3">
      <c r="A57" s="7"/>
      <c r="B57" s="23">
        <f t="shared" si="7"/>
        <v>52</v>
      </c>
      <c r="C57" s="44">
        <v>43451</v>
      </c>
      <c r="D57" s="43" t="s">
        <v>19</v>
      </c>
      <c r="E57" s="43" t="s">
        <v>65</v>
      </c>
      <c r="F57" s="43">
        <v>366</v>
      </c>
      <c r="G57" s="26">
        <v>379</v>
      </c>
      <c r="H57" s="25">
        <f t="shared" si="29"/>
        <v>13</v>
      </c>
      <c r="I57" s="27">
        <f t="shared" si="30"/>
        <v>409.8360655737705</v>
      </c>
      <c r="J57" s="63">
        <f t="shared" si="4"/>
        <v>3.5519125683060038E-2</v>
      </c>
      <c r="K57" s="28">
        <f t="shared" si="5"/>
        <v>5327.8688524590161</v>
      </c>
      <c r="L57" s="8"/>
      <c r="W57" s="5">
        <f t="shared" si="1"/>
        <v>1</v>
      </c>
      <c r="X57" s="5">
        <f t="shared" si="2"/>
        <v>0</v>
      </c>
      <c r="Y57" s="5">
        <f t="shared" si="6"/>
        <v>0</v>
      </c>
    </row>
    <row r="58" spans="1:25" x14ac:dyDescent="0.3">
      <c r="A58" s="7"/>
      <c r="B58" s="23">
        <f t="shared" si="7"/>
        <v>53</v>
      </c>
      <c r="C58" s="44">
        <v>43452</v>
      </c>
      <c r="D58" s="43" t="s">
        <v>19</v>
      </c>
      <c r="E58" s="43" t="s">
        <v>709</v>
      </c>
      <c r="F58" s="43">
        <v>80</v>
      </c>
      <c r="G58" s="26">
        <v>83.4</v>
      </c>
      <c r="H58" s="25">
        <f t="shared" si="29"/>
        <v>3.4000000000000057</v>
      </c>
      <c r="I58" s="27">
        <f t="shared" si="30"/>
        <v>1875</v>
      </c>
      <c r="J58" s="63">
        <f t="shared" si="4"/>
        <v>4.2499999999999982E-2</v>
      </c>
      <c r="K58" s="28">
        <f t="shared" si="5"/>
        <v>6375.0000000000109</v>
      </c>
      <c r="L58" s="8"/>
      <c r="W58" s="5">
        <f t="shared" si="1"/>
        <v>1</v>
      </c>
      <c r="X58" s="5">
        <f t="shared" si="2"/>
        <v>0</v>
      </c>
      <c r="Y58" s="5">
        <f t="shared" si="6"/>
        <v>0</v>
      </c>
    </row>
    <row r="59" spans="1:25" x14ac:dyDescent="0.3">
      <c r="A59" s="7"/>
      <c r="B59" s="23">
        <f t="shared" si="7"/>
        <v>54</v>
      </c>
      <c r="C59" s="44">
        <v>43452</v>
      </c>
      <c r="D59" s="43" t="s">
        <v>19</v>
      </c>
      <c r="E59" s="43" t="s">
        <v>576</v>
      </c>
      <c r="F59" s="43">
        <v>6130</v>
      </c>
      <c r="G59" s="26">
        <v>6228</v>
      </c>
      <c r="H59" s="25">
        <f t="shared" si="29"/>
        <v>98</v>
      </c>
      <c r="I59" s="27">
        <f t="shared" si="30"/>
        <v>24.469820554649267</v>
      </c>
      <c r="J59" s="63">
        <f t="shared" si="4"/>
        <v>1.5986949429037445E-2</v>
      </c>
      <c r="K59" s="28">
        <f t="shared" si="5"/>
        <v>2398.0424143556284</v>
      </c>
      <c r="L59" s="8"/>
      <c r="W59" s="5">
        <f t="shared" si="1"/>
        <v>1</v>
      </c>
      <c r="X59" s="5">
        <f t="shared" si="2"/>
        <v>0</v>
      </c>
      <c r="Y59" s="5">
        <f t="shared" si="6"/>
        <v>0</v>
      </c>
    </row>
    <row r="60" spans="1:25" x14ac:dyDescent="0.3">
      <c r="A60" s="7"/>
      <c r="B60" s="23">
        <f t="shared" si="7"/>
        <v>55</v>
      </c>
      <c r="C60" s="44">
        <v>43452</v>
      </c>
      <c r="D60" s="43" t="s">
        <v>19</v>
      </c>
      <c r="E60" s="43" t="s">
        <v>123</v>
      </c>
      <c r="F60" s="43">
        <v>425</v>
      </c>
      <c r="G60" s="26">
        <v>432</v>
      </c>
      <c r="H60" s="25">
        <f t="shared" si="29"/>
        <v>7</v>
      </c>
      <c r="I60" s="27">
        <f t="shared" si="30"/>
        <v>352.94117647058823</v>
      </c>
      <c r="J60" s="63">
        <f t="shared" si="4"/>
        <v>1.6470588235294015E-2</v>
      </c>
      <c r="K60" s="28">
        <f t="shared" si="5"/>
        <v>2470.5882352941176</v>
      </c>
      <c r="L60" s="8"/>
      <c r="W60" s="5">
        <f t="shared" si="1"/>
        <v>1</v>
      </c>
      <c r="X60" s="5">
        <f t="shared" si="2"/>
        <v>0</v>
      </c>
      <c r="Y60" s="5">
        <f t="shared" si="6"/>
        <v>0</v>
      </c>
    </row>
    <row r="61" spans="1:25" x14ac:dyDescent="0.3">
      <c r="A61" s="7"/>
      <c r="B61" s="23">
        <f t="shared" si="7"/>
        <v>56</v>
      </c>
      <c r="C61" s="44">
        <v>43452</v>
      </c>
      <c r="D61" s="43" t="s">
        <v>19</v>
      </c>
      <c r="E61" s="43" t="s">
        <v>710</v>
      </c>
      <c r="F61" s="43">
        <v>37.799999999999997</v>
      </c>
      <c r="G61" s="26">
        <v>42.3</v>
      </c>
      <c r="H61" s="25">
        <f t="shared" si="29"/>
        <v>4.5</v>
      </c>
      <c r="I61" s="27">
        <f t="shared" si="30"/>
        <v>3968.2539682539687</v>
      </c>
      <c r="J61" s="63">
        <f t="shared" si="4"/>
        <v>0.11904761904761907</v>
      </c>
      <c r="K61" s="28">
        <f t="shared" si="5"/>
        <v>17857.142857142859</v>
      </c>
      <c r="L61" s="8"/>
      <c r="W61" s="5">
        <f t="shared" si="1"/>
        <v>1</v>
      </c>
      <c r="X61" s="5">
        <f t="shared" si="2"/>
        <v>0</v>
      </c>
      <c r="Y61" s="5">
        <f t="shared" si="6"/>
        <v>0</v>
      </c>
    </row>
    <row r="62" spans="1:25" x14ac:dyDescent="0.3">
      <c r="A62" s="7"/>
      <c r="B62" s="23">
        <f t="shared" si="7"/>
        <v>57</v>
      </c>
      <c r="C62" s="24">
        <v>43452</v>
      </c>
      <c r="D62" s="43" t="s">
        <v>19</v>
      </c>
      <c r="E62" s="43" t="s">
        <v>711</v>
      </c>
      <c r="F62" s="43">
        <v>266</v>
      </c>
      <c r="G62" s="26">
        <v>271.5</v>
      </c>
      <c r="H62" s="25">
        <f t="shared" si="29"/>
        <v>5.5</v>
      </c>
      <c r="I62" s="27">
        <f t="shared" si="30"/>
        <v>563.90977443609017</v>
      </c>
      <c r="J62" s="63">
        <f t="shared" si="4"/>
        <v>2.0676691729323293E-2</v>
      </c>
      <c r="K62" s="28">
        <f t="shared" si="5"/>
        <v>3101.5037593984962</v>
      </c>
      <c r="L62" s="8"/>
      <c r="W62" s="5">
        <f t="shared" si="1"/>
        <v>1</v>
      </c>
      <c r="X62" s="5">
        <f t="shared" si="2"/>
        <v>0</v>
      </c>
      <c r="Y62" s="5">
        <f t="shared" si="6"/>
        <v>0</v>
      </c>
    </row>
    <row r="63" spans="1:25" x14ac:dyDescent="0.3">
      <c r="A63" s="7"/>
      <c r="B63" s="23">
        <f t="shared" si="7"/>
        <v>58</v>
      </c>
      <c r="C63" s="24">
        <v>43452</v>
      </c>
      <c r="D63" s="43" t="s">
        <v>19</v>
      </c>
      <c r="E63" s="43" t="s">
        <v>91</v>
      </c>
      <c r="F63" s="43">
        <v>64</v>
      </c>
      <c r="G63" s="26">
        <v>66.3</v>
      </c>
      <c r="H63" s="25">
        <f t="shared" si="29"/>
        <v>2.2999999999999972</v>
      </c>
      <c r="I63" s="27">
        <f t="shared" si="30"/>
        <v>2343.75</v>
      </c>
      <c r="J63" s="63">
        <f t="shared" si="4"/>
        <v>3.5937499999999956E-2</v>
      </c>
      <c r="K63" s="28">
        <f t="shared" si="5"/>
        <v>5390.6249999999936</v>
      </c>
      <c r="L63" s="8"/>
      <c r="W63" s="5">
        <f t="shared" si="1"/>
        <v>1</v>
      </c>
      <c r="X63" s="5">
        <f t="shared" si="2"/>
        <v>0</v>
      </c>
      <c r="Y63" s="5">
        <f t="shared" si="6"/>
        <v>0</v>
      </c>
    </row>
    <row r="64" spans="1:25" x14ac:dyDescent="0.3">
      <c r="A64" s="7"/>
      <c r="B64" s="23">
        <f t="shared" si="7"/>
        <v>59</v>
      </c>
      <c r="C64" s="24">
        <v>43452</v>
      </c>
      <c r="D64" s="43" t="s">
        <v>19</v>
      </c>
      <c r="E64" s="43" t="s">
        <v>334</v>
      </c>
      <c r="F64" s="43">
        <v>470</v>
      </c>
      <c r="G64" s="26">
        <v>465</v>
      </c>
      <c r="H64" s="25">
        <f t="shared" si="29"/>
        <v>-5</v>
      </c>
      <c r="I64" s="27">
        <f t="shared" si="30"/>
        <v>319.14893617021278</v>
      </c>
      <c r="J64" s="63">
        <f t="shared" si="4"/>
        <v>-1.0638297872340385E-2</v>
      </c>
      <c r="K64" s="28">
        <f t="shared" si="5"/>
        <v>-1595.744680851064</v>
      </c>
      <c r="L64" s="8"/>
      <c r="W64" s="5">
        <f t="shared" si="1"/>
        <v>0</v>
      </c>
      <c r="X64" s="5">
        <f t="shared" si="2"/>
        <v>1</v>
      </c>
      <c r="Y64" s="5">
        <f t="shared" si="6"/>
        <v>0</v>
      </c>
    </row>
    <row r="65" spans="1:25" x14ac:dyDescent="0.3">
      <c r="A65" s="7"/>
      <c r="B65" s="23">
        <f t="shared" si="7"/>
        <v>60</v>
      </c>
      <c r="C65" s="24">
        <v>43453</v>
      </c>
      <c r="D65" s="43" t="s">
        <v>19</v>
      </c>
      <c r="E65" s="43" t="s">
        <v>712</v>
      </c>
      <c r="F65" s="43">
        <v>1514</v>
      </c>
      <c r="G65" s="26">
        <v>1541</v>
      </c>
      <c r="H65" s="25">
        <f t="shared" si="29"/>
        <v>27</v>
      </c>
      <c r="I65" s="27">
        <f t="shared" si="30"/>
        <v>99.075297225891674</v>
      </c>
      <c r="J65" s="63">
        <f t="shared" si="4"/>
        <v>1.7833553500660404E-2</v>
      </c>
      <c r="K65" s="28">
        <f t="shared" si="5"/>
        <v>2675.0330250990751</v>
      </c>
      <c r="L65" s="8"/>
      <c r="W65" s="5">
        <f t="shared" si="1"/>
        <v>1</v>
      </c>
      <c r="X65" s="5">
        <f t="shared" si="2"/>
        <v>0</v>
      </c>
      <c r="Y65" s="5">
        <f t="shared" si="6"/>
        <v>0</v>
      </c>
    </row>
    <row r="66" spans="1:25" x14ac:dyDescent="0.3">
      <c r="A66" s="7"/>
      <c r="B66" s="23">
        <f t="shared" si="7"/>
        <v>61</v>
      </c>
      <c r="C66" s="24">
        <v>43453</v>
      </c>
      <c r="D66" s="43" t="s">
        <v>19</v>
      </c>
      <c r="E66" s="43" t="s">
        <v>713</v>
      </c>
      <c r="F66" s="43">
        <v>965</v>
      </c>
      <c r="G66" s="26">
        <v>990</v>
      </c>
      <c r="H66" s="25">
        <f t="shared" si="29"/>
        <v>25</v>
      </c>
      <c r="I66" s="27">
        <f t="shared" si="30"/>
        <v>155.44041450777203</v>
      </c>
      <c r="J66" s="63">
        <f t="shared" si="4"/>
        <v>2.5906735751295429E-2</v>
      </c>
      <c r="K66" s="28">
        <f t="shared" si="5"/>
        <v>3886.010362694301</v>
      </c>
      <c r="L66" s="8"/>
      <c r="W66" s="5">
        <f t="shared" si="1"/>
        <v>1</v>
      </c>
      <c r="X66" s="5">
        <f t="shared" si="2"/>
        <v>0</v>
      </c>
      <c r="Y66" s="5">
        <f t="shared" si="6"/>
        <v>0</v>
      </c>
    </row>
    <row r="67" spans="1:25" x14ac:dyDescent="0.3">
      <c r="A67" s="7"/>
      <c r="B67" s="23">
        <f t="shared" si="7"/>
        <v>62</v>
      </c>
      <c r="C67" s="24">
        <v>43453</v>
      </c>
      <c r="D67" s="43" t="s">
        <v>19</v>
      </c>
      <c r="E67" s="43" t="s">
        <v>53</v>
      </c>
      <c r="F67" s="43">
        <v>176</v>
      </c>
      <c r="G67" s="26">
        <v>181.45</v>
      </c>
      <c r="H67" s="25">
        <f t="shared" si="29"/>
        <v>5.4499999999999886</v>
      </c>
      <c r="I67" s="27">
        <f t="shared" si="30"/>
        <v>852.27272727272725</v>
      </c>
      <c r="J67" s="63">
        <f t="shared" si="4"/>
        <v>3.0965909090909127E-2</v>
      </c>
      <c r="K67" s="28">
        <f t="shared" si="5"/>
        <v>4644.886363636354</v>
      </c>
      <c r="L67" s="8"/>
      <c r="W67" s="5">
        <f t="shared" si="1"/>
        <v>1</v>
      </c>
      <c r="X67" s="5">
        <f t="shared" si="2"/>
        <v>0</v>
      </c>
      <c r="Y67" s="5">
        <f t="shared" si="6"/>
        <v>0</v>
      </c>
    </row>
    <row r="68" spans="1:25" x14ac:dyDescent="0.3">
      <c r="A68" s="7"/>
      <c r="B68" s="23">
        <f t="shared" si="7"/>
        <v>63</v>
      </c>
      <c r="C68" s="24">
        <v>43453</v>
      </c>
      <c r="D68" s="43" t="s">
        <v>19</v>
      </c>
      <c r="E68" s="43" t="s">
        <v>714</v>
      </c>
      <c r="F68" s="43">
        <v>567</v>
      </c>
      <c r="G68" s="26">
        <v>582</v>
      </c>
      <c r="H68" s="25">
        <f t="shared" si="29"/>
        <v>15</v>
      </c>
      <c r="I68" s="27">
        <f t="shared" si="30"/>
        <v>264.55026455026456</v>
      </c>
      <c r="J68" s="63">
        <f t="shared" si="4"/>
        <v>2.6455026455026509E-2</v>
      </c>
      <c r="K68" s="28">
        <f t="shared" si="5"/>
        <v>3968.2539682539682</v>
      </c>
      <c r="L68" s="8"/>
      <c r="W68" s="5">
        <f t="shared" si="1"/>
        <v>1</v>
      </c>
      <c r="X68" s="5">
        <f t="shared" si="2"/>
        <v>0</v>
      </c>
      <c r="Y68" s="5">
        <f t="shared" si="6"/>
        <v>0</v>
      </c>
    </row>
    <row r="69" spans="1:25" x14ac:dyDescent="0.3">
      <c r="A69" s="7"/>
      <c r="B69" s="23">
        <f t="shared" si="7"/>
        <v>64</v>
      </c>
      <c r="C69" s="24">
        <v>43453</v>
      </c>
      <c r="D69" s="43" t="s">
        <v>19</v>
      </c>
      <c r="E69" s="43" t="s">
        <v>74</v>
      </c>
      <c r="F69" s="43">
        <v>231</v>
      </c>
      <c r="G69" s="26">
        <v>237</v>
      </c>
      <c r="H69" s="25">
        <f t="shared" si="29"/>
        <v>6</v>
      </c>
      <c r="I69" s="27">
        <f t="shared" si="30"/>
        <v>649.35064935064941</v>
      </c>
      <c r="J69" s="63">
        <f t="shared" si="4"/>
        <v>2.5974025974025983E-2</v>
      </c>
      <c r="K69" s="28">
        <f t="shared" si="5"/>
        <v>3896.1038961038967</v>
      </c>
      <c r="L69" s="8"/>
      <c r="W69" s="5">
        <f t="shared" si="1"/>
        <v>1</v>
      </c>
      <c r="X69" s="5">
        <f t="shared" si="2"/>
        <v>0</v>
      </c>
      <c r="Y69" s="5">
        <f t="shared" si="6"/>
        <v>0</v>
      </c>
    </row>
    <row r="70" spans="1:25" x14ac:dyDescent="0.3">
      <c r="A70" s="7"/>
      <c r="B70" s="23">
        <f t="shared" si="7"/>
        <v>65</v>
      </c>
      <c r="C70" s="24">
        <v>43453</v>
      </c>
      <c r="D70" s="43" t="s">
        <v>19</v>
      </c>
      <c r="E70" s="43" t="s">
        <v>171</v>
      </c>
      <c r="F70" s="43">
        <v>825</v>
      </c>
      <c r="G70" s="26">
        <v>835</v>
      </c>
      <c r="H70" s="25">
        <f t="shared" si="29"/>
        <v>10</v>
      </c>
      <c r="I70" s="27">
        <f t="shared" si="30"/>
        <v>181.81818181818181</v>
      </c>
      <c r="J70" s="63">
        <f t="shared" si="4"/>
        <v>1.2121212121212199E-2</v>
      </c>
      <c r="K70" s="28">
        <f t="shared" si="5"/>
        <v>1818.181818181818</v>
      </c>
      <c r="L70" s="8"/>
      <c r="N70" s="64"/>
      <c r="O70" s="5" t="s">
        <v>20</v>
      </c>
      <c r="W70" s="5">
        <f t="shared" ref="W70:W133" si="31">IF($K70&gt;0,1,0)</f>
        <v>1</v>
      </c>
      <c r="X70" s="5">
        <f t="shared" ref="X70:X133" si="32">IF($K70&lt;0,1,0)</f>
        <v>0</v>
      </c>
      <c r="Y70" s="5">
        <f t="shared" si="6"/>
        <v>0</v>
      </c>
    </row>
    <row r="71" spans="1:25" x14ac:dyDescent="0.3">
      <c r="A71" s="7"/>
      <c r="B71" s="23">
        <f t="shared" si="7"/>
        <v>66</v>
      </c>
      <c r="C71" s="24">
        <v>43453</v>
      </c>
      <c r="D71" s="43" t="s">
        <v>19</v>
      </c>
      <c r="E71" s="43" t="s">
        <v>715</v>
      </c>
      <c r="F71" s="43">
        <v>937</v>
      </c>
      <c r="G71" s="26">
        <v>930</v>
      </c>
      <c r="H71" s="25">
        <f t="shared" si="29"/>
        <v>-7</v>
      </c>
      <c r="I71" s="27">
        <f t="shared" si="30"/>
        <v>160.08537886872998</v>
      </c>
      <c r="J71" s="63">
        <f t="shared" ref="J71:J134" si="33">(G71*1/F71)-100%</f>
        <v>-7.4706510138741189E-3</v>
      </c>
      <c r="K71" s="28">
        <f t="shared" ref="K71:K134" si="34">H71*I71</f>
        <v>-1120.5976520811098</v>
      </c>
      <c r="L71" s="8"/>
      <c r="N71" s="64"/>
      <c r="W71" s="5">
        <f t="shared" si="31"/>
        <v>0</v>
      </c>
      <c r="X71" s="5">
        <f t="shared" si="32"/>
        <v>1</v>
      </c>
      <c r="Y71" s="5">
        <f t="shared" si="6"/>
        <v>0</v>
      </c>
    </row>
    <row r="72" spans="1:25" x14ac:dyDescent="0.3">
      <c r="A72" s="7"/>
      <c r="B72" s="23">
        <f t="shared" ref="B72:B135" si="35">B71+1</f>
        <v>67</v>
      </c>
      <c r="C72" s="24">
        <v>43453</v>
      </c>
      <c r="D72" s="43" t="s">
        <v>19</v>
      </c>
      <c r="E72" s="43" t="s">
        <v>716</v>
      </c>
      <c r="F72" s="43">
        <v>173.5</v>
      </c>
      <c r="G72" s="26"/>
      <c r="H72" s="25"/>
      <c r="I72" s="27">
        <f t="shared" si="30"/>
        <v>864.55331412103749</v>
      </c>
      <c r="J72" s="63">
        <f t="shared" si="33"/>
        <v>-1</v>
      </c>
      <c r="K72" s="28">
        <f t="shared" si="34"/>
        <v>0</v>
      </c>
      <c r="L72" s="8"/>
      <c r="N72" s="64"/>
      <c r="W72" s="5">
        <f t="shared" si="31"/>
        <v>0</v>
      </c>
      <c r="X72" s="5">
        <f t="shared" si="32"/>
        <v>0</v>
      </c>
      <c r="Y72" s="5">
        <f t="shared" si="6"/>
        <v>1</v>
      </c>
    </row>
    <row r="73" spans="1:25" x14ac:dyDescent="0.3">
      <c r="A73" s="7"/>
      <c r="B73" s="23">
        <f t="shared" si="35"/>
        <v>68</v>
      </c>
      <c r="C73" s="24">
        <v>43453</v>
      </c>
      <c r="D73" s="43" t="s">
        <v>19</v>
      </c>
      <c r="E73" s="43" t="s">
        <v>717</v>
      </c>
      <c r="F73" s="43">
        <v>411</v>
      </c>
      <c r="G73" s="26"/>
      <c r="H73" s="25"/>
      <c r="I73" s="27">
        <f t="shared" si="30"/>
        <v>364.96350364963502</v>
      </c>
      <c r="J73" s="63">
        <f t="shared" si="33"/>
        <v>-1</v>
      </c>
      <c r="K73" s="28">
        <f t="shared" si="34"/>
        <v>0</v>
      </c>
      <c r="L73" s="8"/>
      <c r="W73" s="5">
        <f t="shared" si="31"/>
        <v>0</v>
      </c>
      <c r="X73" s="5">
        <f t="shared" si="32"/>
        <v>0</v>
      </c>
      <c r="Y73" s="5">
        <f t="shared" si="6"/>
        <v>1</v>
      </c>
    </row>
    <row r="74" spans="1:25" x14ac:dyDescent="0.3">
      <c r="A74" s="7"/>
      <c r="B74" s="23">
        <f t="shared" si="35"/>
        <v>69</v>
      </c>
      <c r="C74" s="24">
        <v>43453</v>
      </c>
      <c r="D74" s="43" t="s">
        <v>19</v>
      </c>
      <c r="E74" s="43" t="s">
        <v>718</v>
      </c>
      <c r="F74" s="43">
        <v>184</v>
      </c>
      <c r="G74" s="26"/>
      <c r="H74" s="25"/>
      <c r="I74" s="27">
        <f t="shared" si="30"/>
        <v>815.21739130434787</v>
      </c>
      <c r="J74" s="63">
        <f t="shared" si="33"/>
        <v>-1</v>
      </c>
      <c r="K74" s="28">
        <f t="shared" si="34"/>
        <v>0</v>
      </c>
      <c r="L74" s="8"/>
      <c r="W74" s="5">
        <f t="shared" si="31"/>
        <v>0</v>
      </c>
      <c r="X74" s="5">
        <f t="shared" si="32"/>
        <v>0</v>
      </c>
      <c r="Y74" s="5">
        <f t="shared" si="6"/>
        <v>1</v>
      </c>
    </row>
    <row r="75" spans="1:25" x14ac:dyDescent="0.3">
      <c r="A75" s="7"/>
      <c r="B75" s="23">
        <f t="shared" si="35"/>
        <v>70</v>
      </c>
      <c r="C75" s="24">
        <v>43454</v>
      </c>
      <c r="D75" s="43" t="s">
        <v>19</v>
      </c>
      <c r="E75" s="43" t="s">
        <v>719</v>
      </c>
      <c r="F75" s="43">
        <v>202</v>
      </c>
      <c r="G75" s="26">
        <v>206</v>
      </c>
      <c r="H75" s="25">
        <f t="shared" ref="H75:H86" si="36">G75-F75</f>
        <v>4</v>
      </c>
      <c r="I75" s="27">
        <f t="shared" si="30"/>
        <v>742.57425742574253</v>
      </c>
      <c r="J75" s="63">
        <f t="shared" si="33"/>
        <v>1.980198019801982E-2</v>
      </c>
      <c r="K75" s="28">
        <f t="shared" si="34"/>
        <v>2970.2970297029701</v>
      </c>
      <c r="L75" s="8"/>
      <c r="W75" s="5">
        <f t="shared" si="31"/>
        <v>1</v>
      </c>
      <c r="X75" s="5">
        <f t="shared" si="32"/>
        <v>0</v>
      </c>
      <c r="Y75" s="5">
        <f t="shared" si="6"/>
        <v>0</v>
      </c>
    </row>
    <row r="76" spans="1:25" x14ac:dyDescent="0.3">
      <c r="A76" s="7"/>
      <c r="B76" s="23">
        <f t="shared" si="35"/>
        <v>71</v>
      </c>
      <c r="C76" s="24">
        <v>43454</v>
      </c>
      <c r="D76" s="43" t="s">
        <v>19</v>
      </c>
      <c r="E76" s="43" t="s">
        <v>676</v>
      </c>
      <c r="F76" s="43">
        <v>183</v>
      </c>
      <c r="G76" s="26">
        <v>186</v>
      </c>
      <c r="H76" s="25">
        <f t="shared" si="36"/>
        <v>3</v>
      </c>
      <c r="I76" s="27">
        <f t="shared" si="30"/>
        <v>819.67213114754099</v>
      </c>
      <c r="J76" s="63">
        <f t="shared" si="33"/>
        <v>1.6393442622950838E-2</v>
      </c>
      <c r="K76" s="28">
        <f t="shared" si="34"/>
        <v>2459.0163934426228</v>
      </c>
      <c r="L76" s="8"/>
      <c r="W76" s="5">
        <f t="shared" si="31"/>
        <v>1</v>
      </c>
      <c r="X76" s="5">
        <f t="shared" si="32"/>
        <v>0</v>
      </c>
      <c r="Y76" s="5">
        <f t="shared" ref="Y76:Y139" si="37">IF($G76=0,1,0)</f>
        <v>0</v>
      </c>
    </row>
    <row r="77" spans="1:25" x14ac:dyDescent="0.3">
      <c r="A77" s="7"/>
      <c r="B77" s="23">
        <f t="shared" si="35"/>
        <v>72</v>
      </c>
      <c r="C77" s="24">
        <v>43454</v>
      </c>
      <c r="D77" s="43" t="s">
        <v>19</v>
      </c>
      <c r="E77" s="43" t="s">
        <v>120</v>
      </c>
      <c r="F77" s="43">
        <v>362</v>
      </c>
      <c r="G77" s="26">
        <v>366</v>
      </c>
      <c r="H77" s="25">
        <f t="shared" si="36"/>
        <v>4</v>
      </c>
      <c r="I77" s="27">
        <f t="shared" si="30"/>
        <v>414.36464088397793</v>
      </c>
      <c r="J77" s="63">
        <f t="shared" si="33"/>
        <v>1.1049723756906049E-2</v>
      </c>
      <c r="K77" s="28">
        <f t="shared" si="34"/>
        <v>1657.4585635359117</v>
      </c>
      <c r="L77" s="8"/>
      <c r="W77" s="5">
        <f t="shared" si="31"/>
        <v>1</v>
      </c>
      <c r="X77" s="5">
        <f t="shared" si="32"/>
        <v>0</v>
      </c>
      <c r="Y77" s="5">
        <f t="shared" si="37"/>
        <v>0</v>
      </c>
    </row>
    <row r="78" spans="1:25" x14ac:dyDescent="0.3">
      <c r="A78" s="7"/>
      <c r="B78" s="23">
        <f t="shared" si="35"/>
        <v>73</v>
      </c>
      <c r="C78" s="24">
        <v>43454</v>
      </c>
      <c r="D78" s="43" t="s">
        <v>19</v>
      </c>
      <c r="E78" s="43" t="s">
        <v>650</v>
      </c>
      <c r="F78" s="43">
        <v>1802</v>
      </c>
      <c r="G78" s="26">
        <v>1823</v>
      </c>
      <c r="H78" s="25">
        <f t="shared" si="36"/>
        <v>21</v>
      </c>
      <c r="I78" s="27">
        <f t="shared" si="30"/>
        <v>83.240843507214208</v>
      </c>
      <c r="J78" s="63">
        <f t="shared" si="33"/>
        <v>1.1653718091009901E-2</v>
      </c>
      <c r="K78" s="28">
        <f t="shared" si="34"/>
        <v>1748.0577136514985</v>
      </c>
      <c r="L78" s="8"/>
      <c r="W78" s="5">
        <f t="shared" si="31"/>
        <v>1</v>
      </c>
      <c r="X78" s="5">
        <f t="shared" si="32"/>
        <v>0</v>
      </c>
      <c r="Y78" s="5">
        <f t="shared" si="37"/>
        <v>0</v>
      </c>
    </row>
    <row r="79" spans="1:25" x14ac:dyDescent="0.3">
      <c r="A79" s="7"/>
      <c r="B79" s="23">
        <f t="shared" si="35"/>
        <v>74</v>
      </c>
      <c r="C79" s="24">
        <v>43454</v>
      </c>
      <c r="D79" s="43" t="s">
        <v>19</v>
      </c>
      <c r="E79" s="43" t="s">
        <v>720</v>
      </c>
      <c r="F79" s="43">
        <v>666</v>
      </c>
      <c r="G79" s="26">
        <v>671.5</v>
      </c>
      <c r="H79" s="25">
        <f t="shared" si="36"/>
        <v>5.5</v>
      </c>
      <c r="I79" s="27">
        <f t="shared" si="30"/>
        <v>225.22522522522522</v>
      </c>
      <c r="J79" s="63">
        <f t="shared" si="33"/>
        <v>8.2582582582582109E-3</v>
      </c>
      <c r="K79" s="28">
        <f t="shared" si="34"/>
        <v>1238.7387387387387</v>
      </c>
      <c r="L79" s="8"/>
      <c r="W79" s="5">
        <f t="shared" si="31"/>
        <v>1</v>
      </c>
      <c r="X79" s="5">
        <f t="shared" si="32"/>
        <v>0</v>
      </c>
      <c r="Y79" s="5">
        <f t="shared" si="37"/>
        <v>0</v>
      </c>
    </row>
    <row r="80" spans="1:25" x14ac:dyDescent="0.3">
      <c r="A80" s="7"/>
      <c r="B80" s="23">
        <f t="shared" si="35"/>
        <v>75</v>
      </c>
      <c r="C80" s="24">
        <v>43455</v>
      </c>
      <c r="D80" s="43" t="s">
        <v>19</v>
      </c>
      <c r="E80" s="43" t="s">
        <v>442</v>
      </c>
      <c r="F80" s="43">
        <v>2155</v>
      </c>
      <c r="G80" s="26">
        <v>2183</v>
      </c>
      <c r="H80" s="25">
        <f t="shared" si="36"/>
        <v>28</v>
      </c>
      <c r="I80" s="27">
        <f t="shared" si="30"/>
        <v>69.60556844547564</v>
      </c>
      <c r="J80" s="63">
        <f t="shared" si="33"/>
        <v>1.2993039443155441E-2</v>
      </c>
      <c r="K80" s="28">
        <f t="shared" si="34"/>
        <v>1948.955916473318</v>
      </c>
      <c r="L80" s="8"/>
      <c r="W80" s="5">
        <f t="shared" si="31"/>
        <v>1</v>
      </c>
      <c r="X80" s="5">
        <f t="shared" si="32"/>
        <v>0</v>
      </c>
      <c r="Y80" s="5">
        <f t="shared" si="37"/>
        <v>0</v>
      </c>
    </row>
    <row r="81" spans="1:25" x14ac:dyDescent="0.3">
      <c r="A81" s="7"/>
      <c r="B81" s="23">
        <f t="shared" si="35"/>
        <v>76</v>
      </c>
      <c r="C81" s="24">
        <v>43455</v>
      </c>
      <c r="D81" s="43" t="s">
        <v>19</v>
      </c>
      <c r="E81" s="43" t="s">
        <v>379</v>
      </c>
      <c r="F81" s="43">
        <v>702</v>
      </c>
      <c r="G81" s="26">
        <v>740</v>
      </c>
      <c r="H81" s="25">
        <f t="shared" si="36"/>
        <v>38</v>
      </c>
      <c r="I81" s="27">
        <f t="shared" si="30"/>
        <v>213.67521367521368</v>
      </c>
      <c r="J81" s="63">
        <f t="shared" si="33"/>
        <v>5.4131054131054235E-2</v>
      </c>
      <c r="K81" s="28">
        <f t="shared" si="34"/>
        <v>8119.6581196581201</v>
      </c>
      <c r="L81" s="8"/>
      <c r="O81" s="5" t="s">
        <v>20</v>
      </c>
      <c r="W81" s="5">
        <f t="shared" si="31"/>
        <v>1</v>
      </c>
      <c r="X81" s="5">
        <f t="shared" si="32"/>
        <v>0</v>
      </c>
      <c r="Y81" s="5">
        <f t="shared" si="37"/>
        <v>0</v>
      </c>
    </row>
    <row r="82" spans="1:25" x14ac:dyDescent="0.3">
      <c r="A82" s="7"/>
      <c r="B82" s="23">
        <f t="shared" si="35"/>
        <v>77</v>
      </c>
      <c r="C82" s="24">
        <v>43458</v>
      </c>
      <c r="D82" s="43" t="s">
        <v>19</v>
      </c>
      <c r="E82" s="43" t="s">
        <v>122</v>
      </c>
      <c r="F82" s="43">
        <v>93.5</v>
      </c>
      <c r="G82" s="26">
        <v>95</v>
      </c>
      <c r="H82" s="25">
        <f t="shared" si="36"/>
        <v>1.5</v>
      </c>
      <c r="I82" s="27">
        <f t="shared" si="30"/>
        <v>1604.2780748663101</v>
      </c>
      <c r="J82" s="63">
        <f t="shared" si="33"/>
        <v>1.6042780748663166E-2</v>
      </c>
      <c r="K82" s="28">
        <f t="shared" si="34"/>
        <v>2406.4171122994653</v>
      </c>
      <c r="L82" s="8"/>
      <c r="N82" s="5" t="s">
        <v>20</v>
      </c>
      <c r="W82" s="5">
        <f t="shared" si="31"/>
        <v>1</v>
      </c>
      <c r="X82" s="5">
        <f t="shared" si="32"/>
        <v>0</v>
      </c>
      <c r="Y82" s="5">
        <f t="shared" si="37"/>
        <v>0</v>
      </c>
    </row>
    <row r="83" spans="1:25" x14ac:dyDescent="0.3">
      <c r="A83" s="7"/>
      <c r="B83" s="23">
        <f t="shared" si="35"/>
        <v>78</v>
      </c>
      <c r="C83" s="24">
        <v>43458</v>
      </c>
      <c r="D83" s="43" t="s">
        <v>19</v>
      </c>
      <c r="E83" s="43" t="s">
        <v>243</v>
      </c>
      <c r="F83" s="43">
        <v>1264</v>
      </c>
      <c r="G83" s="26">
        <v>1274</v>
      </c>
      <c r="H83" s="25">
        <f t="shared" si="36"/>
        <v>10</v>
      </c>
      <c r="I83" s="27">
        <f t="shared" si="30"/>
        <v>118.67088607594937</v>
      </c>
      <c r="J83" s="63">
        <f t="shared" si="33"/>
        <v>7.9113924050633333E-3</v>
      </c>
      <c r="K83" s="28">
        <f t="shared" si="34"/>
        <v>1186.7088607594937</v>
      </c>
      <c r="L83" s="8"/>
      <c r="W83" s="5">
        <f t="shared" si="31"/>
        <v>1</v>
      </c>
      <c r="X83" s="5">
        <f t="shared" si="32"/>
        <v>0</v>
      </c>
      <c r="Y83" s="5">
        <f t="shared" si="37"/>
        <v>0</v>
      </c>
    </row>
    <row r="84" spans="1:25" x14ac:dyDescent="0.3">
      <c r="A84" s="7"/>
      <c r="B84" s="23">
        <f t="shared" si="35"/>
        <v>79</v>
      </c>
      <c r="C84" s="24">
        <v>43458</v>
      </c>
      <c r="D84" s="43" t="s">
        <v>19</v>
      </c>
      <c r="E84" s="43" t="s">
        <v>688</v>
      </c>
      <c r="F84" s="43">
        <v>224</v>
      </c>
      <c r="G84" s="26">
        <v>226</v>
      </c>
      <c r="H84" s="25">
        <f t="shared" si="36"/>
        <v>2</v>
      </c>
      <c r="I84" s="27">
        <f t="shared" si="30"/>
        <v>669.64285714285711</v>
      </c>
      <c r="J84" s="63">
        <f t="shared" si="33"/>
        <v>8.9285714285713969E-3</v>
      </c>
      <c r="K84" s="28">
        <f t="shared" si="34"/>
        <v>1339.2857142857142</v>
      </c>
      <c r="L84" s="8"/>
      <c r="P84" s="5" t="s">
        <v>20</v>
      </c>
      <c r="W84" s="5">
        <f t="shared" si="31"/>
        <v>1</v>
      </c>
      <c r="X84" s="5">
        <f t="shared" si="32"/>
        <v>0</v>
      </c>
      <c r="Y84" s="5">
        <f t="shared" si="37"/>
        <v>0</v>
      </c>
    </row>
    <row r="85" spans="1:25" x14ac:dyDescent="0.3">
      <c r="A85" s="7"/>
      <c r="B85" s="23">
        <f>B84+1</f>
        <v>80</v>
      </c>
      <c r="C85" s="24">
        <v>43458</v>
      </c>
      <c r="D85" s="43" t="s">
        <v>19</v>
      </c>
      <c r="E85" s="43" t="s">
        <v>721</v>
      </c>
      <c r="F85" s="43">
        <v>742</v>
      </c>
      <c r="G85" s="26">
        <v>790</v>
      </c>
      <c r="H85" s="25">
        <f t="shared" si="36"/>
        <v>48</v>
      </c>
      <c r="I85" s="27">
        <f t="shared" si="30"/>
        <v>202.15633423180594</v>
      </c>
      <c r="J85" s="63">
        <f t="shared" si="33"/>
        <v>6.4690026954177915E-2</v>
      </c>
      <c r="K85" s="28">
        <f t="shared" si="34"/>
        <v>9703.5040431266862</v>
      </c>
      <c r="L85" s="8"/>
      <c r="W85" s="5">
        <f t="shared" si="31"/>
        <v>1</v>
      </c>
      <c r="X85" s="5">
        <f t="shared" si="32"/>
        <v>0</v>
      </c>
      <c r="Y85" s="5">
        <f t="shared" si="37"/>
        <v>0</v>
      </c>
    </row>
    <row r="86" spans="1:25" x14ac:dyDescent="0.3">
      <c r="A86" s="7"/>
      <c r="B86" s="23">
        <f t="shared" si="35"/>
        <v>81</v>
      </c>
      <c r="C86" s="24">
        <v>43458</v>
      </c>
      <c r="D86" s="43" t="s">
        <v>19</v>
      </c>
      <c r="E86" s="43" t="s">
        <v>622</v>
      </c>
      <c r="F86" s="43">
        <v>159</v>
      </c>
      <c r="G86" s="26">
        <v>164</v>
      </c>
      <c r="H86" s="25">
        <f t="shared" si="36"/>
        <v>5</v>
      </c>
      <c r="I86" s="27">
        <f t="shared" si="30"/>
        <v>943.39622641509436</v>
      </c>
      <c r="J86" s="63">
        <f t="shared" si="33"/>
        <v>3.1446540880503138E-2</v>
      </c>
      <c r="K86" s="28">
        <f t="shared" si="34"/>
        <v>4716.9811320754716</v>
      </c>
      <c r="L86" s="8"/>
      <c r="W86" s="5">
        <f t="shared" si="31"/>
        <v>1</v>
      </c>
      <c r="X86" s="5">
        <f t="shared" si="32"/>
        <v>0</v>
      </c>
      <c r="Y86" s="5">
        <f t="shared" si="37"/>
        <v>0</v>
      </c>
    </row>
    <row r="87" spans="1:25" x14ac:dyDescent="0.3">
      <c r="A87" s="7"/>
      <c r="B87" s="23">
        <f t="shared" si="35"/>
        <v>82</v>
      </c>
      <c r="C87" s="24">
        <v>43458</v>
      </c>
      <c r="D87" s="43" t="s">
        <v>19</v>
      </c>
      <c r="E87" s="43" t="s">
        <v>722</v>
      </c>
      <c r="F87" s="43">
        <v>885</v>
      </c>
      <c r="G87" s="26">
        <v>922</v>
      </c>
      <c r="H87" s="25">
        <f t="shared" ref="H87:H88" si="38">G87-F87</f>
        <v>37</v>
      </c>
      <c r="I87" s="27">
        <f t="shared" si="30"/>
        <v>169.4915254237288</v>
      </c>
      <c r="J87" s="63">
        <f t="shared" si="33"/>
        <v>4.1807909604519855E-2</v>
      </c>
      <c r="K87" s="28">
        <f t="shared" si="34"/>
        <v>6271.1864406779659</v>
      </c>
      <c r="L87" s="8"/>
      <c r="W87" s="5">
        <f t="shared" si="31"/>
        <v>1</v>
      </c>
      <c r="X87" s="5">
        <f t="shared" si="32"/>
        <v>0</v>
      </c>
      <c r="Y87" s="5">
        <f t="shared" si="37"/>
        <v>0</v>
      </c>
    </row>
    <row r="88" spans="1:25" x14ac:dyDescent="0.3">
      <c r="A88" s="7"/>
      <c r="B88" s="23">
        <f t="shared" si="35"/>
        <v>83</v>
      </c>
      <c r="C88" s="24">
        <v>43458</v>
      </c>
      <c r="D88" s="43" t="s">
        <v>19</v>
      </c>
      <c r="E88" s="43" t="s">
        <v>723</v>
      </c>
      <c r="F88" s="43">
        <v>1360</v>
      </c>
      <c r="G88" s="26">
        <v>1370</v>
      </c>
      <c r="H88" s="25">
        <f t="shared" si="38"/>
        <v>10</v>
      </c>
      <c r="I88" s="27">
        <f t="shared" si="30"/>
        <v>110.29411764705883</v>
      </c>
      <c r="J88" s="63">
        <f t="shared" si="33"/>
        <v>7.3529411764705621E-3</v>
      </c>
      <c r="K88" s="28">
        <f t="shared" si="34"/>
        <v>1102.9411764705883</v>
      </c>
      <c r="L88" s="8"/>
      <c r="W88" s="5">
        <f t="shared" si="31"/>
        <v>1</v>
      </c>
      <c r="X88" s="5">
        <f t="shared" si="32"/>
        <v>0</v>
      </c>
      <c r="Y88" s="5">
        <f t="shared" si="37"/>
        <v>0</v>
      </c>
    </row>
    <row r="89" spans="1:25" x14ac:dyDescent="0.3">
      <c r="A89" s="7"/>
      <c r="B89" s="23">
        <f t="shared" si="35"/>
        <v>84</v>
      </c>
      <c r="C89" s="24">
        <v>43460</v>
      </c>
      <c r="D89" s="43" t="s">
        <v>19</v>
      </c>
      <c r="E89" s="43" t="s">
        <v>252</v>
      </c>
      <c r="F89" s="43">
        <v>1010</v>
      </c>
      <c r="G89" s="26">
        <v>1044</v>
      </c>
      <c r="H89" s="25">
        <f t="shared" ref="H89:H95" si="39">G89-F89</f>
        <v>34</v>
      </c>
      <c r="I89" s="27">
        <f t="shared" si="30"/>
        <v>148.51485148514851</v>
      </c>
      <c r="J89" s="63">
        <f t="shared" si="33"/>
        <v>3.3663366336633693E-2</v>
      </c>
      <c r="K89" s="28">
        <f t="shared" si="34"/>
        <v>5049.5049504950493</v>
      </c>
      <c r="L89" s="8"/>
      <c r="W89" s="5">
        <f t="shared" si="31"/>
        <v>1</v>
      </c>
      <c r="X89" s="5">
        <f t="shared" si="32"/>
        <v>0</v>
      </c>
      <c r="Y89" s="5">
        <f t="shared" si="37"/>
        <v>0</v>
      </c>
    </row>
    <row r="90" spans="1:25" x14ac:dyDescent="0.3">
      <c r="A90" s="7"/>
      <c r="B90" s="23">
        <f t="shared" si="35"/>
        <v>85</v>
      </c>
      <c r="C90" s="24">
        <v>43460</v>
      </c>
      <c r="D90" s="43" t="s">
        <v>19</v>
      </c>
      <c r="E90" s="43" t="s">
        <v>645</v>
      </c>
      <c r="F90" s="43">
        <v>149</v>
      </c>
      <c r="G90" s="26">
        <v>152.69999999999999</v>
      </c>
      <c r="H90" s="25">
        <f t="shared" si="39"/>
        <v>3.6999999999999886</v>
      </c>
      <c r="I90" s="27">
        <f t="shared" si="30"/>
        <v>1006.7114093959732</v>
      </c>
      <c r="J90" s="63">
        <f t="shared" si="33"/>
        <v>2.4832214765100558E-2</v>
      </c>
      <c r="K90" s="28">
        <f t="shared" si="34"/>
        <v>3724.8322147650892</v>
      </c>
      <c r="L90" s="8"/>
      <c r="W90" s="5">
        <f t="shared" si="31"/>
        <v>1</v>
      </c>
      <c r="X90" s="5">
        <f t="shared" si="32"/>
        <v>0</v>
      </c>
      <c r="Y90" s="5">
        <f t="shared" si="37"/>
        <v>0</v>
      </c>
    </row>
    <row r="91" spans="1:25" x14ac:dyDescent="0.3">
      <c r="A91" s="7"/>
      <c r="B91" s="23">
        <f t="shared" si="35"/>
        <v>86</v>
      </c>
      <c r="C91" s="24">
        <v>43460</v>
      </c>
      <c r="D91" s="43" t="s">
        <v>19</v>
      </c>
      <c r="E91" s="43" t="s">
        <v>715</v>
      </c>
      <c r="F91" s="43">
        <v>884</v>
      </c>
      <c r="G91" s="26">
        <v>900</v>
      </c>
      <c r="H91" s="25">
        <f t="shared" si="39"/>
        <v>16</v>
      </c>
      <c r="I91" s="27">
        <f t="shared" si="30"/>
        <v>169.68325791855204</v>
      </c>
      <c r="J91" s="63">
        <f t="shared" si="33"/>
        <v>1.8099547511312153E-2</v>
      </c>
      <c r="K91" s="28">
        <f t="shared" si="34"/>
        <v>2714.9321266968327</v>
      </c>
      <c r="L91" s="8"/>
      <c r="W91" s="5">
        <f t="shared" si="31"/>
        <v>1</v>
      </c>
      <c r="X91" s="5">
        <f t="shared" si="32"/>
        <v>0</v>
      </c>
      <c r="Y91" s="5">
        <f t="shared" si="37"/>
        <v>0</v>
      </c>
    </row>
    <row r="92" spans="1:25" x14ac:dyDescent="0.3">
      <c r="A92" s="7"/>
      <c r="B92" s="23">
        <f t="shared" si="35"/>
        <v>87</v>
      </c>
      <c r="C92" s="24">
        <v>43461</v>
      </c>
      <c r="D92" s="43" t="s">
        <v>19</v>
      </c>
      <c r="E92" s="43" t="s">
        <v>724</v>
      </c>
      <c r="F92" s="43">
        <v>264</v>
      </c>
      <c r="G92" s="26">
        <v>268</v>
      </c>
      <c r="H92" s="25">
        <f t="shared" si="39"/>
        <v>4</v>
      </c>
      <c r="I92" s="27">
        <f t="shared" si="30"/>
        <v>568.18181818181813</v>
      </c>
      <c r="J92" s="63">
        <f t="shared" si="33"/>
        <v>1.5151515151515138E-2</v>
      </c>
      <c r="K92" s="28">
        <f t="shared" si="34"/>
        <v>2272.7272727272725</v>
      </c>
      <c r="L92" s="8"/>
      <c r="W92" s="5">
        <f t="shared" si="31"/>
        <v>1</v>
      </c>
      <c r="X92" s="5">
        <f t="shared" si="32"/>
        <v>0</v>
      </c>
      <c r="Y92" s="5">
        <f t="shared" si="37"/>
        <v>0</v>
      </c>
    </row>
    <row r="93" spans="1:25" x14ac:dyDescent="0.3">
      <c r="A93" s="7"/>
      <c r="B93" s="23">
        <f t="shared" si="35"/>
        <v>88</v>
      </c>
      <c r="C93" s="24">
        <v>43462</v>
      </c>
      <c r="D93" s="43" t="s">
        <v>19</v>
      </c>
      <c r="E93" s="43" t="s">
        <v>725</v>
      </c>
      <c r="F93" s="43">
        <v>107</v>
      </c>
      <c r="G93" s="26">
        <v>114</v>
      </c>
      <c r="H93" s="25">
        <f t="shared" si="39"/>
        <v>7</v>
      </c>
      <c r="I93" s="27">
        <f t="shared" si="30"/>
        <v>1401.8691588785048</v>
      </c>
      <c r="J93" s="63">
        <f t="shared" si="33"/>
        <v>6.5420560747663448E-2</v>
      </c>
      <c r="K93" s="28">
        <f t="shared" si="34"/>
        <v>9813.0841121495341</v>
      </c>
      <c r="L93" s="8"/>
      <c r="W93" s="5">
        <f t="shared" si="31"/>
        <v>1</v>
      </c>
      <c r="X93" s="5">
        <f t="shared" si="32"/>
        <v>0</v>
      </c>
      <c r="Y93" s="5">
        <f t="shared" si="37"/>
        <v>0</v>
      </c>
    </row>
    <row r="94" spans="1:25" x14ac:dyDescent="0.3">
      <c r="A94" s="7"/>
      <c r="B94" s="23">
        <f t="shared" si="35"/>
        <v>89</v>
      </c>
      <c r="C94" s="44">
        <v>43462</v>
      </c>
      <c r="D94" s="43" t="s">
        <v>19</v>
      </c>
      <c r="E94" s="43" t="s">
        <v>713</v>
      </c>
      <c r="F94" s="43">
        <v>934</v>
      </c>
      <c r="G94" s="26">
        <v>940</v>
      </c>
      <c r="H94" s="25">
        <f t="shared" si="39"/>
        <v>6</v>
      </c>
      <c r="I94" s="27">
        <f t="shared" si="30"/>
        <v>160.59957173447538</v>
      </c>
      <c r="J94" s="63">
        <f t="shared" si="33"/>
        <v>6.4239828693790635E-3</v>
      </c>
      <c r="K94" s="28">
        <f t="shared" si="34"/>
        <v>963.59743040685225</v>
      </c>
      <c r="L94" s="8"/>
      <c r="W94" s="5">
        <f t="shared" si="31"/>
        <v>1</v>
      </c>
      <c r="X94" s="5">
        <f t="shared" si="32"/>
        <v>0</v>
      </c>
      <c r="Y94" s="5">
        <f t="shared" si="37"/>
        <v>0</v>
      </c>
    </row>
    <row r="95" spans="1:25" x14ac:dyDescent="0.3">
      <c r="A95" s="7"/>
      <c r="B95" s="23">
        <f t="shared" si="35"/>
        <v>90</v>
      </c>
      <c r="C95" s="44">
        <v>43462</v>
      </c>
      <c r="D95" s="43" t="s">
        <v>19</v>
      </c>
      <c r="E95" s="43" t="s">
        <v>555</v>
      </c>
      <c r="F95" s="43">
        <v>401</v>
      </c>
      <c r="G95" s="26">
        <v>412</v>
      </c>
      <c r="H95" s="25">
        <f t="shared" si="39"/>
        <v>11</v>
      </c>
      <c r="I95" s="27">
        <f t="shared" si="30"/>
        <v>374.06483790523691</v>
      </c>
      <c r="J95" s="63">
        <f t="shared" si="33"/>
        <v>2.7431421446383997E-2</v>
      </c>
      <c r="K95" s="28">
        <f t="shared" si="34"/>
        <v>4114.7132169576062</v>
      </c>
      <c r="L95" s="8"/>
      <c r="W95" s="5">
        <f t="shared" si="31"/>
        <v>1</v>
      </c>
      <c r="X95" s="5">
        <f t="shared" si="32"/>
        <v>0</v>
      </c>
      <c r="Y95" s="5">
        <f t="shared" si="37"/>
        <v>0</v>
      </c>
    </row>
    <row r="96" spans="1:25" hidden="1" x14ac:dyDescent="0.3">
      <c r="A96" s="7"/>
      <c r="B96" s="23">
        <f t="shared" si="35"/>
        <v>91</v>
      </c>
      <c r="C96" s="44"/>
      <c r="D96" s="43"/>
      <c r="E96" s="43"/>
      <c r="F96" s="43"/>
      <c r="G96" s="26" t="s">
        <v>20</v>
      </c>
      <c r="H96" s="25"/>
      <c r="I96" s="27"/>
      <c r="J96" s="63" t="e">
        <f t="shared" si="33"/>
        <v>#VALUE!</v>
      </c>
      <c r="K96" s="28">
        <f t="shared" si="34"/>
        <v>0</v>
      </c>
      <c r="L96" s="8"/>
      <c r="W96" s="5">
        <f t="shared" si="31"/>
        <v>0</v>
      </c>
      <c r="X96" s="5">
        <f t="shared" si="32"/>
        <v>0</v>
      </c>
      <c r="Y96" s="5">
        <f t="shared" si="37"/>
        <v>0</v>
      </c>
    </row>
    <row r="97" spans="1:25" hidden="1" x14ac:dyDescent="0.3">
      <c r="A97" s="7"/>
      <c r="B97" s="23">
        <f t="shared" si="35"/>
        <v>92</v>
      </c>
      <c r="C97" s="44"/>
      <c r="D97" s="43"/>
      <c r="E97" s="43"/>
      <c r="F97" s="43"/>
      <c r="G97" s="26" t="s">
        <v>20</v>
      </c>
      <c r="H97" s="25"/>
      <c r="I97" s="27"/>
      <c r="J97" s="63" t="e">
        <f t="shared" si="33"/>
        <v>#VALUE!</v>
      </c>
      <c r="K97" s="28">
        <f t="shared" si="34"/>
        <v>0</v>
      </c>
      <c r="L97" s="8"/>
      <c r="W97" s="5">
        <f t="shared" si="31"/>
        <v>0</v>
      </c>
      <c r="X97" s="5">
        <f t="shared" si="32"/>
        <v>0</v>
      </c>
      <c r="Y97" s="5">
        <f t="shared" si="37"/>
        <v>0</v>
      </c>
    </row>
    <row r="98" spans="1:25" hidden="1" x14ac:dyDescent="0.3">
      <c r="A98" s="7"/>
      <c r="B98" s="23">
        <f t="shared" si="35"/>
        <v>93</v>
      </c>
      <c r="C98" s="44"/>
      <c r="D98" s="43"/>
      <c r="E98" s="43"/>
      <c r="F98" s="43"/>
      <c r="G98" s="26" t="s">
        <v>20</v>
      </c>
      <c r="H98" s="25"/>
      <c r="I98" s="27"/>
      <c r="J98" s="63" t="e">
        <f t="shared" si="33"/>
        <v>#VALUE!</v>
      </c>
      <c r="K98" s="28">
        <f t="shared" si="34"/>
        <v>0</v>
      </c>
      <c r="L98" s="8"/>
      <c r="W98" s="5">
        <f t="shared" si="31"/>
        <v>0</v>
      </c>
      <c r="X98" s="5">
        <f t="shared" si="32"/>
        <v>0</v>
      </c>
      <c r="Y98" s="5">
        <f t="shared" si="37"/>
        <v>0</v>
      </c>
    </row>
    <row r="99" spans="1:25" hidden="1" x14ac:dyDescent="0.3">
      <c r="A99" s="7"/>
      <c r="B99" s="23">
        <f t="shared" si="35"/>
        <v>94</v>
      </c>
      <c r="C99" s="44"/>
      <c r="D99" s="43"/>
      <c r="E99" s="43"/>
      <c r="F99" s="43"/>
      <c r="G99" s="26" t="s">
        <v>20</v>
      </c>
      <c r="H99" s="25"/>
      <c r="I99" s="27"/>
      <c r="J99" s="63" t="e">
        <f t="shared" si="33"/>
        <v>#VALUE!</v>
      </c>
      <c r="K99" s="28">
        <f t="shared" si="34"/>
        <v>0</v>
      </c>
      <c r="L99" s="8"/>
      <c r="W99" s="5">
        <f t="shared" si="31"/>
        <v>0</v>
      </c>
      <c r="X99" s="5">
        <f t="shared" si="32"/>
        <v>0</v>
      </c>
      <c r="Y99" s="5">
        <f t="shared" si="37"/>
        <v>0</v>
      </c>
    </row>
    <row r="100" spans="1:25" hidden="1" x14ac:dyDescent="0.3">
      <c r="A100" s="7"/>
      <c r="B100" s="23">
        <f t="shared" si="35"/>
        <v>95</v>
      </c>
      <c r="C100" s="44"/>
      <c r="D100" s="43"/>
      <c r="E100" s="43"/>
      <c r="F100" s="43"/>
      <c r="G100" s="26" t="s">
        <v>20</v>
      </c>
      <c r="H100" s="25"/>
      <c r="I100" s="27"/>
      <c r="J100" s="63" t="e">
        <f t="shared" si="33"/>
        <v>#VALUE!</v>
      </c>
      <c r="K100" s="28">
        <f t="shared" si="34"/>
        <v>0</v>
      </c>
      <c r="L100" s="8"/>
      <c r="N100" s="5" t="s">
        <v>20</v>
      </c>
      <c r="W100" s="5">
        <f t="shared" si="31"/>
        <v>0</v>
      </c>
      <c r="X100" s="5">
        <f t="shared" si="32"/>
        <v>0</v>
      </c>
      <c r="Y100" s="5">
        <f t="shared" si="37"/>
        <v>0</v>
      </c>
    </row>
    <row r="101" spans="1:25" hidden="1" x14ac:dyDescent="0.3">
      <c r="A101" s="7"/>
      <c r="B101" s="23">
        <f t="shared" si="35"/>
        <v>96</v>
      </c>
      <c r="C101" s="44"/>
      <c r="D101" s="43"/>
      <c r="E101" s="43"/>
      <c r="F101" s="43"/>
      <c r="G101" s="26" t="s">
        <v>20</v>
      </c>
      <c r="H101" s="25"/>
      <c r="I101" s="27"/>
      <c r="J101" s="63" t="e">
        <f t="shared" si="33"/>
        <v>#VALUE!</v>
      </c>
      <c r="K101" s="28">
        <f t="shared" si="34"/>
        <v>0</v>
      </c>
      <c r="L101" s="8"/>
      <c r="O101" s="5" t="s">
        <v>20</v>
      </c>
      <c r="W101" s="5">
        <f t="shared" si="31"/>
        <v>0</v>
      </c>
      <c r="X101" s="5">
        <f t="shared" si="32"/>
        <v>0</v>
      </c>
      <c r="Y101" s="5">
        <f t="shared" si="37"/>
        <v>0</v>
      </c>
    </row>
    <row r="102" spans="1:25" hidden="1" x14ac:dyDescent="0.3">
      <c r="A102" s="7"/>
      <c r="B102" s="23">
        <f t="shared" si="35"/>
        <v>97</v>
      </c>
      <c r="C102" s="44"/>
      <c r="D102" s="43"/>
      <c r="E102" s="43"/>
      <c r="F102" s="43"/>
      <c r="G102" s="26" t="s">
        <v>20</v>
      </c>
      <c r="H102" s="25"/>
      <c r="I102" s="27"/>
      <c r="J102" s="63" t="e">
        <f t="shared" si="33"/>
        <v>#VALUE!</v>
      </c>
      <c r="K102" s="28">
        <f t="shared" si="34"/>
        <v>0</v>
      </c>
      <c r="L102" s="8"/>
      <c r="O102" s="5" t="s">
        <v>20</v>
      </c>
      <c r="W102" s="5">
        <f t="shared" si="31"/>
        <v>0</v>
      </c>
      <c r="X102" s="5">
        <f t="shared" si="32"/>
        <v>0</v>
      </c>
      <c r="Y102" s="5">
        <f t="shared" si="37"/>
        <v>0</v>
      </c>
    </row>
    <row r="103" spans="1:25" hidden="1" x14ac:dyDescent="0.3">
      <c r="A103" s="7"/>
      <c r="B103" s="23">
        <f t="shared" si="35"/>
        <v>98</v>
      </c>
      <c r="C103" s="44"/>
      <c r="D103" s="43"/>
      <c r="E103" s="43"/>
      <c r="F103" s="43"/>
      <c r="G103" s="26" t="s">
        <v>20</v>
      </c>
      <c r="H103" s="25"/>
      <c r="I103" s="27"/>
      <c r="J103" s="63" t="e">
        <f t="shared" si="33"/>
        <v>#VALUE!</v>
      </c>
      <c r="K103" s="28">
        <f t="shared" si="34"/>
        <v>0</v>
      </c>
      <c r="L103" s="8"/>
      <c r="W103" s="5">
        <f t="shared" si="31"/>
        <v>0</v>
      </c>
      <c r="X103" s="5">
        <f t="shared" si="32"/>
        <v>0</v>
      </c>
      <c r="Y103" s="5">
        <f t="shared" si="37"/>
        <v>0</v>
      </c>
    </row>
    <row r="104" spans="1:25" hidden="1" x14ac:dyDescent="0.3">
      <c r="A104" s="7"/>
      <c r="B104" s="23">
        <f t="shared" si="35"/>
        <v>99</v>
      </c>
      <c r="C104" s="44"/>
      <c r="D104" s="43"/>
      <c r="E104" s="43"/>
      <c r="F104" s="43"/>
      <c r="G104" s="26" t="s">
        <v>20</v>
      </c>
      <c r="H104" s="25"/>
      <c r="I104" s="27"/>
      <c r="J104" s="63" t="e">
        <f t="shared" si="33"/>
        <v>#VALUE!</v>
      </c>
      <c r="K104" s="28">
        <f t="shared" si="34"/>
        <v>0</v>
      </c>
      <c r="L104" s="8"/>
      <c r="W104" s="5">
        <f t="shared" si="31"/>
        <v>0</v>
      </c>
      <c r="X104" s="5">
        <f t="shared" si="32"/>
        <v>0</v>
      </c>
      <c r="Y104" s="5">
        <f t="shared" si="37"/>
        <v>0</v>
      </c>
    </row>
    <row r="105" spans="1:25" hidden="1" x14ac:dyDescent="0.3">
      <c r="A105" s="7"/>
      <c r="B105" s="26">
        <f t="shared" si="35"/>
        <v>100</v>
      </c>
      <c r="C105" s="44"/>
      <c r="D105" s="43"/>
      <c r="E105" s="43"/>
      <c r="F105" s="43"/>
      <c r="G105" s="26" t="s">
        <v>20</v>
      </c>
      <c r="H105" s="25"/>
      <c r="I105" s="27"/>
      <c r="J105" s="63" t="e">
        <f t="shared" si="33"/>
        <v>#VALUE!</v>
      </c>
      <c r="K105" s="25">
        <f t="shared" si="34"/>
        <v>0</v>
      </c>
      <c r="L105" s="8"/>
      <c r="W105" s="5">
        <f t="shared" si="31"/>
        <v>0</v>
      </c>
      <c r="X105" s="5">
        <f t="shared" si="32"/>
        <v>0</v>
      </c>
      <c r="Y105" s="5">
        <f t="shared" si="37"/>
        <v>0</v>
      </c>
    </row>
    <row r="106" spans="1:25" hidden="1" x14ac:dyDescent="0.3">
      <c r="A106" s="7"/>
      <c r="B106" s="26">
        <f t="shared" si="35"/>
        <v>101</v>
      </c>
      <c r="C106" s="44"/>
      <c r="D106" s="43"/>
      <c r="E106" s="43"/>
      <c r="F106" s="43"/>
      <c r="G106" s="26" t="s">
        <v>20</v>
      </c>
      <c r="H106" s="25"/>
      <c r="I106" s="27"/>
      <c r="J106" s="63" t="e">
        <f t="shared" si="33"/>
        <v>#VALUE!</v>
      </c>
      <c r="K106" s="25">
        <f t="shared" si="34"/>
        <v>0</v>
      </c>
      <c r="L106" s="8"/>
      <c r="W106" s="5">
        <f t="shared" si="31"/>
        <v>0</v>
      </c>
      <c r="X106" s="5">
        <f t="shared" si="32"/>
        <v>0</v>
      </c>
      <c r="Y106" s="5">
        <f t="shared" si="37"/>
        <v>0</v>
      </c>
    </row>
    <row r="107" spans="1:25" hidden="1" x14ac:dyDescent="0.3">
      <c r="A107" s="7"/>
      <c r="B107" s="23">
        <f t="shared" si="35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33"/>
        <v>#VALUE!</v>
      </c>
      <c r="K107" s="25">
        <f t="shared" si="34"/>
        <v>0</v>
      </c>
      <c r="L107" s="8"/>
      <c r="W107" s="5">
        <f t="shared" si="31"/>
        <v>0</v>
      </c>
      <c r="X107" s="5">
        <f t="shared" si="32"/>
        <v>0</v>
      </c>
      <c r="Y107" s="5">
        <f t="shared" si="37"/>
        <v>0</v>
      </c>
    </row>
    <row r="108" spans="1:25" hidden="1" x14ac:dyDescent="0.3">
      <c r="A108" s="7"/>
      <c r="B108" s="23">
        <f t="shared" si="35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33"/>
        <v>#VALUE!</v>
      </c>
      <c r="K108" s="25">
        <f t="shared" si="34"/>
        <v>0</v>
      </c>
      <c r="L108" s="8"/>
      <c r="W108" s="5">
        <f t="shared" si="31"/>
        <v>0</v>
      </c>
      <c r="X108" s="5">
        <f t="shared" si="32"/>
        <v>0</v>
      </c>
      <c r="Y108" s="5">
        <f t="shared" si="37"/>
        <v>0</v>
      </c>
    </row>
    <row r="109" spans="1:25" hidden="1" x14ac:dyDescent="0.3">
      <c r="A109" s="7"/>
      <c r="B109" s="23">
        <f t="shared" si="35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33"/>
        <v>#VALUE!</v>
      </c>
      <c r="K109" s="25">
        <f t="shared" si="34"/>
        <v>0</v>
      </c>
      <c r="L109" s="8"/>
      <c r="W109" s="5">
        <f t="shared" si="31"/>
        <v>0</v>
      </c>
      <c r="X109" s="5">
        <f t="shared" si="32"/>
        <v>0</v>
      </c>
      <c r="Y109" s="5">
        <f t="shared" si="37"/>
        <v>0</v>
      </c>
    </row>
    <row r="110" spans="1:25" hidden="1" x14ac:dyDescent="0.3">
      <c r="A110" s="7"/>
      <c r="B110" s="23">
        <f t="shared" si="35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33"/>
        <v>#VALUE!</v>
      </c>
      <c r="K110" s="25">
        <f t="shared" si="34"/>
        <v>0</v>
      </c>
      <c r="L110" s="8"/>
      <c r="W110" s="5">
        <f t="shared" si="31"/>
        <v>0</v>
      </c>
      <c r="X110" s="5">
        <f t="shared" si="32"/>
        <v>0</v>
      </c>
      <c r="Y110" s="5">
        <f t="shared" si="37"/>
        <v>0</v>
      </c>
    </row>
    <row r="111" spans="1:25" hidden="1" x14ac:dyDescent="0.3">
      <c r="A111" s="7"/>
      <c r="B111" s="23">
        <f t="shared" si="35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33"/>
        <v>#VALUE!</v>
      </c>
      <c r="K111" s="25">
        <f t="shared" si="34"/>
        <v>0</v>
      </c>
      <c r="L111" s="8"/>
      <c r="W111" s="5">
        <f t="shared" si="31"/>
        <v>0</v>
      </c>
      <c r="X111" s="5">
        <f t="shared" si="32"/>
        <v>0</v>
      </c>
      <c r="Y111" s="5">
        <f t="shared" si="37"/>
        <v>0</v>
      </c>
    </row>
    <row r="112" spans="1:25" hidden="1" x14ac:dyDescent="0.3">
      <c r="A112" s="7"/>
      <c r="B112" s="23">
        <f t="shared" si="35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33"/>
        <v>#VALUE!</v>
      </c>
      <c r="K112" s="25">
        <f t="shared" si="34"/>
        <v>0</v>
      </c>
      <c r="L112" s="8"/>
      <c r="W112" s="5">
        <f t="shared" si="31"/>
        <v>0</v>
      </c>
      <c r="X112" s="5">
        <f t="shared" si="32"/>
        <v>0</v>
      </c>
      <c r="Y112" s="5">
        <f t="shared" si="37"/>
        <v>0</v>
      </c>
    </row>
    <row r="113" spans="1:25" hidden="1" x14ac:dyDescent="0.3">
      <c r="A113" s="7"/>
      <c r="B113" s="23">
        <f t="shared" si="35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33"/>
        <v>#VALUE!</v>
      </c>
      <c r="K113" s="25">
        <f t="shared" si="34"/>
        <v>0</v>
      </c>
      <c r="L113" s="8"/>
      <c r="W113" s="5">
        <f t="shared" si="31"/>
        <v>0</v>
      </c>
      <c r="X113" s="5">
        <f t="shared" si="32"/>
        <v>0</v>
      </c>
      <c r="Y113" s="5">
        <f t="shared" si="37"/>
        <v>0</v>
      </c>
    </row>
    <row r="114" spans="1:25" hidden="1" x14ac:dyDescent="0.3">
      <c r="A114" s="7"/>
      <c r="B114" s="23">
        <f t="shared" si="35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33"/>
        <v>#VALUE!</v>
      </c>
      <c r="K114" s="25">
        <f t="shared" si="34"/>
        <v>0</v>
      </c>
      <c r="L114" s="8"/>
      <c r="W114" s="5">
        <f t="shared" si="31"/>
        <v>0</v>
      </c>
      <c r="X114" s="5">
        <f t="shared" si="32"/>
        <v>0</v>
      </c>
      <c r="Y114" s="5">
        <f t="shared" si="37"/>
        <v>0</v>
      </c>
    </row>
    <row r="115" spans="1:25" hidden="1" x14ac:dyDescent="0.3">
      <c r="A115" s="7"/>
      <c r="B115" s="23">
        <f t="shared" si="35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33"/>
        <v>#VALUE!</v>
      </c>
      <c r="K115" s="25">
        <f t="shared" si="34"/>
        <v>0</v>
      </c>
      <c r="L115" s="8"/>
      <c r="W115" s="5">
        <f t="shared" si="31"/>
        <v>0</v>
      </c>
      <c r="X115" s="5">
        <f t="shared" si="32"/>
        <v>0</v>
      </c>
      <c r="Y115" s="5">
        <f t="shared" si="37"/>
        <v>0</v>
      </c>
    </row>
    <row r="116" spans="1:25" hidden="1" x14ac:dyDescent="0.3">
      <c r="A116" s="7"/>
      <c r="B116" s="23">
        <f t="shared" si="35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33"/>
        <v>#VALUE!</v>
      </c>
      <c r="K116" s="25">
        <f t="shared" si="34"/>
        <v>0</v>
      </c>
      <c r="L116" s="8"/>
      <c r="W116" s="5">
        <f t="shared" si="31"/>
        <v>0</v>
      </c>
      <c r="X116" s="5">
        <f t="shared" si="32"/>
        <v>0</v>
      </c>
      <c r="Y116" s="5">
        <f t="shared" si="37"/>
        <v>0</v>
      </c>
    </row>
    <row r="117" spans="1:25" hidden="1" x14ac:dyDescent="0.3">
      <c r="A117" s="7"/>
      <c r="B117" s="23">
        <f t="shared" si="35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33"/>
        <v>#VALUE!</v>
      </c>
      <c r="K117" s="25">
        <f t="shared" si="34"/>
        <v>0</v>
      </c>
      <c r="L117" s="8"/>
      <c r="W117" s="5">
        <f t="shared" si="31"/>
        <v>0</v>
      </c>
      <c r="X117" s="5">
        <f t="shared" si="32"/>
        <v>0</v>
      </c>
      <c r="Y117" s="5">
        <f t="shared" si="37"/>
        <v>0</v>
      </c>
    </row>
    <row r="118" spans="1:25" hidden="1" x14ac:dyDescent="0.3">
      <c r="A118" s="7"/>
      <c r="B118" s="23">
        <f t="shared" si="35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33"/>
        <v>#VALUE!</v>
      </c>
      <c r="K118" s="25">
        <f t="shared" si="34"/>
        <v>0</v>
      </c>
      <c r="L118" s="8"/>
      <c r="W118" s="5">
        <f t="shared" si="31"/>
        <v>0</v>
      </c>
      <c r="X118" s="5">
        <f t="shared" si="32"/>
        <v>0</v>
      </c>
      <c r="Y118" s="5">
        <f t="shared" si="37"/>
        <v>0</v>
      </c>
    </row>
    <row r="119" spans="1:25" hidden="1" x14ac:dyDescent="0.3">
      <c r="A119" s="7"/>
      <c r="B119" s="23">
        <f t="shared" si="35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33"/>
        <v>#VALUE!</v>
      </c>
      <c r="K119" s="25">
        <f t="shared" si="34"/>
        <v>0</v>
      </c>
      <c r="L119" s="8"/>
      <c r="W119" s="5">
        <f t="shared" si="31"/>
        <v>0</v>
      </c>
      <c r="X119" s="5">
        <f t="shared" si="32"/>
        <v>0</v>
      </c>
      <c r="Y119" s="5">
        <f t="shared" si="37"/>
        <v>0</v>
      </c>
    </row>
    <row r="120" spans="1:25" hidden="1" x14ac:dyDescent="0.3">
      <c r="A120" s="7"/>
      <c r="B120" s="23">
        <f t="shared" si="35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33"/>
        <v>#VALUE!</v>
      </c>
      <c r="K120" s="25">
        <f t="shared" si="34"/>
        <v>0</v>
      </c>
      <c r="L120" s="8"/>
      <c r="W120" s="5">
        <f t="shared" si="31"/>
        <v>0</v>
      </c>
      <c r="X120" s="5">
        <f t="shared" si="32"/>
        <v>0</v>
      </c>
      <c r="Y120" s="5">
        <f t="shared" si="37"/>
        <v>0</v>
      </c>
    </row>
    <row r="121" spans="1:25" hidden="1" x14ac:dyDescent="0.3">
      <c r="A121" s="7"/>
      <c r="B121" s="23">
        <f t="shared" si="35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33"/>
        <v>#VALUE!</v>
      </c>
      <c r="K121" s="25">
        <f t="shared" si="34"/>
        <v>0</v>
      </c>
      <c r="L121" s="8"/>
      <c r="W121" s="5">
        <f t="shared" si="31"/>
        <v>0</v>
      </c>
      <c r="X121" s="5">
        <f t="shared" si="32"/>
        <v>0</v>
      </c>
      <c r="Y121" s="5">
        <f t="shared" si="37"/>
        <v>0</v>
      </c>
    </row>
    <row r="122" spans="1:25" hidden="1" x14ac:dyDescent="0.3">
      <c r="A122" s="7"/>
      <c r="B122" s="23">
        <f t="shared" si="35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33"/>
        <v>#VALUE!</v>
      </c>
      <c r="K122" s="25">
        <f t="shared" si="34"/>
        <v>0</v>
      </c>
      <c r="L122" s="8"/>
      <c r="W122" s="5">
        <f t="shared" si="31"/>
        <v>0</v>
      </c>
      <c r="X122" s="5">
        <f t="shared" si="32"/>
        <v>0</v>
      </c>
      <c r="Y122" s="5">
        <f t="shared" si="37"/>
        <v>0</v>
      </c>
    </row>
    <row r="123" spans="1:25" hidden="1" x14ac:dyDescent="0.3">
      <c r="A123" s="7"/>
      <c r="B123" s="23">
        <f t="shared" si="35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33"/>
        <v>#VALUE!</v>
      </c>
      <c r="K123" s="25">
        <f t="shared" si="34"/>
        <v>0</v>
      </c>
      <c r="L123" s="8"/>
      <c r="W123" s="5">
        <f t="shared" si="31"/>
        <v>0</v>
      </c>
      <c r="X123" s="5">
        <f t="shared" si="32"/>
        <v>0</v>
      </c>
      <c r="Y123" s="5">
        <f t="shared" si="37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33"/>
        <v>#VALUE!</v>
      </c>
      <c r="K124" s="25">
        <f t="shared" si="34"/>
        <v>0</v>
      </c>
      <c r="L124" s="8"/>
      <c r="W124" s="5">
        <f t="shared" si="31"/>
        <v>0</v>
      </c>
      <c r="X124" s="5">
        <f t="shared" si="32"/>
        <v>0</v>
      </c>
      <c r="Y124" s="5">
        <f t="shared" si="37"/>
        <v>0</v>
      </c>
    </row>
    <row r="125" spans="1:25" hidden="1" x14ac:dyDescent="0.3">
      <c r="A125" s="7"/>
      <c r="B125" s="23">
        <f t="shared" si="35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33"/>
        <v>#VALUE!</v>
      </c>
      <c r="K125" s="25">
        <f t="shared" si="34"/>
        <v>0</v>
      </c>
      <c r="L125" s="8"/>
      <c r="W125" s="5">
        <f t="shared" si="31"/>
        <v>0</v>
      </c>
      <c r="X125" s="5">
        <f t="shared" si="32"/>
        <v>0</v>
      </c>
      <c r="Y125" s="5">
        <f t="shared" si="37"/>
        <v>0</v>
      </c>
    </row>
    <row r="126" spans="1:25" hidden="1" x14ac:dyDescent="0.3">
      <c r="A126" s="7"/>
      <c r="B126" s="23">
        <f t="shared" si="35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33"/>
        <v>#VALUE!</v>
      </c>
      <c r="K126" s="25">
        <f t="shared" si="34"/>
        <v>0</v>
      </c>
      <c r="L126" s="8"/>
      <c r="W126" s="5">
        <f t="shared" si="31"/>
        <v>0</v>
      </c>
      <c r="X126" s="5">
        <f t="shared" si="32"/>
        <v>0</v>
      </c>
      <c r="Y126" s="5">
        <f t="shared" si="37"/>
        <v>0</v>
      </c>
    </row>
    <row r="127" spans="1:25" hidden="1" x14ac:dyDescent="0.3">
      <c r="A127" s="7"/>
      <c r="B127" s="23">
        <f t="shared" si="35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33"/>
        <v>#VALUE!</v>
      </c>
      <c r="K127" s="25">
        <f t="shared" si="34"/>
        <v>0</v>
      </c>
      <c r="L127" s="8"/>
      <c r="W127" s="5">
        <f t="shared" si="31"/>
        <v>0</v>
      </c>
      <c r="X127" s="5">
        <f t="shared" si="32"/>
        <v>0</v>
      </c>
      <c r="Y127" s="5">
        <f t="shared" si="37"/>
        <v>0</v>
      </c>
    </row>
    <row r="128" spans="1:25" hidden="1" x14ac:dyDescent="0.3">
      <c r="A128" s="7"/>
      <c r="B128" s="23">
        <f t="shared" si="35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33"/>
        <v>#VALUE!</v>
      </c>
      <c r="K128" s="25">
        <f t="shared" si="34"/>
        <v>0</v>
      </c>
      <c r="L128" s="8"/>
      <c r="W128" s="5">
        <f t="shared" si="31"/>
        <v>0</v>
      </c>
      <c r="X128" s="5">
        <f t="shared" si="32"/>
        <v>0</v>
      </c>
      <c r="Y128" s="5">
        <f t="shared" si="37"/>
        <v>0</v>
      </c>
    </row>
    <row r="129" spans="1:25" hidden="1" x14ac:dyDescent="0.3">
      <c r="A129" s="7"/>
      <c r="B129" s="23">
        <f t="shared" si="35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33"/>
        <v>#VALUE!</v>
      </c>
      <c r="K129" s="25">
        <f t="shared" si="34"/>
        <v>0</v>
      </c>
      <c r="L129" s="8"/>
      <c r="W129" s="5">
        <f t="shared" si="31"/>
        <v>0</v>
      </c>
      <c r="X129" s="5">
        <f t="shared" si="32"/>
        <v>0</v>
      </c>
      <c r="Y129" s="5">
        <f t="shared" si="37"/>
        <v>0</v>
      </c>
    </row>
    <row r="130" spans="1:25" hidden="1" x14ac:dyDescent="0.3">
      <c r="A130" s="7"/>
      <c r="B130" s="23">
        <f t="shared" si="35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33"/>
        <v>#VALUE!</v>
      </c>
      <c r="K130" s="25">
        <f t="shared" si="34"/>
        <v>0</v>
      </c>
      <c r="L130" s="8"/>
      <c r="W130" s="5">
        <f t="shared" si="31"/>
        <v>0</v>
      </c>
      <c r="X130" s="5">
        <f t="shared" si="32"/>
        <v>0</v>
      </c>
      <c r="Y130" s="5">
        <f t="shared" si="37"/>
        <v>0</v>
      </c>
    </row>
    <row r="131" spans="1:25" hidden="1" x14ac:dyDescent="0.3">
      <c r="A131" s="7"/>
      <c r="B131" s="23">
        <f t="shared" si="35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33"/>
        <v>#VALUE!</v>
      </c>
      <c r="K131" s="25">
        <f t="shared" si="34"/>
        <v>0</v>
      </c>
      <c r="L131" s="8"/>
      <c r="W131" s="5">
        <f t="shared" si="31"/>
        <v>0</v>
      </c>
      <c r="X131" s="5">
        <f t="shared" si="32"/>
        <v>0</v>
      </c>
      <c r="Y131" s="5">
        <f t="shared" si="37"/>
        <v>0</v>
      </c>
    </row>
    <row r="132" spans="1:25" hidden="1" x14ac:dyDescent="0.3">
      <c r="A132" s="7"/>
      <c r="B132" s="23">
        <f t="shared" si="35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33"/>
        <v>#VALUE!</v>
      </c>
      <c r="K132" s="25">
        <f t="shared" si="34"/>
        <v>0</v>
      </c>
      <c r="L132" s="8"/>
      <c r="W132" s="5">
        <f t="shared" si="31"/>
        <v>0</v>
      </c>
      <c r="X132" s="5">
        <f t="shared" si="32"/>
        <v>0</v>
      </c>
      <c r="Y132" s="5">
        <f t="shared" si="37"/>
        <v>0</v>
      </c>
    </row>
    <row r="133" spans="1:25" hidden="1" x14ac:dyDescent="0.3">
      <c r="A133" s="7"/>
      <c r="B133" s="23">
        <f t="shared" si="35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33"/>
        <v>#VALUE!</v>
      </c>
      <c r="K133" s="25">
        <f t="shared" si="34"/>
        <v>0</v>
      </c>
      <c r="L133" s="8"/>
      <c r="W133" s="5">
        <f t="shared" si="31"/>
        <v>0</v>
      </c>
      <c r="X133" s="5">
        <f t="shared" si="32"/>
        <v>0</v>
      </c>
      <c r="Y133" s="5">
        <f t="shared" si="37"/>
        <v>0</v>
      </c>
    </row>
    <row r="134" spans="1:25" hidden="1" x14ac:dyDescent="0.3">
      <c r="A134" s="7"/>
      <c r="B134" s="23">
        <f t="shared" si="35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33"/>
        <v>#VALUE!</v>
      </c>
      <c r="K134" s="25">
        <f t="shared" si="34"/>
        <v>0</v>
      </c>
      <c r="L134" s="8"/>
      <c r="W134" s="5">
        <f t="shared" ref="W134:W192" si="40">IF($K134&gt;0,1,0)</f>
        <v>0</v>
      </c>
      <c r="X134" s="5">
        <f t="shared" ref="X134:X192" si="41">IF($K134&lt;0,1,0)</f>
        <v>0</v>
      </c>
      <c r="Y134" s="5">
        <f t="shared" si="37"/>
        <v>0</v>
      </c>
    </row>
    <row r="135" spans="1:25" hidden="1" x14ac:dyDescent="0.3">
      <c r="A135" s="7"/>
      <c r="B135" s="23">
        <f t="shared" si="35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ref="J135:J192" si="42">(G135*1/F135)-100%</f>
        <v>#VALUE!</v>
      </c>
      <c r="K135" s="25">
        <f t="shared" ref="K135:K192" si="43">H135*I135</f>
        <v>0</v>
      </c>
      <c r="L135" s="8"/>
      <c r="W135" s="5">
        <f t="shared" si="40"/>
        <v>0</v>
      </c>
      <c r="X135" s="5">
        <f t="shared" si="41"/>
        <v>0</v>
      </c>
      <c r="Y135" s="5">
        <f t="shared" si="37"/>
        <v>0</v>
      </c>
    </row>
    <row r="136" spans="1:25" hidden="1" x14ac:dyDescent="0.3">
      <c r="A136" s="7"/>
      <c r="B136" s="23">
        <f t="shared" ref="B136:B192" si="44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si="42"/>
        <v>#VALUE!</v>
      </c>
      <c r="K136" s="25">
        <f t="shared" si="43"/>
        <v>0</v>
      </c>
      <c r="L136" s="8"/>
      <c r="W136" s="5">
        <f t="shared" si="40"/>
        <v>0</v>
      </c>
      <c r="X136" s="5">
        <f t="shared" si="41"/>
        <v>0</v>
      </c>
      <c r="Y136" s="5">
        <f t="shared" si="37"/>
        <v>0</v>
      </c>
    </row>
    <row r="137" spans="1:25" hidden="1" x14ac:dyDescent="0.3">
      <c r="A137" s="7"/>
      <c r="B137" s="23">
        <f t="shared" si="44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42"/>
        <v>#VALUE!</v>
      </c>
      <c r="K137" s="25">
        <f t="shared" si="43"/>
        <v>0</v>
      </c>
      <c r="L137" s="8"/>
      <c r="W137" s="5">
        <f t="shared" si="40"/>
        <v>0</v>
      </c>
      <c r="X137" s="5">
        <f t="shared" si="41"/>
        <v>0</v>
      </c>
      <c r="Y137" s="5">
        <f t="shared" si="37"/>
        <v>0</v>
      </c>
    </row>
    <row r="138" spans="1:25" hidden="1" x14ac:dyDescent="0.3">
      <c r="A138" s="7"/>
      <c r="B138" s="23">
        <f t="shared" si="44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42"/>
        <v>#VALUE!</v>
      </c>
      <c r="K138" s="25">
        <f t="shared" si="43"/>
        <v>0</v>
      </c>
      <c r="L138" s="8"/>
      <c r="W138" s="5">
        <f t="shared" si="40"/>
        <v>0</v>
      </c>
      <c r="X138" s="5">
        <f t="shared" si="41"/>
        <v>0</v>
      </c>
      <c r="Y138" s="5">
        <f t="shared" si="37"/>
        <v>0</v>
      </c>
    </row>
    <row r="139" spans="1:25" hidden="1" x14ac:dyDescent="0.3">
      <c r="A139" s="7"/>
      <c r="B139" s="23">
        <f t="shared" si="44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42"/>
        <v>#VALUE!</v>
      </c>
      <c r="K139" s="25">
        <f t="shared" si="43"/>
        <v>0</v>
      </c>
      <c r="L139" s="8"/>
      <c r="W139" s="5">
        <f t="shared" si="40"/>
        <v>0</v>
      </c>
      <c r="X139" s="5">
        <f t="shared" si="41"/>
        <v>0</v>
      </c>
      <c r="Y139" s="5">
        <f t="shared" si="37"/>
        <v>0</v>
      </c>
    </row>
    <row r="140" spans="1:25" hidden="1" x14ac:dyDescent="0.3">
      <c r="A140" s="7"/>
      <c r="B140" s="23">
        <f t="shared" si="44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42"/>
        <v>#VALUE!</v>
      </c>
      <c r="K140" s="25">
        <f t="shared" si="43"/>
        <v>0</v>
      </c>
      <c r="L140" s="8"/>
      <c r="W140" s="5">
        <f t="shared" si="40"/>
        <v>0</v>
      </c>
      <c r="X140" s="5">
        <f t="shared" si="41"/>
        <v>0</v>
      </c>
      <c r="Y140" s="5">
        <f t="shared" ref="Y140:Y192" si="45">IF($G140=0,1,0)</f>
        <v>0</v>
      </c>
    </row>
    <row r="141" spans="1:25" hidden="1" x14ac:dyDescent="0.3">
      <c r="A141" s="7"/>
      <c r="B141" s="23">
        <f t="shared" si="44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42"/>
        <v>#VALUE!</v>
      </c>
      <c r="K141" s="25">
        <f t="shared" si="43"/>
        <v>0</v>
      </c>
      <c r="L141" s="8"/>
      <c r="W141" s="5">
        <f t="shared" si="40"/>
        <v>0</v>
      </c>
      <c r="X141" s="5">
        <f t="shared" si="41"/>
        <v>0</v>
      </c>
      <c r="Y141" s="5">
        <f t="shared" si="45"/>
        <v>0</v>
      </c>
    </row>
    <row r="142" spans="1:25" hidden="1" x14ac:dyDescent="0.3">
      <c r="A142" s="7"/>
      <c r="B142" s="23">
        <f t="shared" si="44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42"/>
        <v>#VALUE!</v>
      </c>
      <c r="K142" s="25">
        <f t="shared" si="43"/>
        <v>0</v>
      </c>
      <c r="L142" s="8"/>
      <c r="W142" s="5">
        <f t="shared" si="40"/>
        <v>0</v>
      </c>
      <c r="X142" s="5">
        <f t="shared" si="41"/>
        <v>0</v>
      </c>
      <c r="Y142" s="5">
        <f t="shared" si="45"/>
        <v>0</v>
      </c>
    </row>
    <row r="143" spans="1:25" hidden="1" x14ac:dyDescent="0.3">
      <c r="A143" s="7"/>
      <c r="B143" s="23">
        <f t="shared" si="44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42"/>
        <v>#VALUE!</v>
      </c>
      <c r="K143" s="25">
        <f t="shared" si="43"/>
        <v>0</v>
      </c>
      <c r="L143" s="8"/>
      <c r="W143" s="5">
        <f t="shared" si="40"/>
        <v>0</v>
      </c>
      <c r="X143" s="5">
        <f t="shared" si="41"/>
        <v>0</v>
      </c>
      <c r="Y143" s="5">
        <f t="shared" si="45"/>
        <v>0</v>
      </c>
    </row>
    <row r="144" spans="1:25" hidden="1" x14ac:dyDescent="0.3">
      <c r="A144" s="7"/>
      <c r="B144" s="23">
        <f t="shared" si="44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42"/>
        <v>#VALUE!</v>
      </c>
      <c r="K144" s="25">
        <f t="shared" si="43"/>
        <v>0</v>
      </c>
      <c r="L144" s="8"/>
      <c r="W144" s="5">
        <f t="shared" si="40"/>
        <v>0</v>
      </c>
      <c r="X144" s="5">
        <f t="shared" si="41"/>
        <v>0</v>
      </c>
      <c r="Y144" s="5">
        <f t="shared" si="45"/>
        <v>0</v>
      </c>
    </row>
    <row r="145" spans="1:25" hidden="1" x14ac:dyDescent="0.3">
      <c r="A145" s="7"/>
      <c r="B145" s="23">
        <f t="shared" si="44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42"/>
        <v>#VALUE!</v>
      </c>
      <c r="K145" s="25">
        <f t="shared" si="43"/>
        <v>0</v>
      </c>
      <c r="L145" s="8"/>
      <c r="W145" s="5">
        <f t="shared" si="40"/>
        <v>0</v>
      </c>
      <c r="X145" s="5">
        <f t="shared" si="41"/>
        <v>0</v>
      </c>
      <c r="Y145" s="5">
        <f t="shared" si="45"/>
        <v>0</v>
      </c>
    </row>
    <row r="146" spans="1:25" hidden="1" x14ac:dyDescent="0.3">
      <c r="A146" s="7"/>
      <c r="B146" s="23">
        <f t="shared" si="44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42"/>
        <v>#VALUE!</v>
      </c>
      <c r="K146" s="25">
        <f t="shared" si="43"/>
        <v>0</v>
      </c>
      <c r="L146" s="8"/>
      <c r="W146" s="5">
        <f t="shared" si="40"/>
        <v>0</v>
      </c>
      <c r="X146" s="5">
        <f t="shared" si="41"/>
        <v>0</v>
      </c>
      <c r="Y146" s="5">
        <f t="shared" si="45"/>
        <v>0</v>
      </c>
    </row>
    <row r="147" spans="1:25" hidden="1" x14ac:dyDescent="0.3">
      <c r="A147" s="7"/>
      <c r="B147" s="23">
        <f t="shared" si="44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42"/>
        <v>#VALUE!</v>
      </c>
      <c r="K147" s="25">
        <f t="shared" si="43"/>
        <v>0</v>
      </c>
      <c r="L147" s="8"/>
      <c r="W147" s="5">
        <f t="shared" si="40"/>
        <v>0</v>
      </c>
      <c r="X147" s="5">
        <f t="shared" si="41"/>
        <v>0</v>
      </c>
      <c r="Y147" s="5">
        <f t="shared" si="45"/>
        <v>0</v>
      </c>
    </row>
    <row r="148" spans="1:25" hidden="1" x14ac:dyDescent="0.3">
      <c r="A148" s="7"/>
      <c r="B148" s="23">
        <f t="shared" si="44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42"/>
        <v>#VALUE!</v>
      </c>
      <c r="K148" s="25">
        <f t="shared" si="43"/>
        <v>0</v>
      </c>
      <c r="L148" s="8"/>
      <c r="W148" s="5">
        <f t="shared" si="40"/>
        <v>0</v>
      </c>
      <c r="X148" s="5">
        <f t="shared" si="41"/>
        <v>0</v>
      </c>
      <c r="Y148" s="5">
        <f t="shared" si="45"/>
        <v>0</v>
      </c>
    </row>
    <row r="149" spans="1:25" hidden="1" x14ac:dyDescent="0.3">
      <c r="A149" s="7"/>
      <c r="B149" s="23">
        <f t="shared" si="44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42"/>
        <v>#VALUE!</v>
      </c>
      <c r="K149" s="25">
        <f t="shared" si="43"/>
        <v>0</v>
      </c>
      <c r="L149" s="8"/>
      <c r="W149" s="5">
        <f t="shared" si="40"/>
        <v>0</v>
      </c>
      <c r="X149" s="5">
        <f t="shared" si="41"/>
        <v>0</v>
      </c>
      <c r="Y149" s="5">
        <f t="shared" si="45"/>
        <v>0</v>
      </c>
    </row>
    <row r="150" spans="1:25" hidden="1" x14ac:dyDescent="0.3">
      <c r="A150" s="7"/>
      <c r="B150" s="23">
        <f t="shared" si="44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42"/>
        <v>#VALUE!</v>
      </c>
      <c r="K150" s="25">
        <f t="shared" si="43"/>
        <v>0</v>
      </c>
      <c r="L150" s="8"/>
      <c r="W150" s="5">
        <f t="shared" si="40"/>
        <v>0</v>
      </c>
      <c r="X150" s="5">
        <f t="shared" si="41"/>
        <v>0</v>
      </c>
      <c r="Y150" s="5">
        <f t="shared" si="45"/>
        <v>0</v>
      </c>
    </row>
    <row r="151" spans="1:25" hidden="1" x14ac:dyDescent="0.3">
      <c r="A151" s="7"/>
      <c r="B151" s="23">
        <f t="shared" si="44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42"/>
        <v>#VALUE!</v>
      </c>
      <c r="K151" s="25">
        <f t="shared" si="43"/>
        <v>0</v>
      </c>
      <c r="L151" s="8"/>
      <c r="W151" s="5">
        <f t="shared" si="40"/>
        <v>0</v>
      </c>
      <c r="X151" s="5">
        <f t="shared" si="41"/>
        <v>0</v>
      </c>
      <c r="Y151" s="5">
        <f t="shared" si="45"/>
        <v>0</v>
      </c>
    </row>
    <row r="152" spans="1:25" hidden="1" x14ac:dyDescent="0.3">
      <c r="A152" s="7"/>
      <c r="B152" s="23">
        <f t="shared" si="44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42"/>
        <v>#VALUE!</v>
      </c>
      <c r="K152" s="25">
        <f t="shared" si="43"/>
        <v>0</v>
      </c>
      <c r="L152" s="8"/>
      <c r="W152" s="5">
        <f t="shared" si="40"/>
        <v>0</v>
      </c>
      <c r="X152" s="5">
        <f t="shared" si="41"/>
        <v>0</v>
      </c>
      <c r="Y152" s="5">
        <f t="shared" si="45"/>
        <v>0</v>
      </c>
    </row>
    <row r="153" spans="1:25" hidden="1" x14ac:dyDescent="0.3">
      <c r="A153" s="7"/>
      <c r="B153" s="23">
        <f t="shared" si="44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42"/>
        <v>#VALUE!</v>
      </c>
      <c r="K153" s="25">
        <f t="shared" si="43"/>
        <v>0</v>
      </c>
      <c r="L153" s="8"/>
      <c r="W153" s="5">
        <f t="shared" si="40"/>
        <v>0</v>
      </c>
      <c r="X153" s="5">
        <f t="shared" si="41"/>
        <v>0</v>
      </c>
      <c r="Y153" s="5">
        <f t="shared" si="45"/>
        <v>0</v>
      </c>
    </row>
    <row r="154" spans="1:25" hidden="1" x14ac:dyDescent="0.3">
      <c r="A154" s="7"/>
      <c r="B154" s="23">
        <f t="shared" si="44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42"/>
        <v>#VALUE!</v>
      </c>
      <c r="K154" s="25">
        <f t="shared" si="43"/>
        <v>0</v>
      </c>
      <c r="L154" s="8"/>
      <c r="W154" s="5">
        <f t="shared" si="40"/>
        <v>0</v>
      </c>
      <c r="X154" s="5">
        <f t="shared" si="41"/>
        <v>0</v>
      </c>
      <c r="Y154" s="5">
        <f t="shared" si="45"/>
        <v>0</v>
      </c>
    </row>
    <row r="155" spans="1:25" hidden="1" x14ac:dyDescent="0.3">
      <c r="A155" s="7"/>
      <c r="B155" s="23">
        <f t="shared" si="44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42"/>
        <v>#VALUE!</v>
      </c>
      <c r="K155" s="25">
        <f t="shared" si="43"/>
        <v>0</v>
      </c>
      <c r="L155" s="8"/>
      <c r="W155" s="5">
        <f t="shared" si="40"/>
        <v>0</v>
      </c>
      <c r="X155" s="5">
        <f t="shared" si="41"/>
        <v>0</v>
      </c>
      <c r="Y155" s="5">
        <f t="shared" si="45"/>
        <v>0</v>
      </c>
    </row>
    <row r="156" spans="1:25" hidden="1" x14ac:dyDescent="0.3">
      <c r="A156" s="7"/>
      <c r="B156" s="23">
        <f t="shared" si="44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42"/>
        <v>#VALUE!</v>
      </c>
      <c r="K156" s="25">
        <f t="shared" si="43"/>
        <v>0</v>
      </c>
      <c r="L156" s="8"/>
      <c r="W156" s="5">
        <f t="shared" si="40"/>
        <v>0</v>
      </c>
      <c r="X156" s="5">
        <f t="shared" si="41"/>
        <v>0</v>
      </c>
      <c r="Y156" s="5">
        <f t="shared" si="45"/>
        <v>0</v>
      </c>
    </row>
    <row r="157" spans="1:25" hidden="1" x14ac:dyDescent="0.3">
      <c r="A157" s="7"/>
      <c r="B157" s="23">
        <f t="shared" si="44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42"/>
        <v>#VALUE!</v>
      </c>
      <c r="K157" s="25">
        <f t="shared" si="43"/>
        <v>0</v>
      </c>
      <c r="L157" s="8"/>
      <c r="W157" s="5">
        <f t="shared" si="40"/>
        <v>0</v>
      </c>
      <c r="X157" s="5">
        <f t="shared" si="41"/>
        <v>0</v>
      </c>
      <c r="Y157" s="5">
        <f t="shared" si="45"/>
        <v>0</v>
      </c>
    </row>
    <row r="158" spans="1:25" hidden="1" x14ac:dyDescent="0.3">
      <c r="A158" s="7"/>
      <c r="B158" s="23">
        <f t="shared" si="44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42"/>
        <v>#VALUE!</v>
      </c>
      <c r="K158" s="25">
        <f t="shared" si="43"/>
        <v>0</v>
      </c>
      <c r="L158" s="8"/>
      <c r="W158" s="5">
        <f t="shared" si="40"/>
        <v>0</v>
      </c>
      <c r="X158" s="5">
        <f t="shared" si="41"/>
        <v>0</v>
      </c>
      <c r="Y158" s="5">
        <f t="shared" si="45"/>
        <v>0</v>
      </c>
    </row>
    <row r="159" spans="1:25" hidden="1" x14ac:dyDescent="0.3">
      <c r="A159" s="7"/>
      <c r="B159" s="23">
        <f t="shared" si="44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42"/>
        <v>#VALUE!</v>
      </c>
      <c r="K159" s="25">
        <f t="shared" si="43"/>
        <v>0</v>
      </c>
      <c r="L159" s="8"/>
      <c r="W159" s="5">
        <f t="shared" si="40"/>
        <v>0</v>
      </c>
      <c r="X159" s="5">
        <f t="shared" si="41"/>
        <v>0</v>
      </c>
      <c r="Y159" s="5">
        <f t="shared" si="45"/>
        <v>0</v>
      </c>
    </row>
    <row r="160" spans="1:25" hidden="1" x14ac:dyDescent="0.3">
      <c r="A160" s="7"/>
      <c r="B160" s="23">
        <f t="shared" si="44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42"/>
        <v>#VALUE!</v>
      </c>
      <c r="K160" s="25">
        <f t="shared" si="43"/>
        <v>0</v>
      </c>
      <c r="L160" s="8"/>
      <c r="W160" s="5">
        <f t="shared" si="40"/>
        <v>0</v>
      </c>
      <c r="X160" s="5">
        <f t="shared" si="41"/>
        <v>0</v>
      </c>
      <c r="Y160" s="5">
        <f t="shared" si="45"/>
        <v>0</v>
      </c>
    </row>
    <row r="161" spans="1:25" hidden="1" x14ac:dyDescent="0.3">
      <c r="A161" s="7"/>
      <c r="B161" s="23">
        <f t="shared" si="44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42"/>
        <v>#VALUE!</v>
      </c>
      <c r="K161" s="25">
        <f t="shared" si="43"/>
        <v>0</v>
      </c>
      <c r="L161" s="8"/>
      <c r="W161" s="5">
        <f t="shared" si="40"/>
        <v>0</v>
      </c>
      <c r="X161" s="5">
        <f t="shared" si="41"/>
        <v>0</v>
      </c>
      <c r="Y161" s="5">
        <f t="shared" si="45"/>
        <v>0</v>
      </c>
    </row>
    <row r="162" spans="1:25" hidden="1" x14ac:dyDescent="0.3">
      <c r="A162" s="7"/>
      <c r="B162" s="23">
        <f t="shared" si="44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42"/>
        <v>#VALUE!</v>
      </c>
      <c r="K162" s="25">
        <f t="shared" si="43"/>
        <v>0</v>
      </c>
      <c r="L162" s="8"/>
      <c r="W162" s="5">
        <f t="shared" si="40"/>
        <v>0</v>
      </c>
      <c r="X162" s="5">
        <f t="shared" si="41"/>
        <v>0</v>
      </c>
      <c r="Y162" s="5">
        <f t="shared" si="45"/>
        <v>0</v>
      </c>
    </row>
    <row r="163" spans="1:25" hidden="1" x14ac:dyDescent="0.3">
      <c r="A163" s="7"/>
      <c r="B163" s="23">
        <f t="shared" si="44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42"/>
        <v>#VALUE!</v>
      </c>
      <c r="K163" s="25">
        <f t="shared" si="43"/>
        <v>0</v>
      </c>
      <c r="L163" s="8"/>
      <c r="W163" s="5">
        <f t="shared" si="40"/>
        <v>0</v>
      </c>
      <c r="X163" s="5">
        <f t="shared" si="41"/>
        <v>0</v>
      </c>
      <c r="Y163" s="5">
        <f t="shared" si="45"/>
        <v>0</v>
      </c>
    </row>
    <row r="164" spans="1:25" hidden="1" x14ac:dyDescent="0.3">
      <c r="A164" s="7"/>
      <c r="B164" s="23">
        <f t="shared" si="44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42"/>
        <v>#VALUE!</v>
      </c>
      <c r="K164" s="25">
        <f t="shared" si="43"/>
        <v>0</v>
      </c>
      <c r="L164" s="8"/>
      <c r="W164" s="5">
        <f t="shared" si="40"/>
        <v>0</v>
      </c>
      <c r="X164" s="5">
        <f t="shared" si="41"/>
        <v>0</v>
      </c>
      <c r="Y164" s="5">
        <f t="shared" si="45"/>
        <v>0</v>
      </c>
    </row>
    <row r="165" spans="1:25" hidden="1" x14ac:dyDescent="0.3">
      <c r="A165" s="7"/>
      <c r="B165" s="23">
        <f t="shared" si="44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42"/>
        <v>#VALUE!</v>
      </c>
      <c r="K165" s="25">
        <f t="shared" si="43"/>
        <v>0</v>
      </c>
      <c r="L165" s="8"/>
      <c r="W165" s="5">
        <f t="shared" si="40"/>
        <v>0</v>
      </c>
      <c r="X165" s="5">
        <f t="shared" si="41"/>
        <v>0</v>
      </c>
      <c r="Y165" s="5">
        <f t="shared" si="45"/>
        <v>0</v>
      </c>
    </row>
    <row r="166" spans="1:25" hidden="1" x14ac:dyDescent="0.3">
      <c r="A166" s="7"/>
      <c r="B166" s="23">
        <f t="shared" si="44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42"/>
        <v>#VALUE!</v>
      </c>
      <c r="K166" s="25">
        <f t="shared" si="43"/>
        <v>0</v>
      </c>
      <c r="L166" s="8"/>
      <c r="W166" s="5">
        <f t="shared" si="40"/>
        <v>0</v>
      </c>
      <c r="X166" s="5">
        <f t="shared" si="41"/>
        <v>0</v>
      </c>
      <c r="Y166" s="5">
        <f t="shared" si="45"/>
        <v>0</v>
      </c>
    </row>
    <row r="167" spans="1:25" hidden="1" x14ac:dyDescent="0.3">
      <c r="A167" s="7"/>
      <c r="B167" s="23">
        <f t="shared" si="44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42"/>
        <v>#VALUE!</v>
      </c>
      <c r="K167" s="25">
        <f t="shared" si="43"/>
        <v>0</v>
      </c>
      <c r="L167" s="8"/>
      <c r="W167" s="5">
        <f t="shared" si="40"/>
        <v>0</v>
      </c>
      <c r="X167" s="5">
        <f t="shared" si="41"/>
        <v>0</v>
      </c>
      <c r="Y167" s="5">
        <f t="shared" si="45"/>
        <v>0</v>
      </c>
    </row>
    <row r="168" spans="1:25" hidden="1" x14ac:dyDescent="0.3">
      <c r="A168" s="7"/>
      <c r="B168" s="23">
        <f t="shared" si="44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42"/>
        <v>#VALUE!</v>
      </c>
      <c r="K168" s="25">
        <f t="shared" si="43"/>
        <v>0</v>
      </c>
      <c r="L168" s="8"/>
      <c r="W168" s="5">
        <f t="shared" si="40"/>
        <v>0</v>
      </c>
      <c r="X168" s="5">
        <f t="shared" si="41"/>
        <v>0</v>
      </c>
      <c r="Y168" s="5">
        <f t="shared" si="45"/>
        <v>0</v>
      </c>
    </row>
    <row r="169" spans="1:25" hidden="1" x14ac:dyDescent="0.3">
      <c r="A169" s="7"/>
      <c r="B169" s="23">
        <f t="shared" si="44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42"/>
        <v>#VALUE!</v>
      </c>
      <c r="K169" s="25">
        <f t="shared" si="43"/>
        <v>0</v>
      </c>
      <c r="L169" s="8"/>
      <c r="W169" s="5">
        <f t="shared" si="40"/>
        <v>0</v>
      </c>
      <c r="X169" s="5">
        <f t="shared" si="41"/>
        <v>0</v>
      </c>
      <c r="Y169" s="5">
        <f t="shared" si="45"/>
        <v>0</v>
      </c>
    </row>
    <row r="170" spans="1:25" hidden="1" x14ac:dyDescent="0.3">
      <c r="A170" s="7"/>
      <c r="B170" s="23">
        <f t="shared" si="44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42"/>
        <v>#VALUE!</v>
      </c>
      <c r="K170" s="25">
        <f t="shared" si="43"/>
        <v>0</v>
      </c>
      <c r="L170" s="8"/>
      <c r="W170" s="5">
        <f t="shared" si="40"/>
        <v>0</v>
      </c>
      <c r="X170" s="5">
        <f t="shared" si="41"/>
        <v>0</v>
      </c>
      <c r="Y170" s="5">
        <f t="shared" si="45"/>
        <v>0</v>
      </c>
    </row>
    <row r="171" spans="1:25" hidden="1" x14ac:dyDescent="0.3">
      <c r="A171" s="7"/>
      <c r="B171" s="23">
        <f t="shared" si="44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42"/>
        <v>#VALUE!</v>
      </c>
      <c r="K171" s="25">
        <f t="shared" si="43"/>
        <v>0</v>
      </c>
      <c r="L171" s="8"/>
      <c r="W171" s="5">
        <f t="shared" si="40"/>
        <v>0</v>
      </c>
      <c r="X171" s="5">
        <f t="shared" si="41"/>
        <v>0</v>
      </c>
      <c r="Y171" s="5">
        <f t="shared" si="45"/>
        <v>0</v>
      </c>
    </row>
    <row r="172" spans="1:25" hidden="1" x14ac:dyDescent="0.3">
      <c r="A172" s="7"/>
      <c r="B172" s="23">
        <f t="shared" si="44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42"/>
        <v>#VALUE!</v>
      </c>
      <c r="K172" s="25">
        <f t="shared" si="43"/>
        <v>0</v>
      </c>
      <c r="L172" s="8"/>
      <c r="W172" s="5">
        <f t="shared" si="40"/>
        <v>0</v>
      </c>
      <c r="X172" s="5">
        <f t="shared" si="41"/>
        <v>0</v>
      </c>
      <c r="Y172" s="5">
        <f t="shared" si="45"/>
        <v>0</v>
      </c>
    </row>
    <row r="173" spans="1:25" hidden="1" x14ac:dyDescent="0.3">
      <c r="A173" s="7"/>
      <c r="B173" s="23">
        <f t="shared" si="44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42"/>
        <v>#VALUE!</v>
      </c>
      <c r="K173" s="25">
        <f t="shared" si="43"/>
        <v>0</v>
      </c>
      <c r="L173" s="8"/>
      <c r="W173" s="5">
        <f t="shared" si="40"/>
        <v>0</v>
      </c>
      <c r="X173" s="5">
        <f t="shared" si="41"/>
        <v>0</v>
      </c>
      <c r="Y173" s="5">
        <f t="shared" si="45"/>
        <v>0</v>
      </c>
    </row>
    <row r="174" spans="1:25" hidden="1" x14ac:dyDescent="0.3">
      <c r="A174" s="7"/>
      <c r="B174" s="23">
        <f t="shared" si="44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42"/>
        <v>#VALUE!</v>
      </c>
      <c r="K174" s="25">
        <f t="shared" si="43"/>
        <v>0</v>
      </c>
      <c r="L174" s="8"/>
      <c r="W174" s="5">
        <f t="shared" si="40"/>
        <v>0</v>
      </c>
      <c r="X174" s="5">
        <f t="shared" si="41"/>
        <v>0</v>
      </c>
      <c r="Y174" s="5">
        <f t="shared" si="45"/>
        <v>0</v>
      </c>
    </row>
    <row r="175" spans="1:25" hidden="1" x14ac:dyDescent="0.3">
      <c r="A175" s="7"/>
      <c r="B175" s="23">
        <f t="shared" si="44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42"/>
        <v>#VALUE!</v>
      </c>
      <c r="K175" s="25">
        <f t="shared" si="43"/>
        <v>0</v>
      </c>
      <c r="L175" s="8"/>
      <c r="W175" s="5">
        <f t="shared" si="40"/>
        <v>0</v>
      </c>
      <c r="X175" s="5">
        <f t="shared" si="41"/>
        <v>0</v>
      </c>
      <c r="Y175" s="5">
        <f t="shared" si="45"/>
        <v>0</v>
      </c>
    </row>
    <row r="176" spans="1:25" hidden="1" x14ac:dyDescent="0.3">
      <c r="A176" s="7"/>
      <c r="B176" s="23">
        <f t="shared" si="44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42"/>
        <v>#VALUE!</v>
      </c>
      <c r="K176" s="25">
        <f t="shared" si="43"/>
        <v>0</v>
      </c>
      <c r="L176" s="8"/>
      <c r="W176" s="5">
        <f t="shared" si="40"/>
        <v>0</v>
      </c>
      <c r="X176" s="5">
        <f t="shared" si="41"/>
        <v>0</v>
      </c>
      <c r="Y176" s="5">
        <f t="shared" si="45"/>
        <v>0</v>
      </c>
    </row>
    <row r="177" spans="1:25" hidden="1" x14ac:dyDescent="0.3">
      <c r="A177" s="7"/>
      <c r="B177" s="23">
        <f t="shared" si="44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42"/>
        <v>#VALUE!</v>
      </c>
      <c r="K177" s="25">
        <f t="shared" si="43"/>
        <v>0</v>
      </c>
      <c r="L177" s="8"/>
      <c r="W177" s="5">
        <f t="shared" si="40"/>
        <v>0</v>
      </c>
      <c r="X177" s="5">
        <f t="shared" si="41"/>
        <v>0</v>
      </c>
      <c r="Y177" s="5">
        <f t="shared" si="45"/>
        <v>0</v>
      </c>
    </row>
    <row r="178" spans="1:25" hidden="1" x14ac:dyDescent="0.3">
      <c r="A178" s="7"/>
      <c r="B178" s="23">
        <f t="shared" si="44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42"/>
        <v>#VALUE!</v>
      </c>
      <c r="K178" s="25">
        <f t="shared" si="43"/>
        <v>0</v>
      </c>
      <c r="L178" s="8"/>
      <c r="W178" s="5">
        <f t="shared" si="40"/>
        <v>0</v>
      </c>
      <c r="X178" s="5">
        <f t="shared" si="41"/>
        <v>0</v>
      </c>
      <c r="Y178" s="5">
        <f t="shared" si="45"/>
        <v>0</v>
      </c>
    </row>
    <row r="179" spans="1:25" hidden="1" x14ac:dyDescent="0.3">
      <c r="A179" s="7"/>
      <c r="B179" s="23">
        <f t="shared" si="44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42"/>
        <v>#VALUE!</v>
      </c>
      <c r="K179" s="25">
        <f t="shared" si="43"/>
        <v>0</v>
      </c>
      <c r="L179" s="8"/>
      <c r="W179" s="5">
        <f t="shared" si="40"/>
        <v>0</v>
      </c>
      <c r="X179" s="5">
        <f t="shared" si="41"/>
        <v>0</v>
      </c>
      <c r="Y179" s="5">
        <f t="shared" si="45"/>
        <v>0</v>
      </c>
    </row>
    <row r="180" spans="1:25" hidden="1" x14ac:dyDescent="0.3">
      <c r="A180" s="7"/>
      <c r="B180" s="23">
        <f t="shared" si="44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42"/>
        <v>#VALUE!</v>
      </c>
      <c r="K180" s="25">
        <f t="shared" si="43"/>
        <v>0</v>
      </c>
      <c r="L180" s="8"/>
      <c r="W180" s="5">
        <f t="shared" si="40"/>
        <v>0</v>
      </c>
      <c r="X180" s="5">
        <f t="shared" si="41"/>
        <v>0</v>
      </c>
      <c r="Y180" s="5">
        <f t="shared" si="45"/>
        <v>0</v>
      </c>
    </row>
    <row r="181" spans="1:25" hidden="1" x14ac:dyDescent="0.3">
      <c r="A181" s="7"/>
      <c r="B181" s="23">
        <f t="shared" si="44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42"/>
        <v>#VALUE!</v>
      </c>
      <c r="K181" s="25">
        <f t="shared" si="43"/>
        <v>0</v>
      </c>
      <c r="L181" s="8"/>
      <c r="W181" s="5">
        <f t="shared" si="40"/>
        <v>0</v>
      </c>
      <c r="X181" s="5">
        <f t="shared" si="41"/>
        <v>0</v>
      </c>
      <c r="Y181" s="5">
        <f t="shared" si="45"/>
        <v>0</v>
      </c>
    </row>
    <row r="182" spans="1:25" hidden="1" x14ac:dyDescent="0.3">
      <c r="A182" s="7"/>
      <c r="B182" s="23">
        <f t="shared" si="44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42"/>
        <v>#VALUE!</v>
      </c>
      <c r="K182" s="25">
        <f t="shared" si="43"/>
        <v>0</v>
      </c>
      <c r="L182" s="8"/>
      <c r="W182" s="5">
        <f t="shared" si="40"/>
        <v>0</v>
      </c>
      <c r="X182" s="5">
        <f t="shared" si="41"/>
        <v>0</v>
      </c>
      <c r="Y182" s="5">
        <f t="shared" si="45"/>
        <v>0</v>
      </c>
    </row>
    <row r="183" spans="1:25" hidden="1" x14ac:dyDescent="0.3">
      <c r="A183" s="7"/>
      <c r="B183" s="23">
        <f t="shared" si="44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42"/>
        <v>#VALUE!</v>
      </c>
      <c r="K183" s="25">
        <f t="shared" si="43"/>
        <v>0</v>
      </c>
      <c r="L183" s="8"/>
      <c r="W183" s="5">
        <f t="shared" si="40"/>
        <v>0</v>
      </c>
      <c r="X183" s="5">
        <f t="shared" si="41"/>
        <v>0</v>
      </c>
      <c r="Y183" s="5">
        <f t="shared" si="45"/>
        <v>0</v>
      </c>
    </row>
    <row r="184" spans="1:25" hidden="1" x14ac:dyDescent="0.3">
      <c r="A184" s="7"/>
      <c r="B184" s="23">
        <f t="shared" si="44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42"/>
        <v>#VALUE!</v>
      </c>
      <c r="K184" s="25">
        <f t="shared" si="43"/>
        <v>0</v>
      </c>
      <c r="L184" s="8"/>
      <c r="W184" s="5">
        <f t="shared" si="40"/>
        <v>0</v>
      </c>
      <c r="X184" s="5">
        <f t="shared" si="41"/>
        <v>0</v>
      </c>
      <c r="Y184" s="5">
        <f t="shared" si="45"/>
        <v>0</v>
      </c>
    </row>
    <row r="185" spans="1:25" hidden="1" x14ac:dyDescent="0.3">
      <c r="A185" s="7"/>
      <c r="B185" s="23">
        <f t="shared" si="44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42"/>
        <v>#VALUE!</v>
      </c>
      <c r="K185" s="25">
        <f t="shared" si="43"/>
        <v>0</v>
      </c>
      <c r="L185" s="8"/>
      <c r="W185" s="5">
        <f t="shared" si="40"/>
        <v>0</v>
      </c>
      <c r="X185" s="5">
        <f t="shared" si="41"/>
        <v>0</v>
      </c>
      <c r="Y185" s="5">
        <f t="shared" si="45"/>
        <v>0</v>
      </c>
    </row>
    <row r="186" spans="1:25" hidden="1" x14ac:dyDescent="0.3">
      <c r="A186" s="7"/>
      <c r="B186" s="23">
        <f t="shared" si="44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42"/>
        <v>#VALUE!</v>
      </c>
      <c r="K186" s="25">
        <f t="shared" si="43"/>
        <v>0</v>
      </c>
      <c r="L186" s="8"/>
      <c r="W186" s="5">
        <f t="shared" si="40"/>
        <v>0</v>
      </c>
      <c r="X186" s="5">
        <f t="shared" si="41"/>
        <v>0</v>
      </c>
      <c r="Y186" s="5">
        <f t="shared" si="45"/>
        <v>0</v>
      </c>
    </row>
    <row r="187" spans="1:25" hidden="1" x14ac:dyDescent="0.3">
      <c r="A187" s="7"/>
      <c r="B187" s="23">
        <f t="shared" si="44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42"/>
        <v>#VALUE!</v>
      </c>
      <c r="K187" s="25">
        <f t="shared" si="43"/>
        <v>0</v>
      </c>
      <c r="L187" s="8"/>
      <c r="W187" s="5">
        <f t="shared" si="40"/>
        <v>0</v>
      </c>
      <c r="X187" s="5">
        <f t="shared" si="41"/>
        <v>0</v>
      </c>
      <c r="Y187" s="5">
        <f t="shared" si="45"/>
        <v>0</v>
      </c>
    </row>
    <row r="188" spans="1:25" hidden="1" x14ac:dyDescent="0.3">
      <c r="A188" s="7"/>
      <c r="B188" s="23">
        <f t="shared" si="44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42"/>
        <v>#VALUE!</v>
      </c>
      <c r="K188" s="25">
        <f t="shared" si="43"/>
        <v>0</v>
      </c>
      <c r="L188" s="8"/>
      <c r="W188" s="5">
        <f t="shared" si="40"/>
        <v>0</v>
      </c>
      <c r="X188" s="5">
        <f t="shared" si="41"/>
        <v>0</v>
      </c>
      <c r="Y188" s="5">
        <f t="shared" si="45"/>
        <v>0</v>
      </c>
    </row>
    <row r="189" spans="1:25" hidden="1" x14ac:dyDescent="0.3">
      <c r="A189" s="7"/>
      <c r="B189" s="23">
        <f t="shared" si="44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42"/>
        <v>#VALUE!</v>
      </c>
      <c r="K189" s="25">
        <f t="shared" si="43"/>
        <v>0</v>
      </c>
      <c r="L189" s="8"/>
      <c r="W189" s="5">
        <f t="shared" si="40"/>
        <v>0</v>
      </c>
      <c r="X189" s="5">
        <f t="shared" si="41"/>
        <v>0</v>
      </c>
      <c r="Y189" s="5">
        <f t="shared" si="45"/>
        <v>0</v>
      </c>
    </row>
    <row r="190" spans="1:25" hidden="1" x14ac:dyDescent="0.3">
      <c r="A190" s="7"/>
      <c r="B190" s="23">
        <f t="shared" si="44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42"/>
        <v>#VALUE!</v>
      </c>
      <c r="K190" s="25">
        <f t="shared" si="43"/>
        <v>0</v>
      </c>
      <c r="L190" s="8"/>
      <c r="W190" s="5">
        <f t="shared" si="40"/>
        <v>0</v>
      </c>
      <c r="X190" s="5">
        <f t="shared" si="41"/>
        <v>0</v>
      </c>
      <c r="Y190" s="5">
        <f t="shared" si="45"/>
        <v>0</v>
      </c>
    </row>
    <row r="191" spans="1:25" hidden="1" x14ac:dyDescent="0.3">
      <c r="A191" s="7"/>
      <c r="B191" s="23">
        <f t="shared" si="44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42"/>
        <v>#VALUE!</v>
      </c>
      <c r="K191" s="25">
        <f t="shared" si="43"/>
        <v>0</v>
      </c>
      <c r="L191" s="8"/>
      <c r="W191" s="5">
        <f t="shared" si="40"/>
        <v>0</v>
      </c>
      <c r="X191" s="5">
        <f t="shared" si="41"/>
        <v>0</v>
      </c>
      <c r="Y191" s="5">
        <f t="shared" si="45"/>
        <v>0</v>
      </c>
    </row>
    <row r="192" spans="1:25" ht="15" thickBot="1" x14ac:dyDescent="0.35">
      <c r="A192" s="7"/>
      <c r="B192" s="23">
        <f t="shared" si="44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42"/>
        <v>#VALUE!</v>
      </c>
      <c r="K192" s="25">
        <f t="shared" si="43"/>
        <v>0</v>
      </c>
      <c r="L192" s="8"/>
      <c r="W192" s="5">
        <f t="shared" si="40"/>
        <v>0</v>
      </c>
      <c r="X192" s="5">
        <f t="shared" si="41"/>
        <v>0</v>
      </c>
      <c r="Y192" s="5">
        <f t="shared" si="45"/>
        <v>0</v>
      </c>
    </row>
    <row r="193" spans="1:25" ht="24" thickBot="1" x14ac:dyDescent="0.5">
      <c r="A193" s="7"/>
      <c r="B193" s="141" t="s">
        <v>22</v>
      </c>
      <c r="C193" s="146"/>
      <c r="D193" s="146"/>
      <c r="E193" s="146"/>
      <c r="F193" s="146"/>
      <c r="G193" s="146"/>
      <c r="H193" s="146"/>
      <c r="I193" s="147"/>
      <c r="J193" s="49" t="s">
        <v>23</v>
      </c>
      <c r="K193" s="50">
        <f>SUM(K6:K192)</f>
        <v>327148.24057644448</v>
      </c>
      <c r="L193" s="8"/>
      <c r="W193" s="5">
        <f>SUM(W6:W192)</f>
        <v>81</v>
      </c>
      <c r="X193" s="5">
        <f>SUM(X6:X192)</f>
        <v>4</v>
      </c>
      <c r="Y193" s="5">
        <f>SUM(Y6:Y192)</f>
        <v>5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B2:K2"/>
    <mergeCell ref="B3:K3"/>
    <mergeCell ref="B4:K4"/>
    <mergeCell ref="N9:N10"/>
    <mergeCell ref="O9:O10"/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92">
    <cfRule type="containsBlanks" dxfId="63" priority="1">
      <formula>LEN(TRIM(G6))=0</formula>
    </cfRule>
  </conditionalFormatting>
  <hyperlinks>
    <hyperlink ref="B193" r:id="rId1" xr:uid="{00000000-0004-0000-0800-000000000000}"/>
    <hyperlink ref="N1" location="'MASTER '!A1" display="Back" xr:uid="{00000000-0004-0000-0800-000001000000}"/>
    <hyperlink ref="N11:N12" location="'APRIL-2018'!A1" display="CASH" xr:uid="{00000000-0004-0000-0800-000002000000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73</vt:i4>
      </vt:variant>
    </vt:vector>
  </HeadingPairs>
  <TitlesOfParts>
    <vt:vector size="73" baseType="lpstr">
      <vt:lpstr>APRIL-2018</vt:lpstr>
      <vt:lpstr>MAY-2018</vt:lpstr>
      <vt:lpstr>JUNE-2018</vt:lpstr>
      <vt:lpstr>JULY-2018</vt:lpstr>
      <vt:lpstr>AUGUST-2018</vt:lpstr>
      <vt:lpstr>SEP-2018</vt:lpstr>
      <vt:lpstr>OCT-2018</vt:lpstr>
      <vt:lpstr>NOV 2018</vt:lpstr>
      <vt:lpstr>DEC-2018</vt:lpstr>
      <vt:lpstr>JAN 2019</vt:lpstr>
      <vt:lpstr>FEB 2019</vt:lpstr>
      <vt:lpstr>MARCH 2019</vt:lpstr>
      <vt:lpstr>APRIL 2019</vt:lpstr>
      <vt:lpstr>MAY 2019</vt:lpstr>
      <vt:lpstr>JUN 2019</vt:lpstr>
      <vt:lpstr>JULY 2019</vt:lpstr>
      <vt:lpstr>AUGUST 2019</vt:lpstr>
      <vt:lpstr>SEP 2019</vt:lpstr>
      <vt:lpstr>OCTOBER 2019</vt:lpstr>
      <vt:lpstr>NOV 2019</vt:lpstr>
      <vt:lpstr>DEC 2019</vt:lpstr>
      <vt:lpstr>JAN 2020</vt:lpstr>
      <vt:lpstr>FEB 2020</vt:lpstr>
      <vt:lpstr>MARCH 2020</vt:lpstr>
      <vt:lpstr>APRIL 2020</vt:lpstr>
      <vt:lpstr>MAY 2020</vt:lpstr>
      <vt:lpstr>JUNE 2020</vt:lpstr>
      <vt:lpstr>JULY 2020</vt:lpstr>
      <vt:lpstr>AUGUST 2020</vt:lpstr>
      <vt:lpstr>SEP 2020</vt:lpstr>
      <vt:lpstr>OCT 2020</vt:lpstr>
      <vt:lpstr>NOV 2020</vt:lpstr>
      <vt:lpstr>DEC 2020</vt:lpstr>
      <vt:lpstr>JAN 2021</vt:lpstr>
      <vt:lpstr>FEB 2021</vt:lpstr>
      <vt:lpstr>MAR 2021</vt:lpstr>
      <vt:lpstr>APRIL 2021</vt:lpstr>
      <vt:lpstr>MAY 2021</vt:lpstr>
      <vt:lpstr>JUNE 2021</vt:lpstr>
      <vt:lpstr>JULY 2021</vt:lpstr>
      <vt:lpstr>AUGUST 2021</vt:lpstr>
      <vt:lpstr>SEP 2021</vt:lpstr>
      <vt:lpstr>OCT 2021</vt:lpstr>
      <vt:lpstr>NOV 2021</vt:lpstr>
      <vt:lpstr>DEC 2021</vt:lpstr>
      <vt:lpstr>JAN 2022</vt:lpstr>
      <vt:lpstr>FEB 2022</vt:lpstr>
      <vt:lpstr>MARCH 2022</vt:lpstr>
      <vt:lpstr>APRIL 2022</vt:lpstr>
      <vt:lpstr>MAY 2022</vt:lpstr>
      <vt:lpstr>JUN 2022</vt:lpstr>
      <vt:lpstr>JULY 2022</vt:lpstr>
      <vt:lpstr>AUGUST 2022</vt:lpstr>
      <vt:lpstr>SEP 2022</vt:lpstr>
      <vt:lpstr>OCT 2022</vt:lpstr>
      <vt:lpstr>NOV 2022</vt:lpstr>
      <vt:lpstr>DEC 2022</vt:lpstr>
      <vt:lpstr>JAN 2023</vt:lpstr>
      <vt:lpstr>FEB 2023</vt:lpstr>
      <vt:lpstr>MARCH 2023</vt:lpstr>
      <vt:lpstr>APRIL 2023</vt:lpstr>
      <vt:lpstr>MAY2023</vt:lpstr>
      <vt:lpstr>JUN 2023</vt:lpstr>
      <vt:lpstr>JULY 2023</vt:lpstr>
      <vt:lpstr>AUGUST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MASTER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DELL</cp:lastModifiedBy>
  <dcterms:created xsi:type="dcterms:W3CDTF">2018-04-23T05:29:11Z</dcterms:created>
  <dcterms:modified xsi:type="dcterms:W3CDTF">2024-04-01T07:00:30Z</dcterms:modified>
</cp:coreProperties>
</file>